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C3D6AF60-5CE9-4ABD-B5B9-74262F65A705}" xr6:coauthVersionLast="47" xr6:coauthVersionMax="47" xr10:uidLastSave="{00000000-0000-0000-0000-000000000000}"/>
  <bookViews>
    <workbookView xWindow="375" yWindow="135" windowWidth="27525" windowHeight="1572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P101" i="18" l="1"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<sst xmlns="http://schemas.openxmlformats.org/spreadsheetml/2006/main" count="7483" uniqueCount="1288">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</sst>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0" fillId="25" borderId="28" xfId="18" applyBorder="1" applyAlignment="1">
      <alignment horizontal="center" vertical="top"/>
    </xf>
    <xf numFmtId="16" fontId="40" fillId="25" borderId="28" xfId="18" applyNumberFormat="1" applyFont="1" applyBorder="1" applyAlignment="1">
      <alignment horizontal="center" vertical="top"/>
    </xf>
    <xf numFmtId="0" fontId="39" fillId="27" borderId="81" xfId="20" applyFont="1" applyBorder="1" applyAlignment="1">
      <alignment horizontal="center" vertical="top"/>
      <protection locked="0"/>
    </xf>
    <xf numFmtId="1" fontId="40" fillId="25" borderId="28" xfId="18" applyNumberFormat="1" applyFont="1" applyBorder="1" applyAlignment="1">
      <alignment horizontal="left" vertical="top"/>
    </xf>
    <xf numFmtId="0" fontId="30" fillId="25" borderId="28" xfId="18" applyBorder="1">
      <alignment vertical="top"/>
    </xf>
    <xf numFmtId="1" fontId="34" fillId="27" borderId="81" xfId="20" applyNumberFormat="1" applyBorder="1">
      <alignment vertical="top"/>
      <protection locked="0"/>
    </xf>
    <xf numFmtId="9" fontId="34" fillId="27" borderId="81" xfId="20" applyNumberFormat="1" applyBorder="1">
      <alignment vertical="top"/>
      <protection locked="0"/>
    </xf>
    <xf numFmtId="0" fontId="34" fillId="27" borderId="81" xfId="20" applyBorder="1">
      <alignment vertical="top"/>
      <protection locked="0"/>
    </xf>
    <xf numFmtId="15" fontId="30" fillId="25" borderId="28" xfId="18" applyNumberFormat="1" applyBorder="1">
      <alignment vertical="top"/>
    </xf>
    <xf numFmtId="15" fontId="30" fillId="35" borderId="36" xfId="29" applyNumberFormat="1" applyBorder="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Border="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966</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837</v>
      </c>
      <c r="K19" s="33"/>
      <c r="L19" s="500"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350</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351</v>
      </c>
      <c r="K21" s="33"/>
      <c r="L21" s="500"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1043</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237</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352</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967</v>
      </c>
      <c r="J25" s="695" t="s">
        <v>1162</v>
      </c>
      <c r="K25" s="33"/>
      <c r="L25" s="500"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229</v>
      </c>
      <c r="J26" s="695" t="s">
        <v>80</v>
      </c>
      <c r="K26" s="33"/>
      <c r="L26" s="500"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353</v>
      </c>
      <c r="K27" s="33"/>
      <c r="L27" s="500"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969</v>
      </c>
      <c r="J28" s="695" t="s">
        <v>1044</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236</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354</v>
      </c>
      <c r="K30" s="33"/>
      <c r="L30" s="500"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965</v>
      </c>
      <c r="J31" s="696" t="s">
        <v>1045</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234</v>
      </c>
      <c r="K32" s="33"/>
      <c r="L32" s="500"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968</v>
      </c>
      <c r="J33" s="696" t="s">
        <v>355</v>
      </c>
      <c r="K33" s="33"/>
      <c r="L33" s="500"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1046</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235</v>
      </c>
      <c r="K35" s="33"/>
      <c r="L35" s="500"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833" t="s">
        <v>937</v>
      </c>
      <c r="O106" s="25"/>
      <c r="P106" s="736" t="s">
        <v>936</v>
      </c>
      <c r="Q106" s="736"/>
      <c r="R106" s="736"/>
      <c r="S106" s="25"/>
      <c r="T106" s="23" t="s">
        <v>995</v>
      </c>
      <c r="U106" s="23"/>
      <c r="V106" s="736" t="s">
        <v>936</v>
      </c>
      <c r="W106" s="736"/>
      <c r="X106" s="736"/>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834"/>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02" t="s">
        <v>835</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1113</v>
      </c>
      <c r="K109" s="503" t="s">
        <v>408</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03" t="s">
        <v>804</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03" t="s">
        <v>805</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03" t="s">
        <v>806</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03" t="s">
        <v>807</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03" t="s">
        <v>808</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03" t="s">
        <v>809</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03" t="s">
        <v>810</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1121</v>
      </c>
      <c r="K117" s="504" t="s">
        <v>811</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1264</v>
      </c>
      <c r="L31" s="30"/>
      <c r="N31" t="s">
        <v>1265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568"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1271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337</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39" t="s">
        <v>359</v>
      </c>
      <c r="I116" s="839"/>
      <c r="J116" s="839"/>
      <c r="K116" s="23"/>
      <c r="L116" s="23"/>
      <c r="M116" s="840" t="s">
        <v>1276</v>
      </c>
      <c r="N116" s="840"/>
      <c r="O116" s="840"/>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36" t="s">
        <v>359</v>
      </c>
      <c r="I134" s="836"/>
      <c r="J134" s="836"/>
      <c r="K134" s="23"/>
      <c r="L134" s="23"/>
      <c r="M134" s="23"/>
      <c r="N134" s="23"/>
      <c r="O134" s="54" t="s">
        <v>276</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1279</v>
      </c>
      <c r="I136" s="25" t="s">
        <v>1280</v>
      </c>
      <c r="J136" s="25"/>
      <c r="K136" s="23" t="s">
        <v>1281</v>
      </c>
      <c r="L136" s="25"/>
      <c r="M136" s="25"/>
      <c r="N136" s="25"/>
      <c r="O136" s="25" t="s">
        <v>1279</v>
      </c>
      <c r="P136" s="25" t="s">
        <v>1280</v>
      </c>
      <c r="Q136" s="25"/>
      <c r="R136" s="23" t="s">
        <v>1281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1257</v>
      </c>
      <c r="L178" s="702" t="s">
        <v>231</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159</v>
      </c>
      <c r="I179" s="702" t="s">
        <v>159</v>
      </c>
      <c r="J179" s="702" t="s">
        <v>159</v>
      </c>
      <c r="K179" s="702" t="s">
        <v>159</v>
      </c>
      <c r="L179" s="702" t="s">
        <v>1253</v>
      </c>
      <c r="M179" s="702"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159</v>
      </c>
      <c r="I180" s="702" t="s">
        <v>159</v>
      </c>
      <c r="J180" s="702" t="s">
        <v>159</v>
      </c>
      <c r="K180" s="702" t="s">
        <v>159</v>
      </c>
      <c r="L180" s="702" t="s">
        <v>1254</v>
      </c>
      <c r="M180" s="702"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02" t="s">
        <v>159</v>
      </c>
      <c r="I181" s="702" t="s">
        <v>159</v>
      </c>
      <c r="J181" s="702" t="s">
        <v>159</v>
      </c>
      <c r="K181" s="702" t="s">
        <v>1256</v>
      </c>
      <c r="L181" s="702" t="s">
        <v>81</v>
      </c>
      <c r="M181" s="702"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02" t="s">
        <v>159</v>
      </c>
      <c r="I182" s="702" t="s">
        <v>159</v>
      </c>
      <c r="J182" s="702" t="s">
        <v>159</v>
      </c>
      <c r="K182" s="702" t="s">
        <v>1256</v>
      </c>
      <c r="L182" s="702" t="s">
        <v>82</v>
      </c>
      <c r="M182" s="702"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02" t="s">
        <v>159</v>
      </c>
      <c r="I183" s="702" t="s">
        <v>159</v>
      </c>
      <c r="J183" s="702" t="s">
        <v>159</v>
      </c>
      <c r="K183" s="702" t="s">
        <v>1256</v>
      </c>
      <c r="L183" s="702" t="s">
        <v>160</v>
      </c>
      <c r="M183" s="702"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02" t="s">
        <v>159</v>
      </c>
      <c r="I184" s="702" t="s">
        <v>159</v>
      </c>
      <c r="J184" s="702" t="s">
        <v>159</v>
      </c>
      <c r="K184" s="702" t="s">
        <v>232</v>
      </c>
      <c r="L184" s="702" t="s">
        <v>81</v>
      </c>
      <c r="M184" s="702"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02" t="s">
        <v>159</v>
      </c>
      <c r="I185" s="702" t="s">
        <v>159</v>
      </c>
      <c r="J185" s="702" t="s">
        <v>159</v>
      </c>
      <c r="K185" s="702" t="s">
        <v>232</v>
      </c>
      <c r="L185" s="702" t="s">
        <v>82</v>
      </c>
      <c r="M185" s="702"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02" t="s">
        <v>159</v>
      </c>
      <c r="I186" s="702" t="s">
        <v>159</v>
      </c>
      <c r="J186" s="702" t="s">
        <v>159</v>
      </c>
      <c r="K186" s="702" t="s">
        <v>232</v>
      </c>
      <c r="L186" s="702" t="s">
        <v>83</v>
      </c>
      <c r="M186" s="702"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02" t="s">
        <v>159</v>
      </c>
      <c r="I187" s="702" t="s">
        <v>159</v>
      </c>
      <c r="J187" s="702" t="s">
        <v>159</v>
      </c>
      <c r="K187" s="702" t="s">
        <v>232</v>
      </c>
      <c r="L187" s="702" t="s">
        <v>160</v>
      </c>
      <c r="M187" s="702"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1218</v>
      </c>
      <c r="I188" s="702" t="s">
        <v>1218</v>
      </c>
      <c r="J188" s="702" t="s">
        <v>1218</v>
      </c>
      <c r="K188" s="702" t="s">
        <v>1218</v>
      </c>
      <c r="L188" s="702" t="s">
        <v>1218</v>
      </c>
      <c r="M188" s="703"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02" t="s">
        <v>364</v>
      </c>
      <c r="I189" s="702" t="s">
        <v>23</v>
      </c>
      <c r="J189" s="702" t="s">
        <v>14</v>
      </c>
      <c r="K189" s="702" t="s">
        <v>1257</v>
      </c>
      <c r="L189" s="702" t="s">
        <v>14</v>
      </c>
      <c r="M189" s="703"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364</v>
      </c>
      <c r="J190" s="702" t="s">
        <v>23</v>
      </c>
      <c r="K190" s="702" t="s">
        <v>14</v>
      </c>
      <c r="L190" s="702" t="s">
        <v>231</v>
      </c>
      <c r="M190" s="703"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364</v>
      </c>
      <c r="J191" s="702" t="s">
        <v>23</v>
      </c>
      <c r="K191" s="702" t="s">
        <v>14</v>
      </c>
      <c r="L191" s="702" t="s">
        <v>231</v>
      </c>
      <c r="M191" s="703"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364</v>
      </c>
      <c r="I192" s="702" t="s">
        <v>23</v>
      </c>
      <c r="J192" s="702" t="s">
        <v>12</v>
      </c>
      <c r="K192" s="702" t="s">
        <v>1257</v>
      </c>
      <c r="L192" s="702" t="s">
        <v>160</v>
      </c>
      <c r="M192" s="703"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364</v>
      </c>
      <c r="J193" s="702" t="s">
        <v>23</v>
      </c>
      <c r="K193" s="702" t="s">
        <v>12</v>
      </c>
      <c r="L193" s="702" t="s">
        <v>231</v>
      </c>
      <c r="M193" s="703"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02" t="s">
        <v>364</v>
      </c>
      <c r="I194" s="702" t="s">
        <v>364</v>
      </c>
      <c r="J194" s="702" t="s">
        <v>81</v>
      </c>
      <c r="K194" s="702" t="s">
        <v>14</v>
      </c>
      <c r="L194" s="702" t="s">
        <v>81</v>
      </c>
      <c r="M194" s="703"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02" t="s">
        <v>364</v>
      </c>
      <c r="I195" s="702" t="s">
        <v>364</v>
      </c>
      <c r="J195" s="702" t="s">
        <v>14</v>
      </c>
      <c r="K195" s="702" t="s">
        <v>81</v>
      </c>
      <c r="L195" s="702" t="s">
        <v>14</v>
      </c>
      <c r="M195" s="702"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02" t="s">
        <v>364</v>
      </c>
      <c r="I196" s="702" t="s">
        <v>364</v>
      </c>
      <c r="J196" s="702" t="s">
        <v>14</v>
      </c>
      <c r="K196" s="702" t="s">
        <v>81</v>
      </c>
      <c r="L196" s="702" t="s">
        <v>14</v>
      </c>
      <c r="M196" s="702"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02" t="s">
        <v>364</v>
      </c>
      <c r="I197" s="702" t="s">
        <v>364</v>
      </c>
      <c r="J197" s="702" t="s">
        <v>81</v>
      </c>
      <c r="K197" s="702" t="s">
        <v>8</v>
      </c>
      <c r="L197" s="702" t="s">
        <v>14</v>
      </c>
      <c r="M197" s="702"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02" t="s">
        <v>364</v>
      </c>
      <c r="I198" s="702" t="s">
        <v>364</v>
      </c>
      <c r="J198" s="702" t="s">
        <v>8</v>
      </c>
      <c r="K198" s="702" t="s">
        <v>14</v>
      </c>
      <c r="L198" s="702" t="s">
        <v>81</v>
      </c>
      <c r="M198" s="702"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02" t="s">
        <v>364</v>
      </c>
      <c r="I199" s="702" t="s">
        <v>364</v>
      </c>
      <c r="J199" s="702" t="s">
        <v>14</v>
      </c>
      <c r="K199" s="702" t="s">
        <v>81</v>
      </c>
      <c r="L199" s="702" t="s">
        <v>8</v>
      </c>
      <c r="M199" s="702"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1257</v>
      </c>
      <c r="L200" s="702" t="s">
        <v>231</v>
      </c>
      <c r="M200" s="702"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1257</v>
      </c>
      <c r="L201" s="702" t="s">
        <v>81</v>
      </c>
      <c r="M201" s="702"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364</v>
      </c>
      <c r="J204" s="702" t="s">
        <v>8</v>
      </c>
      <c r="K204" s="702" t="s">
        <v>14</v>
      </c>
      <c r="L204" s="702" t="s">
        <v>231</v>
      </c>
      <c r="M204" s="702"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02" t="s">
        <v>364</v>
      </c>
      <c r="I205" s="702" t="s">
        <v>364</v>
      </c>
      <c r="J205" s="702" t="s">
        <v>14</v>
      </c>
      <c r="K205" s="702" t="s">
        <v>1257</v>
      </c>
      <c r="L205" s="702" t="s">
        <v>231</v>
      </c>
      <c r="M205" s="702"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02" t="s">
        <v>364</v>
      </c>
      <c r="I206" s="702" t="s">
        <v>364</v>
      </c>
      <c r="J206" s="702" t="s">
        <v>23</v>
      </c>
      <c r="K206" s="702" t="s">
        <v>1257</v>
      </c>
      <c r="L206" s="702" t="s">
        <v>231</v>
      </c>
      <c r="M206" s="702"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02" t="s">
        <v>364</v>
      </c>
      <c r="I207" s="702" t="s">
        <v>23</v>
      </c>
      <c r="J207" s="702" t="s">
        <v>23</v>
      </c>
      <c r="K207" s="702" t="s">
        <v>1257</v>
      </c>
      <c r="L207" s="702" t="s">
        <v>231</v>
      </c>
      <c r="M207" s="702"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02" t="s">
        <v>364</v>
      </c>
      <c r="I208" s="702" t="s">
        <v>364</v>
      </c>
      <c r="J208" s="702" t="s">
        <v>10</v>
      </c>
      <c r="K208" s="702" t="s">
        <v>8</v>
      </c>
      <c r="L208" s="702" t="s">
        <v>14</v>
      </c>
      <c r="M208" s="702"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02" t="s">
        <v>364</v>
      </c>
      <c r="I209" s="702" t="s">
        <v>364</v>
      </c>
      <c r="J209" s="702" t="s">
        <v>14</v>
      </c>
      <c r="K209" s="702" t="s">
        <v>81</v>
      </c>
      <c r="L209" s="702" t="s">
        <v>8</v>
      </c>
      <c r="M209" s="702"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02" t="s">
        <v>364</v>
      </c>
      <c r="I210" s="702" t="s">
        <v>364</v>
      </c>
      <c r="J210" s="702" t="s">
        <v>81</v>
      </c>
      <c r="K210" s="702" t="s">
        <v>8</v>
      </c>
      <c r="L210" s="702" t="s">
        <v>10</v>
      </c>
      <c r="M210" s="702"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02" t="s">
        <v>364</v>
      </c>
      <c r="I211" s="702" t="s">
        <v>364</v>
      </c>
      <c r="J211" s="702" t="s">
        <v>8</v>
      </c>
      <c r="K211" s="702" t="s">
        <v>10</v>
      </c>
      <c r="L211" s="702" t="s">
        <v>8</v>
      </c>
      <c r="M211" s="702"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02" t="s">
        <v>364</v>
      </c>
      <c r="I212" s="702" t="s">
        <v>364</v>
      </c>
      <c r="J212" s="702" t="s">
        <v>8</v>
      </c>
      <c r="K212" s="702" t="s">
        <v>81</v>
      </c>
      <c r="L212" s="702" t="s">
        <v>8</v>
      </c>
      <c r="M212" s="702"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02" t="s">
        <v>364</v>
      </c>
      <c r="I213" s="702" t="s">
        <v>364</v>
      </c>
      <c r="J213" s="702" t="s">
        <v>16</v>
      </c>
      <c r="K213" s="702" t="s">
        <v>8</v>
      </c>
      <c r="L213" s="702" t="s">
        <v>81</v>
      </c>
      <c r="M213" s="702"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02" t="s">
        <v>364</v>
      </c>
      <c r="I214" s="702" t="s">
        <v>364</v>
      </c>
      <c r="J214" s="702" t="s">
        <v>8</v>
      </c>
      <c r="K214" s="702" t="s">
        <v>16</v>
      </c>
      <c r="L214" s="702" t="s">
        <v>8</v>
      </c>
      <c r="M214" s="702"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02" t="s">
        <v>364</v>
      </c>
      <c r="I215" s="702" t="s">
        <v>364</v>
      </c>
      <c r="J215" s="702" t="s">
        <v>81</v>
      </c>
      <c r="K215" s="702" t="s">
        <v>8</v>
      </c>
      <c r="L215" s="702" t="s">
        <v>16</v>
      </c>
      <c r="M215" s="702"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364</v>
      </c>
      <c r="J216" s="702" t="s">
        <v>23</v>
      </c>
      <c r="K216" s="702" t="s">
        <v>1257</v>
      </c>
      <c r="L216" s="702" t="s">
        <v>231</v>
      </c>
      <c r="M216" s="702"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1257</v>
      </c>
      <c r="L217" s="702" t="s">
        <v>231</v>
      </c>
      <c r="M217" s="702"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231</v>
      </c>
      <c r="M218" s="702"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02" t="s">
        <v>364</v>
      </c>
      <c r="I219" s="702" t="s">
        <v>23</v>
      </c>
      <c r="J219" s="702" t="s">
        <v>23</v>
      </c>
      <c r="K219" s="702" t="s">
        <v>1257</v>
      </c>
      <c r="L219" s="702" t="s">
        <v>8</v>
      </c>
      <c r="M219" s="702"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02" t="s">
        <v>364</v>
      </c>
      <c r="I220" s="702" t="s">
        <v>23</v>
      </c>
      <c r="J220" s="702" t="s">
        <v>23</v>
      </c>
      <c r="K220" s="702" t="s">
        <v>1257</v>
      </c>
      <c r="L220" s="702" t="s">
        <v>81</v>
      </c>
      <c r="M220" s="702"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02" t="s">
        <v>364</v>
      </c>
      <c r="I221" s="702" t="s">
        <v>364</v>
      </c>
      <c r="J221" s="702" t="s">
        <v>23</v>
      </c>
      <c r="K221" s="702" t="s">
        <v>1257</v>
      </c>
      <c r="L221" s="702" t="s">
        <v>231</v>
      </c>
      <c r="M221" s="702"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364</v>
      </c>
      <c r="J222" s="702" t="s">
        <v>8</v>
      </c>
      <c r="K222" s="702" t="s">
        <v>1257</v>
      </c>
      <c r="L222" s="702" t="s">
        <v>231</v>
      </c>
      <c r="M222" s="702"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231</v>
      </c>
      <c r="M223" s="702"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904</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1057</v>
      </c>
      <c r="I227" s="27" t="s">
        <v>1139</v>
      </c>
      <c r="J227" s="27"/>
      <c r="K227" s="27"/>
      <c r="L227" s="27"/>
      <c r="M227" s="27"/>
      <c r="N227" s="27"/>
      <c r="O227" s="196"/>
      <c r="P227" s="196"/>
      <c r="Q227" s="196"/>
      <c r="R227" s="196"/>
      <c r="S227" s="196"/>
      <c r="T227" s="196"/>
      <c r="U227" s="712"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10"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1093</v>
      </c>
      <c r="I283" t="s">
        <v>408</v>
      </c>
      <c r="J283" t="s">
        <v>804</v>
      </c>
      <c r="K283" t="s">
        <v>805</v>
      </c>
      <c r="L283" t="s">
        <v>806</v>
      </c>
      <c r="M283" t="s">
        <v>807</v>
      </c>
      <c r="N283" t="s">
        <v>808</v>
      </c>
      <c r="O283" t="s">
        <v>809</v>
      </c>
      <c r="P283" t="s">
        <v>810</v>
      </c>
      <c r="Q283"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1140</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814</v>
      </c>
      <c r="I336" t="s">
        <v>1141</v>
      </c>
      <c r="J336" t="s">
        <v>408</v>
      </c>
      <c r="K336" t="s">
        <v>804</v>
      </c>
      <c r="L336" t="s">
        <v>805</v>
      </c>
      <c r="M336" t="s">
        <v>806</v>
      </c>
      <c r="N336" t="s">
        <v>807</v>
      </c>
      <c r="O336" t="s">
        <v>808</v>
      </c>
      <c r="P336" t="s">
        <v>809</v>
      </c>
      <c r="Q336" t="s">
        <v>810</v>
      </c>
      <c r="R336"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1134</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1135</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1136</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1074</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815</v>
      </c>
      <c r="J393" t="s">
        <v>408</v>
      </c>
      <c r="K393" t="s">
        <v>804</v>
      </c>
      <c r="L393" t="s">
        <v>805</v>
      </c>
      <c r="M393" t="s">
        <v>806</v>
      </c>
      <c r="N393" t="s">
        <v>807</v>
      </c>
      <c r="O393" t="s">
        <v>808</v>
      </c>
      <c r="P393" t="s">
        <v>809</v>
      </c>
      <c r="Q393" t="s">
        <v>810</v>
      </c>
      <c r="R393"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1141</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1282</v>
      </c>
      <c r="I397" t="s">
        <v>1285</v>
      </c>
      <c r="J397" t="s">
        <v>1283</v>
      </c>
      <c r="K397" t="s">
        <v>1284</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816</v>
      </c>
      <c r="J447" t="s">
        <v>408</v>
      </c>
      <c r="K447" t="s">
        <v>804</v>
      </c>
      <c r="L447" t="s">
        <v>805</v>
      </c>
      <c r="M447" t="s">
        <v>806</v>
      </c>
      <c r="N447" t="s">
        <v>807</v>
      </c>
      <c r="O447" t="s">
        <v>808</v>
      </c>
      <c r="P447" t="s">
        <v>809</v>
      </c>
      <c r="Q447" t="s">
        <v>810</v>
      </c>
      <c r="R44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1141</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t="s">
        <v>1282</v>
      </c>
      <c r="I451" t="s">
        <v>1285</v>
      </c>
      <c r="J451" t="s">
        <v>1283</v>
      </c>
      <c r="K451" t="s">
        <v>1284</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1278</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356</v>
      </c>
      <c r="H578" s="202" t="s">
        <v>1282</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1138</v>
      </c>
      <c r="H579" s="203" t="s">
        <v>1285</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1137</v>
      </c>
      <c r="H580" s="203" t="s">
        <v>1283</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357</v>
      </c>
      <c r="H581" s="203" t="s">
        <v>1284</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1279</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1280</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35"/>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35"/>
      <c r="I657" s="18"/>
      <c r="J657" s="837" t="s">
        <v>1069</v>
      </c>
      <c r="K657" s="838"/>
      <c r="L657" s="838"/>
      <c r="M657" s="838"/>
      <c r="N657" s="838"/>
      <c r="O657" s="838"/>
      <c r="P657" s="838"/>
      <c r="Q657" s="838"/>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35"/>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835</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835</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835</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835</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835</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835</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835</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835</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835</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835</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835</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835</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835</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835</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835</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835</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408</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408</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408</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408</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408</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408</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408</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408</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408</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408</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408</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408</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408</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408</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408</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408</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408</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804</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804</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804</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804</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804</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804</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804</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804</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804</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804</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804</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804</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804</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804</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804</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804</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804</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805</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805</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805</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805</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805</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805</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805</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805</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805</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805</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805</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805</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805</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805</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805</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805</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805</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806</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806</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806</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806</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806</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806</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806</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806</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806</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806</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806</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806</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806</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806</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806</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806</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806</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807</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807</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807</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807</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807</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807</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807</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807</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807</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807</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807</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807</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807</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807</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807</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807</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807</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808</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808</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808</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808</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808</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808</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808</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808</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808</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808</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808</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808</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808</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808</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808</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808</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808</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809</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809</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809</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809</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809</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809</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809</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809</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809</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809</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809</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809</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809</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809</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809</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809</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809</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810</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810</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810</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810</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810</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810</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810</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810</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810</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810</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810</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810</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810</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810</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810</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810</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810</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811</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811</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811</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811</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811</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811</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811</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811</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811</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811</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811</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811</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811</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811</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811</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811</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811</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953</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1158</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1159</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1160</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1161</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343</v>
      </c>
      <c r="H18" s="38"/>
      <c r="I18" s="38"/>
      <c r="J18" s="797" t="s">
        <v>1162</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1163</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1164</v>
      </c>
      <c r="K32" s="24" t="s">
        <v>1165</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1166</v>
      </c>
      <c r="H35" s="38"/>
      <c r="I35" s="798" t="s">
        <v>1167</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1168</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1169</v>
      </c>
      <c r="H37" s="38"/>
      <c r="I37" s="798" t="s">
        <v>1170</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1171</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1172</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1173</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1174</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1175</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1176</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1177</v>
      </c>
      <c r="J53" s="593" t="s">
        <v>1178</v>
      </c>
      <c r="K53" s="102" t="s">
        <v>1179</v>
      </c>
      <c r="L53" s="24"/>
      <c r="M53" s="18" t="s">
        <v>1180</v>
      </c>
      <c r="N53" s="18"/>
      <c r="O53" s="24"/>
      <c r="P53" s="23" t="s">
        <v>1181</v>
      </c>
      <c r="Q53" s="24"/>
      <c r="R53" s="18" t="s">
        <v>1182</v>
      </c>
      <c r="S53" s="24"/>
      <c r="T53" s="24"/>
      <c r="U53" s="23"/>
      <c r="V53" s="23"/>
      <c r="W53" s="17"/>
      <c r="X53" s="9"/>
    </row>
    <row r="54" spans="1:24" ht="12.95" customHeight="1" x14ac:dyDescent="0.25">
      <c r="A54" s="7"/>
      <c r="B54" s="8"/>
      <c r="C54" s="18"/>
      <c r="D54" s="18"/>
      <c r="E54" s="18"/>
      <c r="F54" s="18"/>
      <c r="G54" s="18"/>
      <c r="H54" s="18"/>
      <c r="I54" s="24" t="s">
        <v>1183</v>
      </c>
      <c r="J54" s="24" t="s">
        <v>1184</v>
      </c>
      <c r="K54" s="24" t="s">
        <v>1185</v>
      </c>
      <c r="L54" s="24"/>
      <c r="M54" s="18" t="s">
        <v>1186</v>
      </c>
      <c r="N54" s="18" t="s">
        <v>1187</v>
      </c>
      <c r="O54" s="24"/>
      <c r="P54" s="23" t="s">
        <v>1188</v>
      </c>
      <c r="Q54" s="24"/>
      <c r="R54" s="18" t="s">
        <v>1189</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1190</v>
      </c>
      <c r="H57" s="803" t="s">
        <v>393</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142</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143</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144</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145</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146</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147</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148</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149</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150</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1191</v>
      </c>
      <c r="H67" s="803" t="s">
        <v>393</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142</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143</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144</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145</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146</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147</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148</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149</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150</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1192</v>
      </c>
      <c r="H77" s="803" t="s">
        <v>393</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142</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143</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144</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145</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146</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147</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148</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149</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150</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1193</v>
      </c>
      <c r="H87" s="803" t="s">
        <v>393</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142</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143</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144</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145</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146</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147</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148</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149</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150</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1194</v>
      </c>
      <c r="H97" s="803" t="s">
        <v>393</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142</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143</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144</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145</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146</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147</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148</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149</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150</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1195</v>
      </c>
      <c r="H107" s="803" t="s">
        <v>393</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142</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143</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144</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145</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146</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147</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148</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149</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150</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1196</v>
      </c>
      <c r="H117" s="803" t="s">
        <v>393</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142</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143</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144</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145</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146</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147</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148</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149</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150</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1197</v>
      </c>
      <c r="H127" s="803" t="s">
        <v>393</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142</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143</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144</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145</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146</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147</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148</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149</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150</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1198</v>
      </c>
      <c r="H137" s="803" t="s">
        <v>393</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142</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143</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144</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145</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146</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147</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148</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149</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150</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1199</v>
      </c>
      <c r="H147" s="803" t="s">
        <v>393</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142</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143</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144</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145</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146</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147</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148</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149</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150</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1200</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394</v>
      </c>
      <c r="J171" s="24" t="s">
        <v>59</v>
      </c>
      <c r="K171" s="24" t="s">
        <v>60</v>
      </c>
      <c r="L171" s="24" t="s">
        <v>61</v>
      </c>
      <c r="M171" s="24" t="s">
        <v>62</v>
      </c>
      <c r="N171" s="24" t="s">
        <v>897</v>
      </c>
      <c r="O171" s="24" t="s">
        <v>898</v>
      </c>
      <c r="P171" s="24" t="s">
        <v>899</v>
      </c>
      <c r="Q171" s="24" t="s">
        <v>1220</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1201</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1202</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1203</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1204</v>
      </c>
      <c r="J189" s="24" t="s">
        <v>1205</v>
      </c>
      <c r="K189" s="24" t="s">
        <v>1206</v>
      </c>
      <c r="L189" s="24" t="s">
        <v>1207</v>
      </c>
      <c r="M189" s="24" t="s">
        <v>1208</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1209</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1210</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1211</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1212</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1213</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84" t="s">
        <v>776</v>
      </c>
      <c r="H20" s="484" t="s">
        <v>768</v>
      </c>
      <c r="I20" s="484" t="s">
        <v>769</v>
      </c>
      <c r="J20" s="484" t="s">
        <v>770</v>
      </c>
      <c r="K20" s="484" t="s">
        <v>771</v>
      </c>
      <c r="L20" s="484" t="s">
        <v>772</v>
      </c>
      <c r="M20" s="484" t="s">
        <v>773</v>
      </c>
      <c r="N20" s="484" t="s">
        <v>774</v>
      </c>
      <c r="O20" s="484"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499" t="s">
        <v>395</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396</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396</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397</v>
      </c>
      <c r="F23" s="644">
        <v>43606</v>
      </c>
      <c r="G23" s="644">
        <v>43628</v>
      </c>
      <c r="H23" s="2">
        <f>G23</f>
        <v>43628</v>
      </c>
      <c r="I23" s="644">
        <v>43628</v>
      </c>
      <c r="J23" s="2">
        <f>I23</f>
        <v>43628</v>
      </c>
      <c r="K23" s="644">
        <v>43628</v>
      </c>
      <c r="L23" s="2">
        <f>K23</f>
        <v>43628</v>
      </c>
      <c r="M23" s="644">
        <v>43614</v>
      </c>
      <c r="N23" s="2">
        <f t="shared" si="0"/>
        <v>43614</v>
      </c>
      <c r="O23" s="2">
        <f t="shared" si="0"/>
        <v>43614</v>
      </c>
      <c r="T23" t="s">
        <v>397</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398</v>
      </c>
      <c r="F24" s="644">
        <v>43628</v>
      </c>
      <c r="G24" s="644">
        <v>43684</v>
      </c>
      <c r="H24" s="2">
        <f>G24</f>
        <v>43684</v>
      </c>
      <c r="I24" s="644">
        <v>43684</v>
      </c>
      <c r="J24" s="2">
        <f>I24</f>
        <v>43684</v>
      </c>
      <c r="K24" s="644">
        <v>43684</v>
      </c>
      <c r="L24" s="2">
        <f>K24</f>
        <v>43684</v>
      </c>
      <c r="M24" s="644">
        <v>43684</v>
      </c>
      <c r="N24" s="2">
        <f t="shared" si="0"/>
        <v>43684</v>
      </c>
      <c r="O24" s="2">
        <f t="shared" si="0"/>
        <v>43684</v>
      </c>
      <c r="T24" t="s">
        <v>398</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399</v>
      </c>
      <c r="F25" s="644">
        <v>43684</v>
      </c>
      <c r="G25" s="644">
        <v>43733</v>
      </c>
      <c r="H25" s="2">
        <f>G25</f>
        <v>43733</v>
      </c>
      <c r="I25" s="644">
        <v>43733</v>
      </c>
      <c r="J25" s="2">
        <f>I25</f>
        <v>43733</v>
      </c>
      <c r="K25" s="644">
        <v>43733</v>
      </c>
      <c r="L25" s="2">
        <f>K25</f>
        <v>43733</v>
      </c>
      <c r="M25" s="644">
        <v>43733</v>
      </c>
      <c r="N25" s="2">
        <f t="shared" si="0"/>
        <v>43733</v>
      </c>
      <c r="O25" s="2">
        <f t="shared" si="0"/>
        <v>43733</v>
      </c>
      <c r="T25" t="s">
        <v>399</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400</v>
      </c>
      <c r="F26" s="644">
        <v>43733</v>
      </c>
      <c r="G26" s="644">
        <v>43753</v>
      </c>
      <c r="H26" s="2">
        <f>G26</f>
        <v>43753</v>
      </c>
      <c r="I26" s="644">
        <v>43753</v>
      </c>
      <c r="J26" s="2">
        <f>I26</f>
        <v>43753</v>
      </c>
      <c r="K26" s="644">
        <v>43753</v>
      </c>
      <c r="L26" s="2">
        <f>K26</f>
        <v>43753</v>
      </c>
      <c r="M26" s="644">
        <v>43753</v>
      </c>
      <c r="N26" s="2">
        <f t="shared" si="0"/>
        <v>43753</v>
      </c>
      <c r="O26" s="2">
        <f t="shared" si="0"/>
        <v>43753</v>
      </c>
      <c r="P26" t="s">
        <v>1100</v>
      </c>
      <c r="T26" t="s">
        <v>400</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401</v>
      </c>
      <c r="F27" s="644">
        <v>43778</v>
      </c>
      <c r="G27" s="644">
        <v>43784</v>
      </c>
      <c r="H27" s="644">
        <v>43769</v>
      </c>
      <c r="I27" s="644">
        <v>43784</v>
      </c>
      <c r="J27" s="644">
        <v>43766</v>
      </c>
      <c r="K27" s="644">
        <v>43789</v>
      </c>
      <c r="L27" s="644">
        <v>43775</v>
      </c>
      <c r="M27" s="644">
        <v>43797</v>
      </c>
      <c r="N27" s="644">
        <v>43770</v>
      </c>
      <c r="O27" s="2">
        <f>N27</f>
        <v>43770</v>
      </c>
      <c r="P27" t="s">
        <v>1098</v>
      </c>
      <c r="T27" t="s">
        <v>401</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402</v>
      </c>
      <c r="F28" s="644">
        <v>43809</v>
      </c>
      <c r="G28" s="644">
        <v>43852</v>
      </c>
      <c r="H28" s="644">
        <v>43852</v>
      </c>
      <c r="I28" s="644">
        <v>43852</v>
      </c>
      <c r="J28" s="644">
        <v>43852</v>
      </c>
      <c r="K28" s="644">
        <v>43852</v>
      </c>
      <c r="L28" s="644">
        <v>43852</v>
      </c>
      <c r="M28" s="644">
        <v>43852</v>
      </c>
      <c r="N28" s="644">
        <v>43852</v>
      </c>
      <c r="O28" s="2">
        <f>N28</f>
        <v>43852</v>
      </c>
      <c r="T28" t="s">
        <v>402</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403</v>
      </c>
      <c r="F29" s="644">
        <v>43852</v>
      </c>
      <c r="G29" s="644">
        <v>43891</v>
      </c>
      <c r="H29" s="644">
        <v>43891</v>
      </c>
      <c r="I29" s="644">
        <v>43891</v>
      </c>
      <c r="J29" s="644">
        <v>43891</v>
      </c>
      <c r="K29" s="644">
        <v>43891</v>
      </c>
      <c r="L29" s="644">
        <v>43891</v>
      </c>
      <c r="M29" s="644">
        <v>43891</v>
      </c>
      <c r="N29" s="644">
        <v>43891</v>
      </c>
      <c r="O29" s="2">
        <f>N29</f>
        <v>43891</v>
      </c>
      <c r="T29" t="s">
        <v>403</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404</v>
      </c>
      <c r="F30" s="644">
        <v>43902</v>
      </c>
      <c r="G30" s="644">
        <v>43922</v>
      </c>
      <c r="H30" s="644">
        <v>43922</v>
      </c>
      <c r="I30" s="644">
        <v>43922</v>
      </c>
      <c r="J30" s="644">
        <v>43922</v>
      </c>
      <c r="K30" s="644">
        <v>43922</v>
      </c>
      <c r="L30" s="644">
        <v>43922</v>
      </c>
      <c r="M30" s="644">
        <v>43922</v>
      </c>
      <c r="N30" s="644">
        <v>43922</v>
      </c>
      <c r="O30" s="2">
        <f>N30</f>
        <v>43922</v>
      </c>
      <c r="T30" t="s">
        <v>404</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405</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84" t="s">
        <v>776</v>
      </c>
      <c r="I46" s="484" t="s">
        <v>768</v>
      </c>
      <c r="J46" s="484" t="s">
        <v>769</v>
      </c>
      <c r="K46" s="484" t="s">
        <v>770</v>
      </c>
      <c r="L46" s="484" t="s">
        <v>771</v>
      </c>
      <c r="M46" s="484" t="s">
        <v>772</v>
      </c>
      <c r="N46" s="484" t="s">
        <v>773</v>
      </c>
      <c r="O46" s="484" t="s">
        <v>774</v>
      </c>
      <c r="P46" s="484"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103</v>
      </c>
      <c r="G48" s="773">
        <v>21</v>
      </c>
      <c r="H48" s="773">
        <v>28</v>
      </c>
      <c r="I48" s="773">
        <v>28</v>
      </c>
      <c r="J48" s="773">
        <v>28</v>
      </c>
      <c r="K48" s="773">
        <v>28</v>
      </c>
      <c r="L48" s="773">
        <v>14</v>
      </c>
      <c r="M48" s="773">
        <v>14</v>
      </c>
      <c r="N48" s="773">
        <v>0</v>
      </c>
      <c r="O48" s="773">
        <v>0</v>
      </c>
      <c r="P48" s="773">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104</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106</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1146</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107</v>
      </c>
      <c r="G62" s="773">
        <v>7</v>
      </c>
      <c r="H62" s="773">
        <v>7</v>
      </c>
      <c r="I62" s="773">
        <v>7</v>
      </c>
      <c r="J62" s="773">
        <v>7</v>
      </c>
      <c r="K62" s="773">
        <v>7</v>
      </c>
      <c r="L62" s="773">
        <v>7</v>
      </c>
      <c r="M62" s="773">
        <v>7</v>
      </c>
      <c r="N62" s="773">
        <v>7</v>
      </c>
      <c r="O62" s="773">
        <v>7</v>
      </c>
      <c r="P62" s="773">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1146</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41" t="s">
        <v>780</v>
      </c>
      <c r="H95" s="841"/>
      <c r="I95" s="841"/>
      <c r="J95" s="841"/>
      <c r="K95" s="841" t="s">
        <v>781</v>
      </c>
      <c r="L95" s="841"/>
      <c r="M95" s="841" t="s">
        <v>782</v>
      </c>
      <c r="N95" s="841"/>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835</v>
      </c>
      <c r="G97" s="484" t="s">
        <v>776</v>
      </c>
      <c r="H97" s="484" t="s">
        <v>768</v>
      </c>
      <c r="I97" s="484" t="s">
        <v>769</v>
      </c>
      <c r="J97" s="484" t="s">
        <v>770</v>
      </c>
      <c r="K97" s="484" t="s">
        <v>771</v>
      </c>
      <c r="L97" s="484" t="s">
        <v>772</v>
      </c>
      <c r="M97" s="484" t="s">
        <v>773</v>
      </c>
      <c r="N97" s="484" t="s">
        <v>774</v>
      </c>
      <c r="O97" s="484"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798</v>
      </c>
      <c r="R98" s="3"/>
      <c r="S98" s="3"/>
      <c r="T98" s="3" t="s">
        <v>784</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785</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785</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786</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786</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787</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787</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788</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977</v>
      </c>
      <c r="R102" s="157"/>
      <c r="S102" s="622"/>
      <c r="T102" s="622" t="s">
        <v>788</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789</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976</v>
      </c>
      <c r="R103" s="157"/>
      <c r="S103" s="157"/>
      <c r="T103" s="157" t="s">
        <v>789</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790</v>
      </c>
      <c r="F104" s="485">
        <v>43678</v>
      </c>
      <c r="G104" s="485">
        <v>43678</v>
      </c>
      <c r="H104" s="485">
        <v>43678</v>
      </c>
      <c r="I104" s="485">
        <v>43678</v>
      </c>
      <c r="J104" s="485">
        <v>43678</v>
      </c>
      <c r="K104" s="485">
        <v>43678</v>
      </c>
      <c r="L104" s="485">
        <v>43678</v>
      </c>
      <c r="M104" s="485">
        <v>43678</v>
      </c>
      <c r="N104" s="485">
        <v>43678</v>
      </c>
      <c r="O104" s="485">
        <v>43678</v>
      </c>
      <c r="R104" s="157"/>
      <c r="S104" s="157"/>
      <c r="T104" s="157" t="s">
        <v>790</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791</v>
      </c>
      <c r="F105" s="485">
        <v>43709</v>
      </c>
      <c r="G105" s="485">
        <v>43709</v>
      </c>
      <c r="H105" s="485">
        <v>43709</v>
      </c>
      <c r="I105" s="485">
        <v>43709</v>
      </c>
      <c r="J105" s="485">
        <v>43678</v>
      </c>
      <c r="K105" s="485">
        <v>43678</v>
      </c>
      <c r="L105" s="485">
        <v>43678</v>
      </c>
      <c r="M105" s="485">
        <v>43709</v>
      </c>
      <c r="N105" s="485">
        <v>43709</v>
      </c>
      <c r="O105" s="485">
        <v>43709</v>
      </c>
      <c r="R105" s="157"/>
      <c r="S105" s="157"/>
      <c r="T105" s="157" t="s">
        <v>791</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792</v>
      </c>
      <c r="F106" s="628">
        <v>43753</v>
      </c>
      <c r="G106" s="628">
        <v>43753</v>
      </c>
      <c r="H106" s="628">
        <v>43753</v>
      </c>
      <c r="I106" s="628">
        <v>43753</v>
      </c>
      <c r="J106" s="628">
        <v>43753</v>
      </c>
      <c r="K106" s="628">
        <v>43753</v>
      </c>
      <c r="L106" s="628">
        <v>43753</v>
      </c>
      <c r="M106" s="628">
        <v>43753</v>
      </c>
      <c r="N106" s="628">
        <v>43753</v>
      </c>
      <c r="O106" s="628">
        <v>43753</v>
      </c>
      <c r="R106" s="157"/>
      <c r="S106" s="157"/>
      <c r="T106" s="157" t="s">
        <v>792</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793</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796</v>
      </c>
      <c r="R107" s="157"/>
      <c r="S107" s="157"/>
      <c r="T107" s="157" t="s">
        <v>793</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503</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797</v>
      </c>
      <c r="R108" s="157"/>
      <c r="S108" s="157"/>
      <c r="T108" s="157" t="s">
        <v>503</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794</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799</v>
      </c>
      <c r="R109" s="3"/>
      <c r="S109" s="3"/>
      <c r="T109" s="3" t="s">
        <v>794</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85">
        <v>43862</v>
      </c>
      <c r="G110" s="485">
        <v>43862</v>
      </c>
      <c r="H110" s="485">
        <v>43862</v>
      </c>
      <c r="I110" s="485">
        <v>43862</v>
      </c>
      <c r="J110" s="485">
        <v>43862</v>
      </c>
      <c r="K110" s="485">
        <v>43862</v>
      </c>
      <c r="L110" s="485">
        <v>43862</v>
      </c>
      <c r="M110" s="485">
        <v>43862</v>
      </c>
      <c r="N110" s="485">
        <v>43862</v>
      </c>
      <c r="O110" s="485">
        <v>43862</v>
      </c>
      <c r="R110" s="3"/>
      <c r="S110" s="3"/>
      <c r="T110" s="3" t="s">
        <v>795</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85">
        <v>43891</v>
      </c>
      <c r="G111" s="485">
        <v>43891</v>
      </c>
      <c r="H111" s="485">
        <v>43891</v>
      </c>
      <c r="I111" s="485">
        <v>43891</v>
      </c>
      <c r="J111" s="485">
        <v>43891</v>
      </c>
      <c r="K111" s="485">
        <v>43891</v>
      </c>
      <c r="L111" s="485">
        <v>43891</v>
      </c>
      <c r="M111" s="485">
        <v>43891</v>
      </c>
      <c r="N111" s="485">
        <v>43891</v>
      </c>
      <c r="O111" s="485">
        <v>43891</v>
      </c>
      <c r="R111" s="3"/>
      <c r="S111" s="3"/>
      <c r="T111" s="3" t="s">
        <v>800</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1154</v>
      </c>
      <c r="R112" s="3"/>
      <c r="S112" s="3"/>
      <c r="T112" s="3" t="s">
        <v>1125</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1274</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1273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42" t="s">
        <v>1275</v>
      </c>
      <c r="I61" s="843"/>
      <c r="J61" s="843"/>
      <c r="K61" s="843"/>
      <c r="L61" s="843"/>
      <c r="M61" s="843"/>
      <c r="N61" s="843"/>
      <c r="O61" s="843"/>
      <c r="P61" s="843"/>
      <c r="Q61" s="843"/>
      <c r="R61" s="843"/>
      <c r="S61" s="843"/>
      <c r="T61" s="844"/>
      <c r="U61" s="515"/>
      <c r="V61" s="515"/>
      <c r="W61" s="515"/>
      <c r="X61" s="515"/>
      <c r="Y61" s="51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1237</v>
      </c>
      <c r="K464" s="593"/>
      <c r="L464" s="102"/>
      <c r="M464" s="102"/>
      <c r="N464" s="102"/>
      <c r="O464" s="593"/>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79" t="s">
        <v>824</v>
      </c>
      <c r="AD490" s="579"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824</v>
      </c>
      <c r="I491" s="580" t="s">
        <v>164</v>
      </c>
      <c r="J491" s="580" t="s">
        <v>394</v>
      </c>
      <c r="K491" s="580" t="s">
        <v>59</v>
      </c>
      <c r="L491" s="580" t="s">
        <v>60</v>
      </c>
      <c r="M491" s="580" t="s">
        <v>61</v>
      </c>
      <c r="N491" s="580" t="s">
        <v>62</v>
      </c>
      <c r="O491" s="580" t="s">
        <v>897</v>
      </c>
      <c r="P491" s="580" t="s">
        <v>898</v>
      </c>
      <c r="Q491" s="580" t="s">
        <v>899</v>
      </c>
      <c r="R491" s="580" t="s">
        <v>1220</v>
      </c>
      <c r="S491" s="579"/>
      <c r="T491" s="579" t="s">
        <v>197</v>
      </c>
      <c r="U491" s="579"/>
      <c r="V491" s="579" t="s">
        <v>845</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45" t="s">
        <v>1105</v>
      </c>
      <c r="H599" s="845"/>
      <c r="I599" s="845"/>
      <c r="J599" s="845"/>
      <c r="K599" s="845"/>
      <c r="L599" s="845"/>
      <c r="M599" s="845"/>
      <c r="N599" s="845"/>
      <c r="O599" s="845"/>
      <c r="P599" s="845"/>
      <c r="Q599" s="845"/>
      <c r="R599" s="845"/>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37"/>
      <c r="M743" s="838"/>
      <c r="N743" s="838"/>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73" t="s">
        <v>201</v>
      </c>
      <c r="N1009" s="473" t="s">
        <v>383</v>
      </c>
      <c r="O1009" s="473" t="s">
        <v>382</v>
      </c>
      <c r="P1009" s="473"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395</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396</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397</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398</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399</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400</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401</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402</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403</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404</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942</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268</v>
      </c>
      <c r="G71" s="587"/>
      <c r="H71" s="102"/>
      <c r="I71" s="23"/>
      <c r="J71" s="102" t="s">
        <v>269</v>
      </c>
      <c r="K71" s="102"/>
      <c r="L71" s="102"/>
      <c r="M71" s="23"/>
      <c r="N71" s="102" t="s">
        <v>372</v>
      </c>
      <c r="O71" s="102"/>
      <c r="P71" s="102"/>
      <c r="Q71" s="23"/>
      <c r="R71" s="102" t="s">
        <v>271</v>
      </c>
      <c r="S71" s="102"/>
      <c r="T71" s="587"/>
      <c r="U71" s="23"/>
      <c r="V71" s="588" t="s">
        <v>272</v>
      </c>
      <c r="W71" s="23"/>
      <c r="X71" s="23"/>
      <c r="Y71" s="23"/>
      <c r="Z71" s="17"/>
      <c r="AA71" s="9"/>
      <c r="AB71" s="9"/>
      <c r="AC71" s="9"/>
    </row>
    <row r="72" spans="1:29" ht="13.9" customHeight="1" outlineLevel="1" x14ac:dyDescent="0.25">
      <c r="A72" s="7"/>
      <c r="B72" s="8"/>
      <c r="C72" s="18"/>
      <c r="D72" s="18"/>
      <c r="E72" s="18"/>
      <c r="F72" s="588"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588" t="s">
        <v>267</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41"/>
      <c r="F99" s="846"/>
      <c r="G99" s="24" t="s">
        <v>274</v>
      </c>
      <c r="H99" s="24"/>
      <c r="I99" s="24"/>
      <c r="J99" s="102" t="s">
        <v>373</v>
      </c>
      <c r="K99" s="102"/>
      <c r="L99" s="102"/>
      <c r="M99" s="593"/>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752</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101</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753</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751</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1274</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42" t="s">
        <v>1156</v>
      </c>
      <c r="I60" s="843"/>
      <c r="J60" s="843"/>
      <c r="K60" s="843"/>
      <c r="L60" s="843"/>
      <c r="M60" s="843"/>
      <c r="N60" s="843"/>
      <c r="O60" s="843"/>
      <c r="P60" s="843"/>
      <c r="Q60" s="843"/>
      <c r="R60" s="843"/>
      <c r="S60" s="843"/>
      <c r="T60" s="844"/>
      <c r="U60" s="515"/>
      <c r="V60" s="515"/>
      <c r="W60" s="515"/>
      <c r="X60" s="515"/>
      <c r="Y60" s="51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1218</v>
      </c>
      <c r="I181" s="120" t="s">
        <v>1218</v>
      </c>
      <c r="J181" s="120" t="s">
        <v>1218</v>
      </c>
      <c r="K181" s="120" t="s">
        <v>1218</v>
      </c>
      <c r="L181" s="120" t="s">
        <v>1218</v>
      </c>
      <c r="M181" s="120" t="s">
        <v>1162</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1237</v>
      </c>
      <c r="K453" s="593"/>
      <c r="L453" s="102"/>
      <c r="M453" s="102"/>
      <c r="N453" s="102"/>
      <c r="O453" s="593"/>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79" t="s">
        <v>824</v>
      </c>
      <c r="AD479" s="579"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824</v>
      </c>
      <c r="I480" s="580" t="s">
        <v>164</v>
      </c>
      <c r="J480" s="580" t="s">
        <v>394</v>
      </c>
      <c r="K480" s="580" t="s">
        <v>59</v>
      </c>
      <c r="L480" s="580" t="s">
        <v>60</v>
      </c>
      <c r="M480" s="580" t="s">
        <v>61</v>
      </c>
      <c r="N480" s="580" t="s">
        <v>62</v>
      </c>
      <c r="O480" s="580" t="s">
        <v>897</v>
      </c>
      <c r="P480" s="580" t="s">
        <v>898</v>
      </c>
      <c r="Q480" s="580" t="s">
        <v>899</v>
      </c>
      <c r="R480" s="580" t="s">
        <v>1220</v>
      </c>
      <c r="S480" s="579"/>
      <c r="T480" s="579" t="s">
        <v>197</v>
      </c>
      <c r="U480" s="579"/>
      <c r="V480" s="579" t="s">
        <v>845</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45" t="s">
        <v>1105</v>
      </c>
      <c r="H588" s="845"/>
      <c r="I588" s="845"/>
      <c r="J588" s="845"/>
      <c r="K588" s="845"/>
      <c r="L588" s="845"/>
      <c r="M588" s="845"/>
      <c r="N588" s="845"/>
      <c r="O588" s="845"/>
      <c r="P588" s="845"/>
      <c r="Q588" s="845"/>
      <c r="R588" s="845"/>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37"/>
      <c r="M732" s="838"/>
      <c r="N732" s="838"/>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73" t="s">
        <v>201</v>
      </c>
      <c r="N998" s="473" t="s">
        <v>383</v>
      </c>
      <c r="O998" s="473" t="s">
        <v>382</v>
      </c>
      <c r="P998" s="473"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395</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396</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397</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398</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399</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400</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401</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402</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403</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404</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10" zoomScale="80" zoomScaleNormal="80" workbookViewId="0">
      <selection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414</v>
      </c>
      <c r="F6" s="329">
        <v>2</v>
      </c>
      <c r="G6" s="269"/>
      <c r="H6" s="636"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416</v>
      </c>
      <c r="F7" s="335">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424</v>
      </c>
      <c r="I11" s="481">
        <v>44910.6743796296</v>
      </c>
      <c r="J11" s="853" t="s">
        <v>1286</v>
      </c>
      <c r="K11" s="854"/>
      <c r="L11" s="854"/>
      <c r="M11" s="854"/>
      <c r="N11" s="854"/>
      <c r="O11" s="854"/>
      <c r="P11" s="854"/>
      <c r="Q11" s="854"/>
      <c r="R11" s="854"/>
      <c r="S11" s="854"/>
      <c r="T11" s="854"/>
      <c r="U11" s="854"/>
      <c r="V11" s="854"/>
      <c r="W11" s="854"/>
      <c r="X11" s="855"/>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425</v>
      </c>
      <c r="I12" s="379">
        <v>45050.490856712997</v>
      </c>
      <c r="J12" s="856" t="s">
        <v>1287</v>
      </c>
      <c r="K12" s="856"/>
      <c r="L12" s="856"/>
      <c r="M12" s="856"/>
      <c r="N12" s="856"/>
      <c r="O12" s="856"/>
      <c r="P12" s="856"/>
      <c r="Q12" s="856"/>
      <c r="R12" s="856"/>
      <c r="S12" s="856"/>
      <c r="T12" s="856"/>
      <c r="U12" s="856"/>
      <c r="V12" s="856"/>
      <c r="W12" s="856"/>
      <c r="X12" s="856"/>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414</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416</v>
      </c>
      <c r="F30" s="335">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420</v>
      </c>
      <c r="C38" s="257">
        <f>INT(MAX($C$40:$C$169))+1</f>
        <v>5</v>
      </c>
      <c r="D38" s="280" t="s">
        <v>421</v>
      </c>
      <c r="E38" s="335"/>
      <c r="F38" s="335"/>
      <c r="G38" s="280"/>
      <c r="AQ38" s="280"/>
      <c r="AR38" s="267"/>
      <c r="AS38" s="255"/>
      <c r="AT38" s="255"/>
      <c r="AU38" s="255"/>
    </row>
    <row r="39" spans="1:47" outlineLevel="1" x14ac:dyDescent="0.25">
      <c r="A39" s="255"/>
      <c r="B39" s="264"/>
      <c r="C39" s="257">
        <f>INT($C$29)+1</f>
        <v>2</v>
      </c>
      <c r="D39" s="280"/>
      <c r="E39" s="335"/>
      <c r="F39" s="335"/>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1222</v>
      </c>
      <c r="I51" s="813" t="s">
        <v>1223</v>
      </c>
      <c r="J51" s="321">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460</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5"/>
      <c r="F59" s="335"/>
      <c r="G59" s="280"/>
      <c r="H59" s="297" t="s">
        <v>461</v>
      </c>
      <c r="I59" s="298"/>
      <c r="J59" s="299"/>
      <c r="K59" s="311" t="s">
        <v>462</v>
      </c>
      <c r="L59" s="311" t="s">
        <v>463</v>
      </c>
      <c r="M59" s="312"/>
      <c r="N59" s="313"/>
      <c r="O59" s="270" t="s">
        <v>464</v>
      </c>
      <c r="P59" s="270"/>
      <c r="Q59" s="270" t="s">
        <v>465</v>
      </c>
      <c r="R59" s="270"/>
      <c r="S59" s="314" t="s">
        <v>22</v>
      </c>
      <c r="T59" s="299"/>
      <c r="U59" s="643"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75" t="s">
        <v>456</v>
      </c>
      <c r="Z60" s="575"/>
      <c r="AA60" s="575"/>
      <c r="AB60" s="575" t="s">
        <v>457</v>
      </c>
      <c r="AC60" s="575"/>
      <c r="AD60" s="575"/>
      <c r="AE60" s="575" t="s">
        <v>459</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756</v>
      </c>
      <c r="Y62" s="352"/>
      <c r="Z62" s="352"/>
      <c r="AA62" s="352"/>
      <c r="AB62" s="352"/>
      <c r="AC62" s="352"/>
      <c r="AD62" s="352"/>
      <c r="AE62" s="352"/>
      <c r="AF62" s="352"/>
      <c r="AG62" s="352"/>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914" t="s">
        <v>755</v>
      </c>
      <c r="Z63" s="915"/>
      <c r="AA63" s="915"/>
      <c r="AB63" s="915"/>
      <c r="AC63" s="915"/>
      <c r="AD63" s="915"/>
      <c r="AE63" s="916"/>
      <c r="AF63" s="916"/>
      <c r="AG63" s="917"/>
      <c r="AH63" s="913"/>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818" t="s">
        <v>1248</v>
      </c>
      <c r="F64" s="818" t="s">
        <v>1241</v>
      </c>
      <c r="G64" s="280"/>
      <c r="H64" s="285"/>
      <c r="I64" s="351" t="s">
        <v>470</v>
      </c>
      <c r="J64" s="351" t="s">
        <v>164</v>
      </c>
      <c r="K64" s="351" t="s">
        <v>163</v>
      </c>
      <c r="L64" s="351" t="s">
        <v>463</v>
      </c>
      <c r="M64" s="352"/>
      <c r="N64" s="920" t="s">
        <v>839</v>
      </c>
      <c r="O64" s="730" t="s">
        <v>838</v>
      </c>
      <c r="P64" s="731"/>
      <c r="Q64" s="731"/>
      <c r="R64" s="731"/>
      <c r="S64" s="731"/>
      <c r="T64" s="732"/>
      <c r="U64" s="352"/>
      <c r="V64" s="642"/>
      <c r="W64" s="352"/>
      <c r="X64" s="531"/>
      <c r="Y64" s="921" t="str">
        <f>INDEX(i_i_idx,1,1)</f>
        <v>Aut</v>
      </c>
      <c r="Z64" s="922" t="str">
        <f>INDEX(i_i_idx,2,1)</f>
        <v>Win</v>
      </c>
      <c r="AA64" s="922" t="str">
        <f>INDEX(i_i_idx,3,1)</f>
        <v>Spr</v>
      </c>
      <c r="AB64" s="922" t="str">
        <f>INDEX(i_i_idx,1,1)</f>
        <v>Aut</v>
      </c>
      <c r="AC64" s="922" t="str">
        <f>INDEX(i_i_idx,2,1)</f>
        <v>Win</v>
      </c>
      <c r="AD64" s="922" t="str">
        <f>INDEX(i_i_idx,3,1)</f>
        <v>Spr</v>
      </c>
      <c r="AE64" s="922" t="str">
        <f>INDEX(i_i_idx,1,1)</f>
        <v>Aut</v>
      </c>
      <c r="AF64" s="922" t="str">
        <f>INDEX(i_i_idx,2,1)</f>
        <v>Win</v>
      </c>
      <c r="AG64" s="923" t="str">
        <f>INDEX(i_i_idx,3,1)</f>
        <v>Spr</v>
      </c>
      <c r="AH64" s="924" t="s">
        <v>1252</v>
      </c>
      <c r="AI64" s="351" t="s">
        <v>1244</v>
      </c>
      <c r="AJ64" s="351" t="s">
        <v>1243</v>
      </c>
      <c r="AK64" s="920" t="s">
        <v>1239</v>
      </c>
      <c r="AL64" s="920" t="s">
        <v>1250</v>
      </c>
      <c r="AM64" s="920" t="s">
        <v>1240</v>
      </c>
      <c r="AN64" s="920" t="s">
        <v>1245</v>
      </c>
      <c r="AO64" s="920" t="s">
        <v>1246</v>
      </c>
      <c r="AP64" s="920" t="s">
        <v>1247</v>
      </c>
      <c r="AQ64" s="280"/>
      <c r="AR64" s="267"/>
      <c r="AS64" s="255"/>
      <c r="AT64" s="255"/>
      <c r="AU64" s="255"/>
    </row>
    <row r="65" spans="1:47" outlineLevel="2" x14ac:dyDescent="0.25">
      <c r="A65" s="255"/>
      <c r="B65" s="264"/>
      <c r="C65" s="257">
        <f>INT($C$29)+2</f>
        <v>3</v>
      </c>
      <c r="D65" s="280"/>
      <c r="E65" s="335">
        <v>-1</v>
      </c>
      <c r="F65" s="819">
        <f>$K65+364*($K65&lt;$AN65)</f>
        <v>43936</v>
      </c>
      <c r="G65" s="280"/>
      <c r="H65" s="301"/>
      <c r="I65" s="511" t="s">
        <v>835</v>
      </c>
      <c r="J65" s="511">
        <v>0</v>
      </c>
      <c r="K65" s="925">
        <f>INDEX(Periods!$F$21:$O$30,J65+1,$E65+2)</f>
        <v>43572</v>
      </c>
      <c r="L65" s="926">
        <f t="shared" ref="L65:L96" ca="1" si="1">IF(K66-K65&gt;0,K66-K65,OFFSET(K66,-i_p6_len,0)+364-K65)</f>
        <v>13</v>
      </c>
      <c r="M65" s="925"/>
      <c r="N65" s="927">
        <f>COUNT(J65:J74)</f>
        <v>10</v>
      </c>
      <c r="O65" s="928">
        <v>200</v>
      </c>
      <c r="P65" s="928">
        <v>438</v>
      </c>
      <c r="Q65" s="929">
        <v>0.47</v>
      </c>
      <c r="R65" s="929">
        <v>0.53</v>
      </c>
      <c r="S65" s="930">
        <f>INDEX(Annual!i_pasture_stage_p6z,$J65+1,ROUNDDOWN((ROW($J65)-ROW($J$65))/i_p6_len,0)+1)</f>
        <v>1</v>
      </c>
      <c r="T65" s="929">
        <v>0.3</v>
      </c>
      <c r="U65" s="931">
        <v>10</v>
      </c>
      <c r="V65" s="929">
        <v>0.15</v>
      </c>
      <c r="W65" s="513"/>
      <c r="X65" s="932">
        <v>1</v>
      </c>
      <c r="Y65" s="931">
        <v>50</v>
      </c>
      <c r="Z65" s="931">
        <v>50</v>
      </c>
      <c r="AA65" s="931">
        <v>50</v>
      </c>
      <c r="AB65" s="931">
        <v>400</v>
      </c>
      <c r="AC65" s="931">
        <v>400</v>
      </c>
      <c r="AD65" s="931">
        <v>400</v>
      </c>
      <c r="AE65" s="931">
        <v>400</v>
      </c>
      <c r="AF65" s="931">
        <v>400</v>
      </c>
      <c r="AG65" s="93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933">
        <f t="shared" ref="AN65:AN96" si="4">INDEX(i_break_date,$E65+2,1)</f>
        <v>43585</v>
      </c>
      <c r="AO65" s="934">
        <f>Periods!$F$25</f>
        <v>43684</v>
      </c>
      <c r="AP65" s="93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9">
        <f t="shared" ref="F66:F129" si="6">$K66+364*($K66&lt;$AN66)</f>
        <v>43585</v>
      </c>
      <c r="G66" s="280"/>
      <c r="H66" s="301"/>
      <c r="I66" s="936"/>
      <c r="J66" s="936">
        <v>1</v>
      </c>
      <c r="K66" s="937">
        <f>INDEX(Periods!$F$21:$O$30,J66+1,$E66+2)</f>
        <v>43585</v>
      </c>
      <c r="L66" s="938">
        <f t="shared" ca="1" si="1"/>
        <v>21</v>
      </c>
      <c r="M66" s="939"/>
      <c r="N66" s="940"/>
      <c r="O66" s="941">
        <v>200</v>
      </c>
      <c r="P66" s="941">
        <v>335</v>
      </c>
      <c r="Q66" s="942">
        <v>0.81</v>
      </c>
      <c r="R66" s="942">
        <v>0.81</v>
      </c>
      <c r="S66" s="739">
        <f>INDEX(Annual!i_pasture_stage_p6z,$J66+1,ROUNDDOWN((ROW($J66)-ROW($J$65))/i_p6_len,0)+1)</f>
        <v>0</v>
      </c>
      <c r="T66" s="942">
        <v>0.3</v>
      </c>
      <c r="U66" s="943">
        <v>10</v>
      </c>
      <c r="V66" s="942">
        <v>0.1</v>
      </c>
      <c r="W66" s="940"/>
      <c r="X66" s="472">
        <v>1</v>
      </c>
      <c r="Y66" s="943">
        <v>50</v>
      </c>
      <c r="Z66" s="943">
        <v>50</v>
      </c>
      <c r="AA66" s="943">
        <v>50</v>
      </c>
      <c r="AB66" s="943">
        <v>400</v>
      </c>
      <c r="AC66" s="943">
        <v>400</v>
      </c>
      <c r="AD66" s="943">
        <v>400</v>
      </c>
      <c r="AE66" s="943">
        <v>400</v>
      </c>
      <c r="AF66" s="943">
        <v>400</v>
      </c>
      <c r="AG66" s="943">
        <v>400</v>
      </c>
      <c r="AH66" s="940"/>
      <c r="AI66" s="940"/>
      <c r="AJ66" s="940"/>
      <c r="AK66" s="936" t="str">
        <f t="shared" ref="AK66:AK129" si="7">IF($K66&lt;$AN66,"Dry",IF($K66&lt;$AO66,"Early",IF($K66&lt;$AP66,"Late","Dry")))</f>
        <v>Early</v>
      </c>
      <c r="AL66" s="940">
        <f t="shared" si="2"/>
        <v>0</v>
      </c>
      <c r="AM66" s="940">
        <f t="shared" si="3"/>
        <v>2</v>
      </c>
      <c r="AN66" s="944">
        <f t="shared" si="4"/>
        <v>43585</v>
      </c>
      <c r="AO66" s="944">
        <f>AO65</f>
        <v>43684</v>
      </c>
      <c r="AP66" s="945">
        <f>INDEX(Periods!$F$21:$O$31,INDEX(Annual!EndGS,1,$E66+2)+2,$E66+2)</f>
        <v>43778</v>
      </c>
      <c r="AQ66" s="280"/>
      <c r="AR66" s="267"/>
      <c r="AS66" s="255"/>
      <c r="AT66" s="255"/>
      <c r="AU66" s="255"/>
    </row>
    <row r="67" spans="1:47" outlineLevel="2" x14ac:dyDescent="0.25">
      <c r="A67" s="255"/>
      <c r="B67" s="264"/>
      <c r="C67" s="257">
        <f t="shared" si="5"/>
        <v>3</v>
      </c>
      <c r="D67" s="280"/>
      <c r="E67" s="335">
        <v>-1</v>
      </c>
      <c r="F67" s="819">
        <f t="shared" si="6"/>
        <v>43606</v>
      </c>
      <c r="G67" s="280"/>
      <c r="H67" s="301"/>
      <c r="I67" s="936"/>
      <c r="J67" s="936">
        <v>2</v>
      </c>
      <c r="K67" s="937">
        <f>INDEX(Periods!$F$21:$O$30,J67+1,$E67+2)</f>
        <v>43606</v>
      </c>
      <c r="L67" s="938">
        <f t="shared" ca="1" si="1"/>
        <v>22</v>
      </c>
      <c r="M67" s="939"/>
      <c r="N67" s="940"/>
      <c r="O67" s="941">
        <v>200</v>
      </c>
      <c r="P67" s="941">
        <v>650</v>
      </c>
      <c r="Q67" s="942">
        <v>0.81</v>
      </c>
      <c r="R67" s="942">
        <v>0.81</v>
      </c>
      <c r="S67" s="739">
        <f>INDEX(Annual!i_pasture_stage_p6z,$J67+1,ROUNDDOWN((ROW($J67)-ROW($J$65))/i_p6_len,0)+1)</f>
        <v>0.5714285714285714</v>
      </c>
      <c r="T67" s="942">
        <v>0.3</v>
      </c>
      <c r="U67" s="943">
        <v>10</v>
      </c>
      <c r="V67" s="942">
        <v>0.05</v>
      </c>
      <c r="W67" s="940"/>
      <c r="X67" s="472">
        <v>1</v>
      </c>
      <c r="Y67" s="943">
        <v>50</v>
      </c>
      <c r="Z67" s="943">
        <v>50</v>
      </c>
      <c r="AA67" s="943">
        <v>50</v>
      </c>
      <c r="AB67" s="943">
        <v>150</v>
      </c>
      <c r="AC67" s="943">
        <v>150</v>
      </c>
      <c r="AD67" s="943">
        <v>150</v>
      </c>
      <c r="AE67" s="943">
        <v>400</v>
      </c>
      <c r="AF67" s="943">
        <v>400</v>
      </c>
      <c r="AG67" s="943">
        <v>400</v>
      </c>
      <c r="AH67" s="940"/>
      <c r="AI67" s="940"/>
      <c r="AJ67" s="940"/>
      <c r="AK67" s="936" t="str">
        <f t="shared" si="7"/>
        <v>Early</v>
      </c>
      <c r="AL67" s="940">
        <f>IF($AK67="Early",$F67-$AN67,IF($AK67="Late",$F67-$AO67,MAX(0,$F67-$AP$65)))</f>
        <v>21</v>
      </c>
      <c r="AM67" s="940">
        <f t="shared" si="3"/>
        <v>1</v>
      </c>
      <c r="AN67" s="944">
        <f t="shared" si="4"/>
        <v>43585</v>
      </c>
      <c r="AO67" s="944">
        <f t="shared" ref="AO67:AO130" si="8">AO66</f>
        <v>43684</v>
      </c>
      <c r="AP67" s="945">
        <f>INDEX(Periods!$F$21:$O$31,INDEX(Annual!EndGS,1,$E67+2)+2,$E67+2)</f>
        <v>43778</v>
      </c>
      <c r="AQ67" s="280"/>
      <c r="AR67" s="267"/>
      <c r="AS67" s="255"/>
      <c r="AT67" s="255"/>
      <c r="AU67" s="255"/>
    </row>
    <row r="68" spans="1:47" outlineLevel="2" x14ac:dyDescent="0.25">
      <c r="A68" s="255"/>
      <c r="B68" s="264"/>
      <c r="C68" s="257">
        <f t="shared" si="5"/>
        <v>3</v>
      </c>
      <c r="D68" s="280"/>
      <c r="E68" s="335">
        <v>-1</v>
      </c>
      <c r="F68" s="819">
        <f t="shared" si="6"/>
        <v>43628</v>
      </c>
      <c r="G68" s="280"/>
      <c r="H68" s="301"/>
      <c r="I68" s="936"/>
      <c r="J68" s="936">
        <v>3</v>
      </c>
      <c r="K68" s="937">
        <f>INDEX(Periods!$F$21:$O$30,J68+1,$E68+2)</f>
        <v>43628</v>
      </c>
      <c r="L68" s="938">
        <f t="shared" ca="1" si="1"/>
        <v>56</v>
      </c>
      <c r="M68" s="939"/>
      <c r="N68" s="940"/>
      <c r="O68" s="941">
        <v>217.75</v>
      </c>
      <c r="P68" s="941">
        <v>800</v>
      </c>
      <c r="Q68" s="942">
        <v>0.81</v>
      </c>
      <c r="R68" s="942">
        <v>0.81</v>
      </c>
      <c r="S68" s="739">
        <f>INDEX(Annual!i_pasture_stage_p6z,$J68+1,ROUNDDOWN((ROW($J68)-ROW($J$65))/i_p6_len,0)+1)</f>
        <v>1</v>
      </c>
      <c r="T68" s="942">
        <v>0.3</v>
      </c>
      <c r="U68" s="943">
        <v>10</v>
      </c>
      <c r="V68" s="942">
        <v>0</v>
      </c>
      <c r="W68" s="940"/>
      <c r="X68" s="472">
        <v>1</v>
      </c>
      <c r="Y68" s="943">
        <v>50</v>
      </c>
      <c r="Z68" s="943">
        <v>50</v>
      </c>
      <c r="AA68" s="943">
        <v>50</v>
      </c>
      <c r="AB68" s="943">
        <v>150</v>
      </c>
      <c r="AC68" s="943">
        <v>150</v>
      </c>
      <c r="AD68" s="943">
        <v>24</v>
      </c>
      <c r="AE68" s="943">
        <v>400</v>
      </c>
      <c r="AF68" s="943">
        <v>400</v>
      </c>
      <c r="AG68" s="943">
        <v>400</v>
      </c>
      <c r="AH68" s="940"/>
      <c r="AI68" s="940"/>
      <c r="AJ68" s="940"/>
      <c r="AK68" s="936" t="str">
        <f t="shared" si="7"/>
        <v>Early</v>
      </c>
      <c r="AL68" s="940">
        <f t="shared" ref="AL68:AL131" si="9">IF($AK68="Early",$F68-$AN68,IF($AK68="Late",$F68-$AO68,MAX(0,$F68-$AP$65)))</f>
        <v>43</v>
      </c>
      <c r="AM68" s="940">
        <f t="shared" si="3"/>
        <v>1</v>
      </c>
      <c r="AN68" s="944">
        <f t="shared" si="4"/>
        <v>43585</v>
      </c>
      <c r="AO68" s="944">
        <f t="shared" si="8"/>
        <v>43684</v>
      </c>
      <c r="AP68" s="945">
        <f>INDEX(Periods!$F$21:$O$31,INDEX(Annual!EndGS,1,$E68+2)+2,$E68+2)</f>
        <v>43778</v>
      </c>
      <c r="AQ68" s="280"/>
      <c r="AR68" s="267"/>
      <c r="AS68" s="255"/>
      <c r="AT68" s="255"/>
      <c r="AU68" s="255"/>
    </row>
    <row r="69" spans="1:47" outlineLevel="2" x14ac:dyDescent="0.25">
      <c r="A69" s="255"/>
      <c r="B69" s="264"/>
      <c r="C69" s="257">
        <f t="shared" si="5"/>
        <v>3</v>
      </c>
      <c r="D69" s="280"/>
      <c r="E69" s="335">
        <v>-1</v>
      </c>
      <c r="F69" s="819">
        <f t="shared" si="6"/>
        <v>43684</v>
      </c>
      <c r="G69" s="280"/>
      <c r="H69" s="301"/>
      <c r="I69" s="936"/>
      <c r="J69" s="936">
        <v>4</v>
      </c>
      <c r="K69" s="937">
        <f>INDEX(Periods!$F$21:$O$30,J69+1,$E69+2)</f>
        <v>43684</v>
      </c>
      <c r="L69" s="938">
        <f t="shared" ca="1" si="1"/>
        <v>49</v>
      </c>
      <c r="M69" s="939"/>
      <c r="N69" s="940"/>
      <c r="O69" s="941">
        <v>250</v>
      </c>
      <c r="P69" s="941">
        <v>1600</v>
      </c>
      <c r="Q69" s="942">
        <v>0.8</v>
      </c>
      <c r="R69" s="942">
        <v>0.8</v>
      </c>
      <c r="S69" s="739">
        <f>INDEX(Annual!i_pasture_stage_p6z,$J69+1,ROUNDDOWN((ROW($J69)-ROW($J$65))/i_p6_len,0)+1)</f>
        <v>1</v>
      </c>
      <c r="T69" s="942">
        <v>0.3</v>
      </c>
      <c r="U69" s="943">
        <v>10</v>
      </c>
      <c r="V69" s="942">
        <v>0</v>
      </c>
      <c r="W69" s="940"/>
      <c r="X69" s="472">
        <v>1</v>
      </c>
      <c r="Y69" s="943">
        <v>50</v>
      </c>
      <c r="Z69" s="943">
        <v>50</v>
      </c>
      <c r="AA69" s="943">
        <v>50</v>
      </c>
      <c r="AB69" s="943">
        <v>150</v>
      </c>
      <c r="AC69" s="943">
        <v>150</v>
      </c>
      <c r="AD69" s="943">
        <v>24</v>
      </c>
      <c r="AE69" s="943">
        <v>400</v>
      </c>
      <c r="AF69" s="943">
        <v>400</v>
      </c>
      <c r="AG69" s="943">
        <v>400</v>
      </c>
      <c r="AH69" s="940"/>
      <c r="AI69" s="940"/>
      <c r="AJ69" s="940"/>
      <c r="AK69" s="936" t="str">
        <f t="shared" si="7"/>
        <v>Late</v>
      </c>
      <c r="AL69" s="940">
        <f t="shared" si="9"/>
        <v>0</v>
      </c>
      <c r="AM69" s="940">
        <f t="shared" si="3"/>
        <v>5</v>
      </c>
      <c r="AN69" s="944">
        <f t="shared" si="4"/>
        <v>43585</v>
      </c>
      <c r="AO69" s="944">
        <f t="shared" si="8"/>
        <v>43684</v>
      </c>
      <c r="AP69" s="945">
        <f>INDEX(Periods!$F$21:$O$31,INDEX(Annual!EndGS,1,$E69+2)+2,$E69+2)</f>
        <v>43778</v>
      </c>
      <c r="AQ69" s="280"/>
      <c r="AR69" s="267"/>
      <c r="AS69" s="255"/>
      <c r="AT69" s="255"/>
      <c r="AU69" s="255"/>
    </row>
    <row r="70" spans="1:47" outlineLevel="2" x14ac:dyDescent="0.25">
      <c r="A70" s="255"/>
      <c r="B70" s="264"/>
      <c r="C70" s="257">
        <f t="shared" si="5"/>
        <v>3</v>
      </c>
      <c r="D70" s="280"/>
      <c r="E70" s="335">
        <v>-1</v>
      </c>
      <c r="F70" s="819">
        <f t="shared" si="6"/>
        <v>43733</v>
      </c>
      <c r="G70" s="280"/>
      <c r="H70" s="301"/>
      <c r="I70" s="936"/>
      <c r="J70" s="936">
        <v>5</v>
      </c>
      <c r="K70" s="937">
        <f>INDEX(Periods!$F$21:$O$30,J70+1,$E70+2)</f>
        <v>43733</v>
      </c>
      <c r="L70" s="938">
        <f t="shared" ca="1" si="1"/>
        <v>45</v>
      </c>
      <c r="M70" s="939"/>
      <c r="N70" s="940"/>
      <c r="O70" s="941">
        <v>250</v>
      </c>
      <c r="P70" s="941">
        <v>4500</v>
      </c>
      <c r="Q70" s="942">
        <v>0.76</v>
      </c>
      <c r="R70" s="942">
        <v>0.78</v>
      </c>
      <c r="S70" s="739">
        <f>INDEX(Annual!i_pasture_stage_p6z,$J70+1,ROUNDDOWN((ROW($J70)-ROW($J$65))/i_p6_len,0)+1)</f>
        <v>1</v>
      </c>
      <c r="T70" s="942">
        <v>0.3</v>
      </c>
      <c r="U70" s="943">
        <v>10</v>
      </c>
      <c r="V70" s="942">
        <v>0</v>
      </c>
      <c r="W70" s="940"/>
      <c r="X70" s="472">
        <v>0.75</v>
      </c>
      <c r="Y70" s="943">
        <v>50</v>
      </c>
      <c r="Z70" s="943">
        <v>50</v>
      </c>
      <c r="AA70" s="943">
        <v>50</v>
      </c>
      <c r="AB70" s="943">
        <v>150</v>
      </c>
      <c r="AC70" s="943">
        <v>150</v>
      </c>
      <c r="AD70" s="943">
        <v>24</v>
      </c>
      <c r="AE70" s="943">
        <v>400</v>
      </c>
      <c r="AF70" s="943">
        <v>400</v>
      </c>
      <c r="AG70" s="943">
        <v>400</v>
      </c>
      <c r="AH70" s="940"/>
      <c r="AI70" s="940"/>
      <c r="AJ70" s="940"/>
      <c r="AK70" s="936" t="str">
        <f t="shared" si="7"/>
        <v>Late</v>
      </c>
      <c r="AL70" s="940">
        <f t="shared" si="9"/>
        <v>49</v>
      </c>
      <c r="AM70" s="940">
        <f t="shared" si="3"/>
        <v>1</v>
      </c>
      <c r="AN70" s="944">
        <f t="shared" si="4"/>
        <v>43585</v>
      </c>
      <c r="AO70" s="944">
        <f t="shared" si="8"/>
        <v>43684</v>
      </c>
      <c r="AP70" s="945">
        <f>INDEX(Periods!$F$21:$O$31,INDEX(Annual!EndGS,1,$E70+2)+2,$E70+2)</f>
        <v>43778</v>
      </c>
      <c r="AQ70" s="280"/>
      <c r="AR70" s="267"/>
      <c r="AS70" s="255"/>
      <c r="AT70" s="255"/>
      <c r="AU70" s="255"/>
    </row>
    <row r="71" spans="1:47" outlineLevel="2" x14ac:dyDescent="0.25">
      <c r="A71" s="255"/>
      <c r="B71" s="264"/>
      <c r="C71" s="257">
        <f t="shared" si="5"/>
        <v>3</v>
      </c>
      <c r="D71" s="280"/>
      <c r="E71" s="335">
        <v>-1</v>
      </c>
      <c r="F71" s="819">
        <f t="shared" si="6"/>
        <v>43778</v>
      </c>
      <c r="G71" s="280"/>
      <c r="H71" s="301"/>
      <c r="I71" s="936"/>
      <c r="J71" s="936">
        <v>6</v>
      </c>
      <c r="K71" s="937">
        <f>INDEX(Periods!$F$21:$O$30,J71+1,$E71+2)</f>
        <v>43778</v>
      </c>
      <c r="L71" s="938">
        <f t="shared" ca="1" si="1"/>
        <v>31</v>
      </c>
      <c r="M71" s="939"/>
      <c r="N71" s="940"/>
      <c r="O71" s="943">
        <v>500</v>
      </c>
      <c r="P71" s="943">
        <v>2800</v>
      </c>
      <c r="Q71" s="942">
        <v>0.55000000000000004</v>
      </c>
      <c r="R71" s="942">
        <v>0.67749999999999999</v>
      </c>
      <c r="S71" s="739">
        <f>INDEX(Annual!i_pasture_stage_p6z,$J71+1,ROUNDDOWN((ROW($J71)-ROW($J$65))/i_p6_len,0)+1)</f>
        <v>1</v>
      </c>
      <c r="T71" s="942">
        <v>0.3</v>
      </c>
      <c r="U71" s="943">
        <v>10</v>
      </c>
      <c r="V71" s="942">
        <v>0</v>
      </c>
      <c r="W71" s="940"/>
      <c r="X71" s="472">
        <v>0.75</v>
      </c>
      <c r="Y71" s="943">
        <v>50</v>
      </c>
      <c r="Z71" s="943">
        <v>50</v>
      </c>
      <c r="AA71" s="943">
        <v>50</v>
      </c>
      <c r="AB71" s="943">
        <v>150</v>
      </c>
      <c r="AC71" s="943">
        <v>150</v>
      </c>
      <c r="AD71" s="943">
        <v>150</v>
      </c>
      <c r="AE71" s="943">
        <v>400</v>
      </c>
      <c r="AF71" s="943">
        <v>400</v>
      </c>
      <c r="AG71" s="943">
        <v>400</v>
      </c>
      <c r="AH71" s="940"/>
      <c r="AI71" s="940"/>
      <c r="AJ71" s="940"/>
      <c r="AK71" s="936" t="str">
        <f t="shared" si="7"/>
        <v>Dry</v>
      </c>
      <c r="AL71" s="940">
        <f t="shared" si="9"/>
        <v>0</v>
      </c>
      <c r="AM71" s="940">
        <f t="shared" si="3"/>
        <v>7</v>
      </c>
      <c r="AN71" s="944">
        <f t="shared" si="4"/>
        <v>43585</v>
      </c>
      <c r="AO71" s="944">
        <f t="shared" si="8"/>
        <v>43684</v>
      </c>
      <c r="AP71" s="945">
        <f>INDEX(Periods!$F$21:$O$31,INDEX(Annual!EndGS,1,$E71+2)+2,$E71+2)</f>
        <v>43778</v>
      </c>
      <c r="AQ71" s="280"/>
      <c r="AR71" s="267"/>
      <c r="AS71" s="255"/>
      <c r="AT71" s="255"/>
      <c r="AU71" s="255"/>
    </row>
    <row r="72" spans="1:47" outlineLevel="2" x14ac:dyDescent="0.25">
      <c r="A72" s="255"/>
      <c r="B72" s="264"/>
      <c r="C72" s="257">
        <f t="shared" si="5"/>
        <v>3</v>
      </c>
      <c r="D72" s="280"/>
      <c r="E72" s="335">
        <v>-1</v>
      </c>
      <c r="F72" s="819">
        <f t="shared" si="6"/>
        <v>43809</v>
      </c>
      <c r="G72" s="280"/>
      <c r="H72" s="301"/>
      <c r="I72" s="936"/>
      <c r="J72" s="936">
        <v>7</v>
      </c>
      <c r="K72" s="937">
        <f>INDEX(Periods!$F$21:$O$30,J72+1,$E72+2)</f>
        <v>43809</v>
      </c>
      <c r="L72" s="938">
        <f t="shared" ca="1" si="1"/>
        <v>43</v>
      </c>
      <c r="M72" s="939"/>
      <c r="N72" s="940"/>
      <c r="O72" s="943">
        <v>500</v>
      </c>
      <c r="P72" s="943">
        <v>2425</v>
      </c>
      <c r="Q72" s="942">
        <v>0.52</v>
      </c>
      <c r="R72" s="942">
        <v>0.64249999999999996</v>
      </c>
      <c r="S72" s="739">
        <f>INDEX(Annual!i_pasture_stage_p6z,$J72+1,ROUNDDOWN((ROW($J72)-ROW($J$65))/i_p6_len,0)+1)</f>
        <v>1</v>
      </c>
      <c r="T72" s="942">
        <v>0.3</v>
      </c>
      <c r="U72" s="943">
        <v>10</v>
      </c>
      <c r="V72" s="942">
        <v>0</v>
      </c>
      <c r="W72" s="940"/>
      <c r="X72" s="472">
        <v>0.4</v>
      </c>
      <c r="Y72" s="943">
        <v>50</v>
      </c>
      <c r="Z72" s="943">
        <v>50</v>
      </c>
      <c r="AA72" s="943">
        <v>50</v>
      </c>
      <c r="AB72" s="943">
        <v>150</v>
      </c>
      <c r="AC72" s="943">
        <v>150</v>
      </c>
      <c r="AD72" s="943">
        <v>150</v>
      </c>
      <c r="AE72" s="943">
        <v>400</v>
      </c>
      <c r="AF72" s="943">
        <v>400</v>
      </c>
      <c r="AG72" s="943">
        <v>400</v>
      </c>
      <c r="AH72" s="940"/>
      <c r="AI72" s="940"/>
      <c r="AJ72" s="940"/>
      <c r="AK72" s="936" t="str">
        <f t="shared" si="7"/>
        <v>Dry</v>
      </c>
      <c r="AL72" s="940">
        <f t="shared" si="9"/>
        <v>31</v>
      </c>
      <c r="AM72" s="940">
        <f t="shared" si="3"/>
        <v>1</v>
      </c>
      <c r="AN72" s="944">
        <f t="shared" si="4"/>
        <v>43585</v>
      </c>
      <c r="AO72" s="944">
        <f t="shared" si="8"/>
        <v>43684</v>
      </c>
      <c r="AP72" s="945">
        <f>INDEX(Periods!$F$21:$O$31,INDEX(Annual!EndGS,1,$E72+2)+2,$E72+2)</f>
        <v>43778</v>
      </c>
      <c r="AQ72" s="280"/>
      <c r="AR72" s="267"/>
      <c r="AS72" s="255"/>
      <c r="AT72" s="255"/>
      <c r="AU72" s="255"/>
    </row>
    <row r="73" spans="1:47" outlineLevel="2" x14ac:dyDescent="0.25">
      <c r="A73" s="255"/>
      <c r="B73" s="264"/>
      <c r="C73" s="257">
        <f t="shared" si="5"/>
        <v>3</v>
      </c>
      <c r="D73" s="280"/>
      <c r="E73" s="335">
        <v>-1</v>
      </c>
      <c r="F73" s="819">
        <f t="shared" si="6"/>
        <v>43852</v>
      </c>
      <c r="G73" s="280"/>
      <c r="H73" s="301"/>
      <c r="I73" s="936"/>
      <c r="J73" s="936">
        <v>8</v>
      </c>
      <c r="K73" s="937">
        <f>INDEX(Periods!$F$21:$O$30,J73+1,$E73+2)</f>
        <v>43852</v>
      </c>
      <c r="L73" s="938">
        <f t="shared" ca="1" si="1"/>
        <v>50</v>
      </c>
      <c r="M73" s="939"/>
      <c r="N73" s="940"/>
      <c r="O73" s="943">
        <v>350</v>
      </c>
      <c r="P73" s="943">
        <v>1450</v>
      </c>
      <c r="Q73" s="942">
        <v>0.5</v>
      </c>
      <c r="R73" s="942">
        <v>0.59250000000000003</v>
      </c>
      <c r="S73" s="739">
        <f>INDEX(Annual!i_pasture_stage_p6z,$J73+1,ROUNDDOWN((ROW($J73)-ROW($J$65))/i_p6_len,0)+1)</f>
        <v>1</v>
      </c>
      <c r="T73" s="942">
        <v>0.3</v>
      </c>
      <c r="U73" s="943">
        <v>10</v>
      </c>
      <c r="V73" s="942">
        <v>0</v>
      </c>
      <c r="W73" s="940"/>
      <c r="X73" s="472">
        <v>0.33</v>
      </c>
      <c r="Y73" s="943">
        <v>50</v>
      </c>
      <c r="Z73" s="943">
        <v>50</v>
      </c>
      <c r="AA73" s="943">
        <v>50</v>
      </c>
      <c r="AB73" s="943">
        <v>400</v>
      </c>
      <c r="AC73" s="943">
        <v>400</v>
      </c>
      <c r="AD73" s="943">
        <v>400</v>
      </c>
      <c r="AE73" s="943">
        <v>400</v>
      </c>
      <c r="AF73" s="943">
        <v>400</v>
      </c>
      <c r="AG73" s="943">
        <v>400</v>
      </c>
      <c r="AH73" s="940"/>
      <c r="AI73" s="940"/>
      <c r="AJ73" s="940"/>
      <c r="AK73" s="936" t="str">
        <f t="shared" si="7"/>
        <v>Dry</v>
      </c>
      <c r="AL73" s="940">
        <f t="shared" si="9"/>
        <v>74</v>
      </c>
      <c r="AM73" s="940">
        <f t="shared" si="3"/>
        <v>1</v>
      </c>
      <c r="AN73" s="944">
        <f t="shared" si="4"/>
        <v>43585</v>
      </c>
      <c r="AO73" s="944">
        <f t="shared" si="8"/>
        <v>43684</v>
      </c>
      <c r="AP73" s="945">
        <f>INDEX(Periods!$F$21:$O$31,INDEX(Annual!EndGS,1,$E73+2)+2,$E73+2)</f>
        <v>43778</v>
      </c>
      <c r="AQ73" s="280"/>
      <c r="AR73" s="267"/>
      <c r="AS73" s="255"/>
      <c r="AT73" s="255"/>
      <c r="AU73" s="255"/>
    </row>
    <row r="74" spans="1:47" outlineLevel="2" x14ac:dyDescent="0.25">
      <c r="A74" s="255"/>
      <c r="B74" s="264"/>
      <c r="C74" s="257">
        <f t="shared" si="5"/>
        <v>3</v>
      </c>
      <c r="D74" s="280"/>
      <c r="E74" s="335">
        <v>-1</v>
      </c>
      <c r="F74" s="819">
        <f t="shared" si="6"/>
        <v>43902</v>
      </c>
      <c r="G74" s="280"/>
      <c r="H74" s="301"/>
      <c r="I74" s="946"/>
      <c r="J74" s="946">
        <v>9</v>
      </c>
      <c r="K74" s="832">
        <f>INDEX(Periods!$F$21:$O$30,J74+1,$E74+2)</f>
        <v>43902</v>
      </c>
      <c r="L74" s="947">
        <f t="shared" ca="1" si="1"/>
        <v>34</v>
      </c>
      <c r="M74" s="948"/>
      <c r="N74" s="949"/>
      <c r="O74" s="950">
        <v>200</v>
      </c>
      <c r="P74" s="950">
        <v>700</v>
      </c>
      <c r="Q74" s="951">
        <v>0.48249999999999998</v>
      </c>
      <c r="R74" s="951">
        <v>0.5575</v>
      </c>
      <c r="S74" s="952">
        <f>INDEX(Annual!i_pasture_stage_p6z,$J74+1,ROUNDDOWN((ROW($J74)-ROW($J$65))/i_p6_len,0)+1)</f>
        <v>1</v>
      </c>
      <c r="T74" s="951">
        <v>0.3</v>
      </c>
      <c r="U74" s="950">
        <v>10</v>
      </c>
      <c r="V74" s="951">
        <v>0.05</v>
      </c>
      <c r="W74" s="949"/>
      <c r="X74" s="953">
        <v>0.33</v>
      </c>
      <c r="Y74" s="950">
        <v>50</v>
      </c>
      <c r="Z74" s="950">
        <v>50</v>
      </c>
      <c r="AA74" s="950">
        <v>50</v>
      </c>
      <c r="AB74" s="950">
        <v>400</v>
      </c>
      <c r="AC74" s="950">
        <v>400</v>
      </c>
      <c r="AD74" s="950">
        <v>400</v>
      </c>
      <c r="AE74" s="950">
        <v>400</v>
      </c>
      <c r="AF74" s="950">
        <v>400</v>
      </c>
      <c r="AG74" s="950">
        <v>400</v>
      </c>
      <c r="AH74" s="949"/>
      <c r="AI74" s="949"/>
      <c r="AJ74" s="949"/>
      <c r="AK74" s="946" t="str">
        <f t="shared" si="7"/>
        <v>Dry</v>
      </c>
      <c r="AL74" s="949">
        <f t="shared" si="9"/>
        <v>124</v>
      </c>
      <c r="AM74" s="949">
        <f t="shared" si="3"/>
        <v>1</v>
      </c>
      <c r="AN74" s="954">
        <f t="shared" si="4"/>
        <v>43585</v>
      </c>
      <c r="AO74" s="954">
        <f t="shared" si="8"/>
        <v>43684</v>
      </c>
      <c r="AP74" s="955">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9">
        <f t="shared" si="6"/>
        <v>43572</v>
      </c>
      <c r="G75" s="280"/>
      <c r="H75" s="301"/>
      <c r="I75" s="511" t="s">
        <v>776</v>
      </c>
      <c r="J75" s="511">
        <v>0</v>
      </c>
      <c r="K75" s="925">
        <f>INDEX(Periods!$F$21:$O$30,J75+1,$E75+2)</f>
        <v>43572</v>
      </c>
      <c r="L75" s="926">
        <f t="shared" ca="1" si="1"/>
        <v>21</v>
      </c>
      <c r="M75" s="512"/>
      <c r="N75" s="513"/>
      <c r="O75" s="742" cm="1">
        <f t="array" aca="1" ref="O75" ca="1">INDEX(O$65:O$74,$AI75,1)*(1-$AH75)+INDEX(O$65:O$74,$AJ75,1)*($AH75)</f>
        <v>200</v>
      </c>
      <c r="P75" s="742" cm="1">
        <f t="array" aca="1" ref="P75" ca="1">INDEX(P$65:P$74,$AI75,1)*(1-$AH75)+INDEX(P$65:P$74,$AJ75,1)*($AH75)</f>
        <v>335</v>
      </c>
      <c r="Q75" s="956" cm="1">
        <f t="array" aca="1" ref="Q75" ca="1">INDEX(Q$65:Q$74,$AI75,1)*(1-$AH75)+INDEX(Q$65:Q$74,$AJ75,1)*($AH75)</f>
        <v>0.81</v>
      </c>
      <c r="R75" s="956" cm="1">
        <f t="array" aca="1" ref="R75" ca="1">INDEX(R$65:R$74,$AI75,1)*(1-$AH75)+INDEX(R$65:R$74,$AJ75,1)*($AH75)</f>
        <v>0.81</v>
      </c>
      <c r="S75" s="957">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91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400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933">
        <f t="shared" si="4"/>
        <v>43572</v>
      </c>
      <c r="AO75" s="933">
        <f t="shared" si="8"/>
        <v>43684</v>
      </c>
      <c r="AP75" s="93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936"/>
      <c r="J76" s="936">
        <v>1</v>
      </c>
      <c r="K76" s="937">
        <f>INDEX(Periods!$F$21:$O$30,J76+1,$E76+2)</f>
        <v>43593</v>
      </c>
      <c r="L76" s="938">
        <f t="shared" ca="1" si="1"/>
        <v>35</v>
      </c>
      <c r="M76" s="958"/>
      <c r="N76" s="940"/>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940"/>
      <c r="X76" s="91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150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940">
        <f t="shared" ref="AH76:AH139" ca="1" si="13">MIN(1,($AL76-INDEX($AL$65:$AL$74,$AI76,1))/INDEX($L$65:$L$74,$AI76,1))</f>
        <v>0</v>
      </c>
      <c r="AI76" s="940">
        <f t="shared" ref="AI76:AI139" si="14">MOD(SUMIFS($AM$65:$AM$74,$AK$65:$AK$74,$AK76,$AL$65:$AL$74,"&lt;="&amp;$AL76)-1,$AJ$62)+1</f>
        <v>3</v>
      </c>
      <c r="AJ76" s="940">
        <f t="shared" si="11"/>
        <v>4</v>
      </c>
      <c r="AK76" s="936" t="str">
        <f t="shared" si="7"/>
        <v>Early</v>
      </c>
      <c r="AL76" s="940">
        <f t="shared" si="9"/>
        <v>21</v>
      </c>
      <c r="AM76" s="940"/>
      <c r="AN76" s="944">
        <f t="shared" si="4"/>
        <v>43572</v>
      </c>
      <c r="AO76" s="944">
        <f t="shared" si="8"/>
        <v>43684</v>
      </c>
      <c r="AP76" s="945">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936"/>
      <c r="J77" s="936">
        <v>2</v>
      </c>
      <c r="K77" s="937">
        <f>INDEX(Periods!$F$21:$O$30,J77+1,$E77+2)</f>
        <v>43628</v>
      </c>
      <c r="L77" s="938">
        <f t="shared" ca="1" si="1"/>
        <v>56</v>
      </c>
      <c r="M77" s="958"/>
      <c r="N77" s="940"/>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940"/>
      <c r="X77" s="91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150</v>
      </c>
      <c r="AD77" s="816" cm="1">
        <f t="array" aca="1" ref="AD77" ca="1">INDEX(AD$65:AD$74,$AI77,1)*(1-$AH77)+INDEX(AD$65:AD$74,$AJ77,1)*($AH77)</f>
        <v>24</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940">
        <f t="shared" ca="1" si="13"/>
        <v>0.23214285714285715</v>
      </c>
      <c r="AI77" s="940">
        <f t="shared" si="14"/>
        <v>4</v>
      </c>
      <c r="AJ77" s="940">
        <f>IF(OR(INDEX($AK$65:$AK$74,$AI77,1)=INDEX($AK$65:$AK$74,MOD($AI77,AJ$62)+1,1),INDEX($AK$65:$AK$74,$AI77,1)="Early"),MOD($AI77,AJ$62)+1,$AI77)</f>
        <v>5</v>
      </c>
      <c r="AK77" s="936" t="str">
        <f t="shared" si="7"/>
        <v>Early</v>
      </c>
      <c r="AL77" s="940">
        <f t="shared" si="9"/>
        <v>56</v>
      </c>
      <c r="AM77" s="940"/>
      <c r="AN77" s="944">
        <f t="shared" si="4"/>
        <v>43572</v>
      </c>
      <c r="AO77" s="944">
        <f t="shared" si="8"/>
        <v>43684</v>
      </c>
      <c r="AP77" s="945">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936"/>
      <c r="J78" s="936">
        <v>3</v>
      </c>
      <c r="K78" s="937">
        <f>INDEX(Periods!$F$21:$O$30,J78+1,$E78+2)</f>
        <v>43684</v>
      </c>
      <c r="L78" s="938">
        <f t="shared" ca="1" si="1"/>
        <v>49</v>
      </c>
      <c r="M78" s="958"/>
      <c r="N78" s="940"/>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940"/>
      <c r="X78" s="91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24</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940">
        <f t="shared" ca="1" si="13"/>
        <v>0</v>
      </c>
      <c r="AI78" s="940">
        <f t="shared" si="14"/>
        <v>5</v>
      </c>
      <c r="AJ78" s="940">
        <f t="shared" ref="AJ78:AJ141" si="15">IF(OR(INDEX($AK$65:$AK$74,$AI78,1)=INDEX($AK$65:$AK$74,MOD($AI78,AJ$62)+1,1),INDEX($AK$65:$AK$74,$AI78,1)="Early"),MOD($AI78,AJ$62)+1,$AI78)</f>
        <v>6</v>
      </c>
      <c r="AK78" s="936" t="str">
        <f t="shared" si="7"/>
        <v>Late</v>
      </c>
      <c r="AL78" s="940">
        <f t="shared" si="9"/>
        <v>0</v>
      </c>
      <c r="AM78" s="940"/>
      <c r="AN78" s="944">
        <f t="shared" si="4"/>
        <v>43572</v>
      </c>
      <c r="AO78" s="944">
        <f t="shared" si="8"/>
        <v>43684</v>
      </c>
      <c r="AP78" s="945">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936"/>
      <c r="J79" s="936">
        <v>4</v>
      </c>
      <c r="K79" s="937">
        <f>INDEX(Periods!$F$21:$O$30,J79+1,$E79+2)</f>
        <v>43733</v>
      </c>
      <c r="L79" s="938">
        <f t="shared" ca="1" si="1"/>
        <v>20</v>
      </c>
      <c r="M79" s="958"/>
      <c r="N79" s="940"/>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940"/>
      <c r="X79" s="91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24</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940">
        <f t="shared" ca="1" si="13"/>
        <v>0</v>
      </c>
      <c r="AI79" s="940">
        <f t="shared" si="14"/>
        <v>6</v>
      </c>
      <c r="AJ79" s="940">
        <f t="shared" si="15"/>
        <v>6</v>
      </c>
      <c r="AK79" s="936" t="str">
        <f t="shared" si="7"/>
        <v>Late</v>
      </c>
      <c r="AL79" s="940">
        <f t="shared" si="9"/>
        <v>49</v>
      </c>
      <c r="AM79" s="940"/>
      <c r="AN79" s="944">
        <f t="shared" si="4"/>
        <v>43572</v>
      </c>
      <c r="AO79" s="944">
        <f t="shared" si="8"/>
        <v>43684</v>
      </c>
      <c r="AP79" s="945">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936"/>
      <c r="J80" s="936">
        <v>5</v>
      </c>
      <c r="K80" s="937">
        <f>INDEX(Periods!$F$21:$O$30,J80+1,$E80+2)</f>
        <v>43753</v>
      </c>
      <c r="L80" s="938">
        <f t="shared" ca="1" si="1"/>
        <v>31</v>
      </c>
      <c r="M80" s="958"/>
      <c r="N80" s="940"/>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940"/>
      <c r="X80" s="91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24</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940">
        <f t="shared" ca="1" si="13"/>
        <v>0.44444444444444442</v>
      </c>
      <c r="AI80" s="940">
        <f t="shared" si="14"/>
        <v>6</v>
      </c>
      <c r="AJ80" s="940">
        <f t="shared" si="15"/>
        <v>6</v>
      </c>
      <c r="AK80" s="936" t="str">
        <f t="shared" si="7"/>
        <v>Late</v>
      </c>
      <c r="AL80" s="940">
        <f t="shared" si="9"/>
        <v>69</v>
      </c>
      <c r="AM80" s="940"/>
      <c r="AN80" s="944">
        <f t="shared" si="4"/>
        <v>43572</v>
      </c>
      <c r="AO80" s="944">
        <f t="shared" si="8"/>
        <v>43684</v>
      </c>
      <c r="AP80" s="945">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936"/>
      <c r="J81" s="936">
        <v>6</v>
      </c>
      <c r="K81" s="937">
        <f>INDEX(Periods!$F$21:$O$30,J81+1,$E81+2)</f>
        <v>43784</v>
      </c>
      <c r="L81" s="938">
        <f t="shared" ca="1" si="1"/>
        <v>68</v>
      </c>
      <c r="M81" s="958"/>
      <c r="N81" s="940"/>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940"/>
      <c r="X81" s="91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150</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940">
        <f t="shared" ca="1" si="13"/>
        <v>0.19354838709677419</v>
      </c>
      <c r="AI81" s="940">
        <f t="shared" si="14"/>
        <v>7</v>
      </c>
      <c r="AJ81" s="940">
        <f t="shared" si="15"/>
        <v>8</v>
      </c>
      <c r="AK81" s="936" t="str">
        <f t="shared" si="7"/>
        <v>Dry</v>
      </c>
      <c r="AL81" s="940">
        <f t="shared" si="9"/>
        <v>6</v>
      </c>
      <c r="AM81" s="940"/>
      <c r="AN81" s="944">
        <f t="shared" si="4"/>
        <v>43572</v>
      </c>
      <c r="AO81" s="944">
        <f t="shared" si="8"/>
        <v>43684</v>
      </c>
      <c r="AP81" s="945">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936"/>
      <c r="J82" s="936">
        <v>7</v>
      </c>
      <c r="K82" s="937">
        <f>INDEX(Periods!$F$21:$O$30,J82+1,$E82+2)</f>
        <v>43852</v>
      </c>
      <c r="L82" s="938">
        <f t="shared" ca="1" si="1"/>
        <v>39</v>
      </c>
      <c r="M82" s="958"/>
      <c r="N82" s="940"/>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940"/>
      <c r="X82" s="91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940">
        <f t="shared" ca="1" si="13"/>
        <v>0</v>
      </c>
      <c r="AI82" s="940">
        <f t="shared" si="14"/>
        <v>9</v>
      </c>
      <c r="AJ82" s="940">
        <f t="shared" si="15"/>
        <v>10</v>
      </c>
      <c r="AK82" s="936" t="str">
        <f t="shared" si="7"/>
        <v>Dry</v>
      </c>
      <c r="AL82" s="940">
        <f t="shared" si="9"/>
        <v>74</v>
      </c>
      <c r="AM82" s="940"/>
      <c r="AN82" s="944">
        <f t="shared" si="4"/>
        <v>43572</v>
      </c>
      <c r="AO82" s="944">
        <f t="shared" si="8"/>
        <v>43684</v>
      </c>
      <c r="AP82" s="945">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936"/>
      <c r="J83" s="936">
        <v>8</v>
      </c>
      <c r="K83" s="937">
        <f>INDEX(Periods!$F$21:$O$30,J83+1,$E83+2)</f>
        <v>43891</v>
      </c>
      <c r="L83" s="938">
        <f t="shared" ca="1" si="1"/>
        <v>31</v>
      </c>
      <c r="M83" s="958"/>
      <c r="N83" s="940"/>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940"/>
      <c r="X83" s="91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940">
        <f t="shared" ca="1" si="13"/>
        <v>0.78</v>
      </c>
      <c r="AI83" s="940">
        <f t="shared" si="14"/>
        <v>9</v>
      </c>
      <c r="AJ83" s="940">
        <f t="shared" si="15"/>
        <v>10</v>
      </c>
      <c r="AK83" s="936" t="str">
        <f t="shared" si="7"/>
        <v>Dry</v>
      </c>
      <c r="AL83" s="940">
        <f t="shared" si="9"/>
        <v>113</v>
      </c>
      <c r="AM83" s="940"/>
      <c r="AN83" s="944">
        <f t="shared" si="4"/>
        <v>43572</v>
      </c>
      <c r="AO83" s="944">
        <f t="shared" si="8"/>
        <v>43684</v>
      </c>
      <c r="AP83" s="945">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946"/>
      <c r="J84" s="946">
        <v>9</v>
      </c>
      <c r="K84" s="832">
        <f>INDEX(Periods!$F$21:$O$30,J84+1,$E84+2)</f>
        <v>43922</v>
      </c>
      <c r="L84" s="947">
        <f t="shared" ca="1" si="1"/>
        <v>14</v>
      </c>
      <c r="M84" s="959"/>
      <c r="N84" s="949"/>
      <c r="O84" s="960" cm="1">
        <f t="array" aca="1" ref="O84" ca="1">INDEX(O$65:O$74,$AI84,1)*(1-$AH84)+INDEX(O$65:O$74,$AJ84,1)*($AH84)</f>
        <v>200</v>
      </c>
      <c r="P84" s="960" cm="1">
        <f t="array" aca="1" ref="P84" ca="1">INDEX(P$65:P$74,$AI84,1)*(1-$AH84)+INDEX(P$65:P$74,$AJ84,1)*($AH84)</f>
        <v>545.88235294117658</v>
      </c>
      <c r="Q84" s="961" cm="1">
        <f t="array" aca="1" ref="Q84" ca="1">INDEX(Q$65:Q$74,$AI84,1)*(1-$AH84)+INDEX(Q$65:Q$74,$AJ84,1)*($AH84)</f>
        <v>0.47514705882352942</v>
      </c>
      <c r="R84" s="961" cm="1">
        <f t="array" aca="1" ref="R84" ca="1">INDEX(R$65:R$74,$AI84,1)*(1-$AH84)+INDEX(R$65:R$74,$AJ84,1)*($AH84)</f>
        <v>0.54132352941176465</v>
      </c>
      <c r="S84" s="952">
        <f>INDEX(Annual!i_pasture_stage_p6z,$J84+1,ROUNDDOWN((ROW($J84)-ROW($J$65))/i_p6_len,0)+1)</f>
        <v>1</v>
      </c>
      <c r="T84" s="961" cm="1">
        <f t="array" aca="1" ref="T84" ca="1">INDEX(T$65:T$74,$AI84,1)*(1-$AH84)+INDEX(T$65:T$74,$AJ84,1)*($AH84)</f>
        <v>0.3</v>
      </c>
      <c r="U84" s="952" cm="1">
        <f t="array" aca="1" ref="U84" ca="1">INDEX(U$65:U$74,$AI84,1)*(1-$AH84)+INDEX(U$65:U$74,$AJ84,1)*($AH84)</f>
        <v>10</v>
      </c>
      <c r="V84" s="961" cm="1">
        <f t="array" aca="1" ref="V84" ca="1">INDEX(V$65:V$74,$AI84,1)*(1-$AH84)+INDEX(V$65:V$74,$AJ84,1)*($AH84)</f>
        <v>0.10882352941176471</v>
      </c>
      <c r="W84" s="949"/>
      <c r="X84" s="962" cm="1">
        <f t="array" aca="1" ref="X84" ca="1">INDEX(X$65:X$74,$AI84,1)*(1-$AH84)+INDEX(X$65:X$74,$AJ84,1)*($AH84)</f>
        <v>0.72411764705882353</v>
      </c>
      <c r="Y84" s="963" cm="1">
        <f t="array" aca="1" ref="Y84" ca="1">INDEX(Y$65:Y$74,$AI84,1)*(1-$AH84)+INDEX(Y$65:Y$74,$AJ84,1)*($AH84)</f>
        <v>50</v>
      </c>
      <c r="Z84" s="963" cm="1">
        <f t="array" aca="1" ref="Z84" ca="1">INDEX(Z$65:Z$74,$AI84,1)*(1-$AH84)+INDEX(Z$65:Z$74,$AJ84,1)*($AH84)</f>
        <v>50</v>
      </c>
      <c r="AA84" s="963" cm="1">
        <f t="array" aca="1" ref="AA84" ca="1">INDEX(AA$65:AA$74,$AI84,1)*(1-$AH84)+INDEX(AA$65:AA$74,$AJ84,1)*($AH84)</f>
        <v>50</v>
      </c>
      <c r="AB84" s="963" cm="1">
        <f t="array" aca="1" ref="AB84" ca="1">INDEX(AB$65:AB$74,$AI84,1)*(1-$AH84)+INDEX(AB$65:AB$74,$AJ84,1)*($AH84)</f>
        <v>400</v>
      </c>
      <c r="AC84" s="963" cm="1">
        <f t="array" aca="1" ref="AC84" ca="1">INDEX(AC$65:AC$74,$AI84,1)*(1-$AH84)+INDEX(AC$65:AC$74,$AJ84,1)*($AH84)</f>
        <v>400</v>
      </c>
      <c r="AD84" s="963" cm="1">
        <f t="array" aca="1" ref="AD84" ca="1">INDEX(AD$65:AD$74,$AI84,1)*(1-$AH84)+INDEX(AD$65:AD$74,$AJ84,1)*($AH84)</f>
        <v>400</v>
      </c>
      <c r="AE84" s="963" cm="1">
        <f t="array" aca="1" ref="AE84" ca="1">INDEX(AE$65:AE$74,$AI84,1)*(1-$AH84)+INDEX(AE$65:AE$74,$AJ84,1)*($AH84)</f>
        <v>400</v>
      </c>
      <c r="AF84" s="963" cm="1">
        <f t="array" aca="1" ref="AF84" ca="1">INDEX(AF$65:AF$74,$AI84,1)*(1-$AH84)+INDEX(AF$65:AF$74,$AJ84,1)*($AH84)</f>
        <v>400</v>
      </c>
      <c r="AG84" s="963" cm="1">
        <f t="array" aca="1" ref="AG84" ca="1">INDEX(AG$65:AG$74,$AI84,1)*(1-$AH84)+INDEX(AG$65:AG$74,$AJ84,1)*($AH84)</f>
        <v>400</v>
      </c>
      <c r="AH84" s="949">
        <f t="shared" ca="1" si="13"/>
        <v>0.58823529411764708</v>
      </c>
      <c r="AI84" s="949">
        <f t="shared" si="14"/>
        <v>10</v>
      </c>
      <c r="AJ84" s="949">
        <f t="shared" si="15"/>
        <v>1</v>
      </c>
      <c r="AK84" s="946" t="str">
        <f t="shared" si="7"/>
        <v>Dry</v>
      </c>
      <c r="AL84" s="949">
        <f t="shared" si="9"/>
        <v>144</v>
      </c>
      <c r="AM84" s="949"/>
      <c r="AN84" s="954">
        <f t="shared" si="4"/>
        <v>43572</v>
      </c>
      <c r="AO84" s="954">
        <f t="shared" si="8"/>
        <v>43684</v>
      </c>
      <c r="AP84" s="955">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9">
        <f t="shared" si="6"/>
        <v>43572</v>
      </c>
      <c r="G85" s="280"/>
      <c r="H85" s="301"/>
      <c r="I85" s="511" t="s">
        <v>768</v>
      </c>
      <c r="J85" s="511">
        <v>0</v>
      </c>
      <c r="K85" s="925">
        <f>INDEX(Periods!$F$21:$O$30,J85+1,$E85+2)</f>
        <v>43572</v>
      </c>
      <c r="L85" s="926">
        <f t="shared" ca="1" si="1"/>
        <v>21</v>
      </c>
      <c r="M85" s="512"/>
      <c r="N85" s="513"/>
      <c r="O85" s="742" cm="1">
        <f t="array" aca="1" ref="O85" ca="1">INDEX(O$65:O$74,$AI85,1)*(1-$AH85)+INDEX(O$65:O$74,$AJ85,1)*($AH85)</f>
        <v>200</v>
      </c>
      <c r="P85" s="742" cm="1">
        <f t="array" aca="1" ref="P85" ca="1">INDEX(P$65:P$74,$AI85,1)*(1-$AH85)+INDEX(P$65:P$74,$AJ85,1)*($AH85)</f>
        <v>335</v>
      </c>
      <c r="Q85" s="956" cm="1">
        <f t="array" aca="1" ref="Q85" ca="1">INDEX(Q$65:Q$74,$AI85,1)*(1-$AH85)+INDEX(Q$65:Q$74,$AJ85,1)*($AH85)</f>
        <v>0.81</v>
      </c>
      <c r="R85" s="956" cm="1">
        <f t="array" aca="1" ref="R85" ca="1">INDEX(R$65:R$74,$AI85,1)*(1-$AH85)+INDEX(R$65:R$74,$AJ85,1)*($AH85)</f>
        <v>0.81</v>
      </c>
      <c r="S85" s="957">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91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400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933">
        <f t="shared" si="4"/>
        <v>43572</v>
      </c>
      <c r="AO85" s="933">
        <f t="shared" si="8"/>
        <v>43684</v>
      </c>
      <c r="AP85" s="93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936"/>
      <c r="J86" s="936">
        <v>1</v>
      </c>
      <c r="K86" s="937">
        <f>INDEX(Periods!$F$21:$O$30,J86+1,$E86+2)</f>
        <v>43593</v>
      </c>
      <c r="L86" s="938">
        <f t="shared" ca="1" si="1"/>
        <v>35</v>
      </c>
      <c r="M86" s="958"/>
      <c r="N86" s="940"/>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940"/>
      <c r="X86" s="91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150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940">
        <f t="shared" ca="1" si="13"/>
        <v>0</v>
      </c>
      <c r="AI86" s="940">
        <f t="shared" si="14"/>
        <v>3</v>
      </c>
      <c r="AJ86" s="940">
        <f t="shared" si="15"/>
        <v>4</v>
      </c>
      <c r="AK86" s="936" t="str">
        <f t="shared" si="7"/>
        <v>Early</v>
      </c>
      <c r="AL86" s="940">
        <f t="shared" si="9"/>
        <v>21</v>
      </c>
      <c r="AM86" s="940"/>
      <c r="AN86" s="944">
        <f t="shared" si="4"/>
        <v>43572</v>
      </c>
      <c r="AO86" s="944">
        <f t="shared" si="8"/>
        <v>43684</v>
      </c>
      <c r="AP86" s="945">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936"/>
      <c r="J87" s="936">
        <v>2</v>
      </c>
      <c r="K87" s="937">
        <f>INDEX(Periods!$F$21:$O$30,J87+1,$E87+2)</f>
        <v>43628</v>
      </c>
      <c r="L87" s="938">
        <f t="shared" ca="1" si="1"/>
        <v>56</v>
      </c>
      <c r="M87" s="958"/>
      <c r="N87" s="940"/>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940"/>
      <c r="X87" s="91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150</v>
      </c>
      <c r="AD87" s="816" cm="1">
        <f t="array" aca="1" ref="AD87" ca="1">INDEX(AD$65:AD$74,$AI87,1)*(1-$AH87)+INDEX(AD$65:AD$74,$AJ87,1)*($AH87)</f>
        <v>24</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940">
        <f t="shared" ca="1" si="13"/>
        <v>0.23214285714285715</v>
      </c>
      <c r="AI87" s="940">
        <f t="shared" si="14"/>
        <v>4</v>
      </c>
      <c r="AJ87" s="940">
        <f t="shared" si="15"/>
        <v>5</v>
      </c>
      <c r="AK87" s="936" t="str">
        <f t="shared" si="7"/>
        <v>Early</v>
      </c>
      <c r="AL87" s="940">
        <f t="shared" si="9"/>
        <v>56</v>
      </c>
      <c r="AM87" s="940"/>
      <c r="AN87" s="944">
        <f t="shared" si="4"/>
        <v>43572</v>
      </c>
      <c r="AO87" s="944">
        <f t="shared" si="8"/>
        <v>43684</v>
      </c>
      <c r="AP87" s="945">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936"/>
      <c r="J88" s="936">
        <v>3</v>
      </c>
      <c r="K88" s="937">
        <f>INDEX(Periods!$F$21:$O$30,J88+1,$E88+2)</f>
        <v>43684</v>
      </c>
      <c r="L88" s="938">
        <f t="shared" ca="1" si="1"/>
        <v>49</v>
      </c>
      <c r="M88" s="958"/>
      <c r="N88" s="940"/>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940"/>
      <c r="X88" s="91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24</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940">
        <f t="shared" ca="1" si="13"/>
        <v>0</v>
      </c>
      <c r="AI88" s="940">
        <f t="shared" si="14"/>
        <v>5</v>
      </c>
      <c r="AJ88" s="940">
        <f t="shared" si="15"/>
        <v>6</v>
      </c>
      <c r="AK88" s="936" t="str">
        <f t="shared" si="7"/>
        <v>Late</v>
      </c>
      <c r="AL88" s="940">
        <f t="shared" si="9"/>
        <v>0</v>
      </c>
      <c r="AM88" s="940"/>
      <c r="AN88" s="944">
        <f t="shared" si="4"/>
        <v>43572</v>
      </c>
      <c r="AO88" s="944">
        <f t="shared" si="8"/>
        <v>43684</v>
      </c>
      <c r="AP88" s="945">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936"/>
      <c r="J89" s="936">
        <v>4</v>
      </c>
      <c r="K89" s="937">
        <f>INDEX(Periods!$F$21:$O$30,J89+1,$E89+2)</f>
        <v>43733</v>
      </c>
      <c r="L89" s="938">
        <f t="shared" ca="1" si="1"/>
        <v>20</v>
      </c>
      <c r="M89" s="958"/>
      <c r="N89" s="940"/>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940"/>
      <c r="X89" s="91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24</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940">
        <f t="shared" ca="1" si="13"/>
        <v>0</v>
      </c>
      <c r="AI89" s="940">
        <f t="shared" si="14"/>
        <v>6</v>
      </c>
      <c r="AJ89" s="940">
        <f t="shared" si="15"/>
        <v>6</v>
      </c>
      <c r="AK89" s="936" t="str">
        <f t="shared" si="7"/>
        <v>Late</v>
      </c>
      <c r="AL89" s="940">
        <f t="shared" si="9"/>
        <v>49</v>
      </c>
      <c r="AM89" s="940"/>
      <c r="AN89" s="944">
        <f t="shared" si="4"/>
        <v>43572</v>
      </c>
      <c r="AO89" s="944">
        <f t="shared" si="8"/>
        <v>43684</v>
      </c>
      <c r="AP89" s="945">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936"/>
      <c r="J90" s="936">
        <v>5</v>
      </c>
      <c r="K90" s="937">
        <f>INDEX(Periods!$F$21:$O$30,J90+1,$E90+2)</f>
        <v>43753</v>
      </c>
      <c r="L90" s="938">
        <f t="shared" ca="1" si="1"/>
        <v>16</v>
      </c>
      <c r="M90" s="958"/>
      <c r="N90" s="940"/>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940"/>
      <c r="X90" s="91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24</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940">
        <f t="shared" ca="1" si="13"/>
        <v>0.44444444444444442</v>
      </c>
      <c r="AI90" s="940">
        <f t="shared" si="14"/>
        <v>6</v>
      </c>
      <c r="AJ90" s="940">
        <f t="shared" si="15"/>
        <v>6</v>
      </c>
      <c r="AK90" s="936" t="str">
        <f t="shared" si="7"/>
        <v>Late</v>
      </c>
      <c r="AL90" s="940">
        <f t="shared" si="9"/>
        <v>69</v>
      </c>
      <c r="AM90" s="940"/>
      <c r="AN90" s="944">
        <f t="shared" si="4"/>
        <v>43572</v>
      </c>
      <c r="AO90" s="944">
        <f t="shared" si="8"/>
        <v>43684</v>
      </c>
      <c r="AP90" s="945">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936"/>
      <c r="J91" s="936">
        <v>6</v>
      </c>
      <c r="K91" s="937">
        <f>INDEX(Periods!$F$21:$O$30,J91+1,$E91+2)</f>
        <v>43769</v>
      </c>
      <c r="L91" s="938">
        <f t="shared" ca="1" si="1"/>
        <v>83</v>
      </c>
      <c r="M91" s="958"/>
      <c r="N91" s="940"/>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940"/>
      <c r="X91" s="91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940">
        <f t="shared" ca="1" si="13"/>
        <v>0</v>
      </c>
      <c r="AI91" s="940">
        <f t="shared" si="14"/>
        <v>7</v>
      </c>
      <c r="AJ91" s="940">
        <f t="shared" si="15"/>
        <v>8</v>
      </c>
      <c r="AK91" s="936" t="str">
        <f t="shared" si="7"/>
        <v>Dry</v>
      </c>
      <c r="AL91" s="940">
        <f t="shared" si="9"/>
        <v>0</v>
      </c>
      <c r="AM91" s="940"/>
      <c r="AN91" s="944">
        <f t="shared" si="4"/>
        <v>43572</v>
      </c>
      <c r="AO91" s="944">
        <f t="shared" si="8"/>
        <v>43684</v>
      </c>
      <c r="AP91" s="945">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936"/>
      <c r="J92" s="936">
        <v>7</v>
      </c>
      <c r="K92" s="937">
        <f>INDEX(Periods!$F$21:$O$30,J92+1,$E92+2)</f>
        <v>43852</v>
      </c>
      <c r="L92" s="938">
        <f t="shared" ca="1" si="1"/>
        <v>39</v>
      </c>
      <c r="M92" s="958"/>
      <c r="N92" s="940"/>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940"/>
      <c r="X92" s="91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940">
        <f t="shared" ca="1" si="13"/>
        <v>0</v>
      </c>
      <c r="AI92" s="940">
        <f t="shared" si="14"/>
        <v>9</v>
      </c>
      <c r="AJ92" s="940">
        <f t="shared" si="15"/>
        <v>10</v>
      </c>
      <c r="AK92" s="936" t="str">
        <f t="shared" si="7"/>
        <v>Dry</v>
      </c>
      <c r="AL92" s="940">
        <f t="shared" si="9"/>
        <v>74</v>
      </c>
      <c r="AM92" s="940"/>
      <c r="AN92" s="944">
        <f t="shared" si="4"/>
        <v>43572</v>
      </c>
      <c r="AO92" s="944">
        <f t="shared" si="8"/>
        <v>43684</v>
      </c>
      <c r="AP92" s="945">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936"/>
      <c r="J93" s="936">
        <v>8</v>
      </c>
      <c r="K93" s="937">
        <f>INDEX(Periods!$F$21:$O$30,J93+1,$E93+2)</f>
        <v>43891</v>
      </c>
      <c r="L93" s="938">
        <f t="shared" ca="1" si="1"/>
        <v>31</v>
      </c>
      <c r="M93" s="958"/>
      <c r="N93" s="940"/>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940"/>
      <c r="X93" s="91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940">
        <f t="shared" ca="1" si="13"/>
        <v>0.78</v>
      </c>
      <c r="AI93" s="940">
        <f t="shared" si="14"/>
        <v>9</v>
      </c>
      <c r="AJ93" s="940">
        <f t="shared" si="15"/>
        <v>10</v>
      </c>
      <c r="AK93" s="936" t="str">
        <f t="shared" si="7"/>
        <v>Dry</v>
      </c>
      <c r="AL93" s="940">
        <f t="shared" si="9"/>
        <v>113</v>
      </c>
      <c r="AM93" s="940"/>
      <c r="AN93" s="944">
        <f t="shared" si="4"/>
        <v>43572</v>
      </c>
      <c r="AO93" s="944">
        <f t="shared" si="8"/>
        <v>43684</v>
      </c>
      <c r="AP93" s="945">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946"/>
      <c r="J94" s="946">
        <v>9</v>
      </c>
      <c r="K94" s="832">
        <f>INDEX(Periods!$F$21:$O$30,J94+1,$E94+2)</f>
        <v>43922</v>
      </c>
      <c r="L94" s="947">
        <f t="shared" ca="1" si="1"/>
        <v>14</v>
      </c>
      <c r="M94" s="959"/>
      <c r="N94" s="949"/>
      <c r="O94" s="960" cm="1">
        <f t="array" aca="1" ref="O94" ca="1">INDEX(O$65:O$74,$AI94,1)*(1-$AH94)+INDEX(O$65:O$74,$AJ94,1)*($AH94)</f>
        <v>200</v>
      </c>
      <c r="P94" s="960" cm="1">
        <f t="array" aca="1" ref="P94" ca="1">INDEX(P$65:P$74,$AI94,1)*(1-$AH94)+INDEX(P$65:P$74,$AJ94,1)*($AH94)</f>
        <v>545.88235294117658</v>
      </c>
      <c r="Q94" s="961" cm="1">
        <f t="array" aca="1" ref="Q94" ca="1">INDEX(Q$65:Q$74,$AI94,1)*(1-$AH94)+INDEX(Q$65:Q$74,$AJ94,1)*($AH94)</f>
        <v>0.47514705882352942</v>
      </c>
      <c r="R94" s="961" cm="1">
        <f t="array" aca="1" ref="R94" ca="1">INDEX(R$65:R$74,$AI94,1)*(1-$AH94)+INDEX(R$65:R$74,$AJ94,1)*($AH94)</f>
        <v>0.54132352941176465</v>
      </c>
      <c r="S94" s="952">
        <f>INDEX(Annual!i_pasture_stage_p6z,$J94+1,ROUNDDOWN((ROW($J94)-ROW($J$65))/i_p6_len,0)+1)</f>
        <v>1</v>
      </c>
      <c r="T94" s="961" cm="1">
        <f t="array" aca="1" ref="T94" ca="1">INDEX(T$65:T$74,$AI94,1)*(1-$AH94)+INDEX(T$65:T$74,$AJ94,1)*($AH94)</f>
        <v>0.3</v>
      </c>
      <c r="U94" s="952" cm="1">
        <f t="array" aca="1" ref="U94" ca="1">INDEX(U$65:U$74,$AI94,1)*(1-$AH94)+INDEX(U$65:U$74,$AJ94,1)*($AH94)</f>
        <v>10</v>
      </c>
      <c r="V94" s="961" cm="1">
        <f t="array" aca="1" ref="V94" ca="1">INDEX(V$65:V$74,$AI94,1)*(1-$AH94)+INDEX(V$65:V$74,$AJ94,1)*($AH94)</f>
        <v>0.10882352941176471</v>
      </c>
      <c r="W94" s="949"/>
      <c r="X94" s="962" cm="1">
        <f t="array" aca="1" ref="X94" ca="1">INDEX(X$65:X$74,$AI94,1)*(1-$AH94)+INDEX(X$65:X$74,$AJ94,1)*($AH94)</f>
        <v>0.72411764705882353</v>
      </c>
      <c r="Y94" s="963" cm="1">
        <f t="array" aca="1" ref="Y94" ca="1">INDEX(Y$65:Y$74,$AI94,1)*(1-$AH94)+INDEX(Y$65:Y$74,$AJ94,1)*($AH94)</f>
        <v>50</v>
      </c>
      <c r="Z94" s="963" cm="1">
        <f t="array" aca="1" ref="Z94" ca="1">INDEX(Z$65:Z$74,$AI94,1)*(1-$AH94)+INDEX(Z$65:Z$74,$AJ94,1)*($AH94)</f>
        <v>50</v>
      </c>
      <c r="AA94" s="963" cm="1">
        <f t="array" aca="1" ref="AA94" ca="1">INDEX(AA$65:AA$74,$AI94,1)*(1-$AH94)+INDEX(AA$65:AA$74,$AJ94,1)*($AH94)</f>
        <v>50</v>
      </c>
      <c r="AB94" s="963" cm="1">
        <f t="array" aca="1" ref="AB94" ca="1">INDEX(AB$65:AB$74,$AI94,1)*(1-$AH94)+INDEX(AB$65:AB$74,$AJ94,1)*($AH94)</f>
        <v>400</v>
      </c>
      <c r="AC94" s="963" cm="1">
        <f t="array" aca="1" ref="AC94" ca="1">INDEX(AC$65:AC$74,$AI94,1)*(1-$AH94)+INDEX(AC$65:AC$74,$AJ94,1)*($AH94)</f>
        <v>400</v>
      </c>
      <c r="AD94" s="963" cm="1">
        <f t="array" aca="1" ref="AD94" ca="1">INDEX(AD$65:AD$74,$AI94,1)*(1-$AH94)+INDEX(AD$65:AD$74,$AJ94,1)*($AH94)</f>
        <v>400</v>
      </c>
      <c r="AE94" s="963" cm="1">
        <f t="array" aca="1" ref="AE94" ca="1">INDEX(AE$65:AE$74,$AI94,1)*(1-$AH94)+INDEX(AE$65:AE$74,$AJ94,1)*($AH94)</f>
        <v>400</v>
      </c>
      <c r="AF94" s="963" cm="1">
        <f t="array" aca="1" ref="AF94" ca="1">INDEX(AF$65:AF$74,$AI94,1)*(1-$AH94)+INDEX(AF$65:AF$74,$AJ94,1)*($AH94)</f>
        <v>400</v>
      </c>
      <c r="AG94" s="963" cm="1">
        <f t="array" aca="1" ref="AG94" ca="1">INDEX(AG$65:AG$74,$AI94,1)*(1-$AH94)+INDEX(AG$65:AG$74,$AJ94,1)*($AH94)</f>
        <v>400</v>
      </c>
      <c r="AH94" s="949">
        <f t="shared" ca="1" si="13"/>
        <v>0.58823529411764708</v>
      </c>
      <c r="AI94" s="949">
        <f t="shared" si="14"/>
        <v>10</v>
      </c>
      <c r="AJ94" s="949">
        <f t="shared" si="15"/>
        <v>1</v>
      </c>
      <c r="AK94" s="946" t="str">
        <f t="shared" si="7"/>
        <v>Dry</v>
      </c>
      <c r="AL94" s="949">
        <f t="shared" si="9"/>
        <v>144</v>
      </c>
      <c r="AM94" s="949"/>
      <c r="AN94" s="954">
        <f t="shared" si="4"/>
        <v>43572</v>
      </c>
      <c r="AO94" s="954">
        <f t="shared" si="8"/>
        <v>43684</v>
      </c>
      <c r="AP94" s="955">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9">
        <f t="shared" si="6"/>
        <v>43572</v>
      </c>
      <c r="G95" s="280"/>
      <c r="H95" s="301"/>
      <c r="I95" s="511" t="s">
        <v>769</v>
      </c>
      <c r="J95" s="511">
        <v>0</v>
      </c>
      <c r="K95" s="925">
        <f>INDEX(Periods!$F$21:$O$30,J95+1,$E95+2)</f>
        <v>43572</v>
      </c>
      <c r="L95" s="926">
        <f t="shared" ca="1" si="1"/>
        <v>21</v>
      </c>
      <c r="M95" s="512"/>
      <c r="N95" s="513"/>
      <c r="O95" s="742" cm="1">
        <f t="array" aca="1" ref="O95" ca="1">INDEX(O$65:O$74,$AI95,1)*(1-$AH95)+INDEX(O$65:O$74,$AJ95,1)*($AH95)</f>
        <v>200</v>
      </c>
      <c r="P95" s="742" cm="1">
        <f t="array" aca="1" ref="P95" ca="1">INDEX(P$65:P$74,$AI95,1)*(1-$AH95)+INDEX(P$65:P$74,$AJ95,1)*($AH95)</f>
        <v>335</v>
      </c>
      <c r="Q95" s="956" cm="1">
        <f t="array" aca="1" ref="Q95" ca="1">INDEX(Q$65:Q$74,$AI95,1)*(1-$AH95)+INDEX(Q$65:Q$74,$AJ95,1)*($AH95)</f>
        <v>0.81</v>
      </c>
      <c r="R95" s="956" cm="1">
        <f t="array" aca="1" ref="R95" ca="1">INDEX(R$65:R$74,$AI95,1)*(1-$AH95)+INDEX(R$65:R$74,$AJ95,1)*($AH95)</f>
        <v>0.81</v>
      </c>
      <c r="S95" s="957">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91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400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933">
        <f t="shared" si="4"/>
        <v>43572</v>
      </c>
      <c r="AO95" s="933">
        <f t="shared" si="8"/>
        <v>43684</v>
      </c>
      <c r="AP95" s="93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936"/>
      <c r="J96" s="936">
        <v>1</v>
      </c>
      <c r="K96" s="937">
        <f>INDEX(Periods!$F$21:$O$30,J96+1,$E96+2)</f>
        <v>43593</v>
      </c>
      <c r="L96" s="938">
        <f t="shared" ca="1" si="1"/>
        <v>35</v>
      </c>
      <c r="M96" s="958"/>
      <c r="N96" s="940"/>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940"/>
      <c r="X96" s="91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150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940">
        <f t="shared" ca="1" si="13"/>
        <v>0</v>
      </c>
      <c r="AI96" s="940">
        <f t="shared" si="14"/>
        <v>3</v>
      </c>
      <c r="AJ96" s="940">
        <f t="shared" si="15"/>
        <v>4</v>
      </c>
      <c r="AK96" s="936" t="str">
        <f t="shared" si="7"/>
        <v>Early</v>
      </c>
      <c r="AL96" s="940">
        <f t="shared" si="9"/>
        <v>21</v>
      </c>
      <c r="AM96" s="940"/>
      <c r="AN96" s="944">
        <f t="shared" si="4"/>
        <v>43572</v>
      </c>
      <c r="AO96" s="944">
        <f t="shared" si="8"/>
        <v>43684</v>
      </c>
      <c r="AP96" s="945">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936"/>
      <c r="J97" s="936">
        <v>2</v>
      </c>
      <c r="K97" s="937">
        <f>INDEX(Periods!$F$21:$O$30,J97+1,$E97+2)</f>
        <v>43628</v>
      </c>
      <c r="L97" s="938">
        <f t="shared" ref="L97:L128" ca="1" si="18">IF(K98-K97&gt;0,K98-K97,OFFSET(K98,-i_p6_len,0)+364-K97)</f>
        <v>56</v>
      </c>
      <c r="M97" s="958"/>
      <c r="N97" s="940"/>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940"/>
      <c r="X97" s="91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150</v>
      </c>
      <c r="AD97" s="816" cm="1">
        <f t="array" aca="1" ref="AD97" ca="1">INDEX(AD$65:AD$74,$AI97,1)*(1-$AH97)+INDEX(AD$65:AD$74,$AJ97,1)*($AH97)</f>
        <v>24</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940">
        <f t="shared" ca="1" si="13"/>
        <v>0.23214285714285715</v>
      </c>
      <c r="AI97" s="940">
        <f t="shared" si="14"/>
        <v>4</v>
      </c>
      <c r="AJ97" s="940">
        <f t="shared" si="15"/>
        <v>5</v>
      </c>
      <c r="AK97" s="936" t="str">
        <f t="shared" si="7"/>
        <v>Early</v>
      </c>
      <c r="AL97" s="940">
        <f t="shared" si="9"/>
        <v>56</v>
      </c>
      <c r="AM97" s="940"/>
      <c r="AN97" s="944">
        <f t="shared" ref="AN97:AN128" si="19">INDEX(i_break_date,$E97+2,1)</f>
        <v>43572</v>
      </c>
      <c r="AO97" s="944">
        <f t="shared" si="8"/>
        <v>43684</v>
      </c>
      <c r="AP97" s="945">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936"/>
      <c r="J98" s="936">
        <v>3</v>
      </c>
      <c r="K98" s="937">
        <f>INDEX(Periods!$F$21:$O$30,J98+1,$E98+2)</f>
        <v>43684</v>
      </c>
      <c r="L98" s="938">
        <f t="shared" ca="1" si="18"/>
        <v>49</v>
      </c>
      <c r="M98" s="958"/>
      <c r="N98" s="940"/>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940"/>
      <c r="X98" s="91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24</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940">
        <f t="shared" ca="1" si="13"/>
        <v>0</v>
      </c>
      <c r="AI98" s="940">
        <f t="shared" si="14"/>
        <v>5</v>
      </c>
      <c r="AJ98" s="940">
        <f t="shared" si="15"/>
        <v>6</v>
      </c>
      <c r="AK98" s="936" t="str">
        <f t="shared" si="7"/>
        <v>Late</v>
      </c>
      <c r="AL98" s="940">
        <f t="shared" si="9"/>
        <v>0</v>
      </c>
      <c r="AM98" s="940"/>
      <c r="AN98" s="944">
        <f t="shared" si="19"/>
        <v>43572</v>
      </c>
      <c r="AO98" s="944">
        <f t="shared" si="8"/>
        <v>43684</v>
      </c>
      <c r="AP98" s="945">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936"/>
      <c r="J99" s="936">
        <v>4</v>
      </c>
      <c r="K99" s="937">
        <f>INDEX(Periods!$F$21:$O$30,J99+1,$E99+2)</f>
        <v>43733</v>
      </c>
      <c r="L99" s="938">
        <f t="shared" ca="1" si="18"/>
        <v>20</v>
      </c>
      <c r="M99" s="958"/>
      <c r="N99" s="940"/>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940"/>
      <c r="X99" s="91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24</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940">
        <f t="shared" ca="1" si="13"/>
        <v>0</v>
      </c>
      <c r="AI99" s="940">
        <f t="shared" si="14"/>
        <v>6</v>
      </c>
      <c r="AJ99" s="940">
        <f t="shared" si="15"/>
        <v>6</v>
      </c>
      <c r="AK99" s="936" t="str">
        <f t="shared" si="7"/>
        <v>Late</v>
      </c>
      <c r="AL99" s="940">
        <f t="shared" si="9"/>
        <v>49</v>
      </c>
      <c r="AM99" s="940"/>
      <c r="AN99" s="944">
        <f t="shared" si="19"/>
        <v>43572</v>
      </c>
      <c r="AO99" s="944">
        <f t="shared" si="8"/>
        <v>43684</v>
      </c>
      <c r="AP99" s="945">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936"/>
      <c r="J100" s="936">
        <v>5</v>
      </c>
      <c r="K100" s="937">
        <f>INDEX(Periods!$F$21:$O$30,J100+1,$E100+2)</f>
        <v>43753</v>
      </c>
      <c r="L100" s="938">
        <f t="shared" ca="1" si="18"/>
        <v>31</v>
      </c>
      <c r="M100" s="958"/>
      <c r="N100" s="940"/>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940"/>
      <c r="X100" s="91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24</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940">
        <f t="shared" ca="1" si="13"/>
        <v>0.44444444444444442</v>
      </c>
      <c r="AI100" s="940">
        <f t="shared" si="14"/>
        <v>6</v>
      </c>
      <c r="AJ100" s="940">
        <f t="shared" si="15"/>
        <v>6</v>
      </c>
      <c r="AK100" s="936" t="str">
        <f t="shared" si="7"/>
        <v>Late</v>
      </c>
      <c r="AL100" s="940">
        <f t="shared" si="9"/>
        <v>69</v>
      </c>
      <c r="AM100" s="940"/>
      <c r="AN100" s="944">
        <f t="shared" si="19"/>
        <v>43572</v>
      </c>
      <c r="AO100" s="944">
        <f t="shared" si="8"/>
        <v>43684</v>
      </c>
      <c r="AP100" s="945">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936"/>
      <c r="J101" s="936">
        <v>6</v>
      </c>
      <c r="K101" s="937">
        <f>INDEX(Periods!$F$21:$O$30,J101+1,$E101+2)</f>
        <v>43784</v>
      </c>
      <c r="L101" s="938">
        <f t="shared" ca="1" si="18"/>
        <v>68</v>
      </c>
      <c r="M101" s="958"/>
      <c r="N101" s="940"/>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940"/>
      <c r="X101" s="91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150</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940">
        <f t="shared" ca="1" si="13"/>
        <v>0.19354838709677419</v>
      </c>
      <c r="AI101" s="940">
        <f t="shared" si="14"/>
        <v>7</v>
      </c>
      <c r="AJ101" s="940">
        <f t="shared" si="15"/>
        <v>8</v>
      </c>
      <c r="AK101" s="936" t="str">
        <f t="shared" si="7"/>
        <v>Dry</v>
      </c>
      <c r="AL101" s="940">
        <f t="shared" si="9"/>
        <v>6</v>
      </c>
      <c r="AM101" s="940"/>
      <c r="AN101" s="944">
        <f t="shared" si="19"/>
        <v>43572</v>
      </c>
      <c r="AO101" s="944">
        <f t="shared" si="8"/>
        <v>43684</v>
      </c>
      <c r="AP101" s="945">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936"/>
      <c r="J102" s="936">
        <v>7</v>
      </c>
      <c r="K102" s="937">
        <f>INDEX(Periods!$F$21:$O$30,J102+1,$E102+2)</f>
        <v>43852</v>
      </c>
      <c r="L102" s="938">
        <f t="shared" ca="1" si="18"/>
        <v>39</v>
      </c>
      <c r="M102" s="958"/>
      <c r="N102" s="940"/>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940"/>
      <c r="X102" s="91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940">
        <f t="shared" ca="1" si="13"/>
        <v>0</v>
      </c>
      <c r="AI102" s="940">
        <f t="shared" si="14"/>
        <v>9</v>
      </c>
      <c r="AJ102" s="940">
        <f t="shared" si="15"/>
        <v>10</v>
      </c>
      <c r="AK102" s="936" t="str">
        <f t="shared" si="7"/>
        <v>Dry</v>
      </c>
      <c r="AL102" s="940">
        <f t="shared" si="9"/>
        <v>74</v>
      </c>
      <c r="AM102" s="940"/>
      <c r="AN102" s="944">
        <f t="shared" si="19"/>
        <v>43572</v>
      </c>
      <c r="AO102" s="944">
        <f t="shared" si="8"/>
        <v>43684</v>
      </c>
      <c r="AP102" s="945">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936"/>
      <c r="J103" s="936">
        <v>8</v>
      </c>
      <c r="K103" s="937">
        <f>INDEX(Periods!$F$21:$O$30,J103+1,$E103+2)</f>
        <v>43891</v>
      </c>
      <c r="L103" s="938">
        <f t="shared" ca="1" si="18"/>
        <v>31</v>
      </c>
      <c r="M103" s="958"/>
      <c r="N103" s="940"/>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940"/>
      <c r="X103" s="91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940">
        <f t="shared" ca="1" si="13"/>
        <v>0.78</v>
      </c>
      <c r="AI103" s="940">
        <f t="shared" si="14"/>
        <v>9</v>
      </c>
      <c r="AJ103" s="940">
        <f t="shared" si="15"/>
        <v>10</v>
      </c>
      <c r="AK103" s="936" t="str">
        <f t="shared" si="7"/>
        <v>Dry</v>
      </c>
      <c r="AL103" s="940">
        <f t="shared" si="9"/>
        <v>113</v>
      </c>
      <c r="AM103" s="940"/>
      <c r="AN103" s="944">
        <f t="shared" si="19"/>
        <v>43572</v>
      </c>
      <c r="AO103" s="944">
        <f t="shared" si="8"/>
        <v>43684</v>
      </c>
      <c r="AP103" s="945">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946"/>
      <c r="J104" s="946">
        <v>9</v>
      </c>
      <c r="K104" s="832">
        <f>INDEX(Periods!$F$21:$O$30,J104+1,$E104+2)</f>
        <v>43922</v>
      </c>
      <c r="L104" s="947">
        <f t="shared" ca="1" si="18"/>
        <v>14</v>
      </c>
      <c r="M104" s="959"/>
      <c r="N104" s="949"/>
      <c r="O104" s="960" cm="1">
        <f t="array" aca="1" ref="O104" ca="1">INDEX(O$65:O$74,$AI104,1)*(1-$AH104)+INDEX(O$65:O$74,$AJ104,1)*($AH104)</f>
        <v>200</v>
      </c>
      <c r="P104" s="960" cm="1">
        <f t="array" aca="1" ref="P104" ca="1">INDEX(P$65:P$74,$AI104,1)*(1-$AH104)+INDEX(P$65:P$74,$AJ104,1)*($AH104)</f>
        <v>545.88235294117658</v>
      </c>
      <c r="Q104" s="961" cm="1">
        <f t="array" aca="1" ref="Q104" ca="1">INDEX(Q$65:Q$74,$AI104,1)*(1-$AH104)+INDEX(Q$65:Q$74,$AJ104,1)*($AH104)</f>
        <v>0.47514705882352942</v>
      </c>
      <c r="R104" s="961" cm="1">
        <f t="array" aca="1" ref="R104" ca="1">INDEX(R$65:R$74,$AI104,1)*(1-$AH104)+INDEX(R$65:R$74,$AJ104,1)*($AH104)</f>
        <v>0.54132352941176465</v>
      </c>
      <c r="S104" s="952">
        <f>INDEX(Annual!i_pasture_stage_p6z,$J104+1,ROUNDDOWN((ROW($J104)-ROW($J$65))/i_p6_len,0)+1)</f>
        <v>1</v>
      </c>
      <c r="T104" s="961" cm="1">
        <f t="array" aca="1" ref="T104" ca="1">INDEX(T$65:T$74,$AI104,1)*(1-$AH104)+INDEX(T$65:T$74,$AJ104,1)*($AH104)</f>
        <v>0.3</v>
      </c>
      <c r="U104" s="952" cm="1">
        <f t="array" aca="1" ref="U104" ca="1">INDEX(U$65:U$74,$AI104,1)*(1-$AH104)+INDEX(U$65:U$74,$AJ104,1)*($AH104)</f>
        <v>10</v>
      </c>
      <c r="V104" s="961" cm="1">
        <f t="array" aca="1" ref="V104" ca="1">INDEX(V$65:V$74,$AI104,1)*(1-$AH104)+INDEX(V$65:V$74,$AJ104,1)*($AH104)</f>
        <v>0.10882352941176471</v>
      </c>
      <c r="W104" s="949"/>
      <c r="X104" s="962" cm="1">
        <f t="array" aca="1" ref="X104" ca="1">INDEX(X$65:X$74,$AI104,1)*(1-$AH104)+INDEX(X$65:X$74,$AJ104,1)*($AH104)</f>
        <v>0.72411764705882353</v>
      </c>
      <c r="Y104" s="963" cm="1">
        <f t="array" aca="1" ref="Y104" ca="1">INDEX(Y$65:Y$74,$AI104,1)*(1-$AH104)+INDEX(Y$65:Y$74,$AJ104,1)*($AH104)</f>
        <v>50</v>
      </c>
      <c r="Z104" s="963" cm="1">
        <f t="array" aca="1" ref="Z104" ca="1">INDEX(Z$65:Z$74,$AI104,1)*(1-$AH104)+INDEX(Z$65:Z$74,$AJ104,1)*($AH104)</f>
        <v>50</v>
      </c>
      <c r="AA104" s="963" cm="1">
        <f t="array" aca="1" ref="AA104" ca="1">INDEX(AA$65:AA$74,$AI104,1)*(1-$AH104)+INDEX(AA$65:AA$74,$AJ104,1)*($AH104)</f>
        <v>50</v>
      </c>
      <c r="AB104" s="963" cm="1">
        <f t="array" aca="1" ref="AB104" ca="1">INDEX(AB$65:AB$74,$AI104,1)*(1-$AH104)+INDEX(AB$65:AB$74,$AJ104,1)*($AH104)</f>
        <v>400</v>
      </c>
      <c r="AC104" s="963" cm="1">
        <f t="array" aca="1" ref="AC104" ca="1">INDEX(AC$65:AC$74,$AI104,1)*(1-$AH104)+INDEX(AC$65:AC$74,$AJ104,1)*($AH104)</f>
        <v>400</v>
      </c>
      <c r="AD104" s="963" cm="1">
        <f t="array" aca="1" ref="AD104" ca="1">INDEX(AD$65:AD$74,$AI104,1)*(1-$AH104)+INDEX(AD$65:AD$74,$AJ104,1)*($AH104)</f>
        <v>400</v>
      </c>
      <c r="AE104" s="963" cm="1">
        <f t="array" aca="1" ref="AE104" ca="1">INDEX(AE$65:AE$74,$AI104,1)*(1-$AH104)+INDEX(AE$65:AE$74,$AJ104,1)*($AH104)</f>
        <v>400</v>
      </c>
      <c r="AF104" s="963" cm="1">
        <f t="array" aca="1" ref="AF104" ca="1">INDEX(AF$65:AF$74,$AI104,1)*(1-$AH104)+INDEX(AF$65:AF$74,$AJ104,1)*($AH104)</f>
        <v>400</v>
      </c>
      <c r="AG104" s="963" cm="1">
        <f t="array" aca="1" ref="AG104" ca="1">INDEX(AG$65:AG$74,$AI104,1)*(1-$AH104)+INDEX(AG$65:AG$74,$AJ104,1)*($AH104)</f>
        <v>400</v>
      </c>
      <c r="AH104" s="949">
        <f t="shared" ca="1" si="13"/>
        <v>0.58823529411764708</v>
      </c>
      <c r="AI104" s="949">
        <f t="shared" si="14"/>
        <v>10</v>
      </c>
      <c r="AJ104" s="949">
        <f t="shared" si="15"/>
        <v>1</v>
      </c>
      <c r="AK104" s="946" t="str">
        <f t="shared" si="7"/>
        <v>Dry</v>
      </c>
      <c r="AL104" s="949">
        <f t="shared" si="9"/>
        <v>144</v>
      </c>
      <c r="AM104" s="949"/>
      <c r="AN104" s="954">
        <f t="shared" si="19"/>
        <v>43572</v>
      </c>
      <c r="AO104" s="954">
        <f t="shared" si="8"/>
        <v>43684</v>
      </c>
      <c r="AP104" s="955">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9">
        <f t="shared" si="6"/>
        <v>43572</v>
      </c>
      <c r="G105" s="280"/>
      <c r="H105" s="301"/>
      <c r="I105" s="511" t="s">
        <v>770</v>
      </c>
      <c r="J105" s="511">
        <v>0</v>
      </c>
      <c r="K105" s="925">
        <f>INDEX(Periods!$F$21:$O$30,J105+1,$E105+2)</f>
        <v>43572</v>
      </c>
      <c r="L105" s="926">
        <f t="shared" ca="1" si="18"/>
        <v>21</v>
      </c>
      <c r="M105" s="512"/>
      <c r="N105" s="513"/>
      <c r="O105" s="742" cm="1">
        <f t="array" aca="1" ref="O105" ca="1">INDEX(O$65:O$74,$AI105,1)*(1-$AH105)+INDEX(O$65:O$74,$AJ105,1)*($AH105)</f>
        <v>200</v>
      </c>
      <c r="P105" s="742" cm="1">
        <f t="array" aca="1" ref="P105" ca="1">INDEX(P$65:P$74,$AI105,1)*(1-$AH105)+INDEX(P$65:P$74,$AJ105,1)*($AH105)</f>
        <v>335</v>
      </c>
      <c r="Q105" s="956" cm="1">
        <f t="array" aca="1" ref="Q105" ca="1">INDEX(Q$65:Q$74,$AI105,1)*(1-$AH105)+INDEX(Q$65:Q$74,$AJ105,1)*($AH105)</f>
        <v>0.81</v>
      </c>
      <c r="R105" s="956" cm="1">
        <f t="array" aca="1" ref="R105" ca="1">INDEX(R$65:R$74,$AI105,1)*(1-$AH105)+INDEX(R$65:R$74,$AJ105,1)*($AH105)</f>
        <v>0.81</v>
      </c>
      <c r="S105" s="957">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91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400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933">
        <f t="shared" si="19"/>
        <v>43572</v>
      </c>
      <c r="AO105" s="933">
        <f t="shared" si="8"/>
        <v>43684</v>
      </c>
      <c r="AP105" s="93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936"/>
      <c r="J106" s="936">
        <v>1</v>
      </c>
      <c r="K106" s="937">
        <f>INDEX(Periods!$F$21:$O$30,J106+1,$E106+2)</f>
        <v>43593</v>
      </c>
      <c r="L106" s="938">
        <f t="shared" ca="1" si="18"/>
        <v>35</v>
      </c>
      <c r="M106" s="958"/>
      <c r="N106" s="940"/>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940"/>
      <c r="X106" s="91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150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940">
        <f t="shared" ca="1" si="13"/>
        <v>0</v>
      </c>
      <c r="AI106" s="940">
        <f t="shared" si="14"/>
        <v>3</v>
      </c>
      <c r="AJ106" s="940">
        <f t="shared" si="15"/>
        <v>4</v>
      </c>
      <c r="AK106" s="936" t="str">
        <f t="shared" si="7"/>
        <v>Early</v>
      </c>
      <c r="AL106" s="940">
        <f t="shared" si="9"/>
        <v>21</v>
      </c>
      <c r="AM106" s="940"/>
      <c r="AN106" s="944">
        <f t="shared" si="19"/>
        <v>43572</v>
      </c>
      <c r="AO106" s="944">
        <f t="shared" si="8"/>
        <v>43684</v>
      </c>
      <c r="AP106" s="945">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936"/>
      <c r="J107" s="936">
        <v>2</v>
      </c>
      <c r="K107" s="937">
        <f>INDEX(Periods!$F$21:$O$30,J107+1,$E107+2)</f>
        <v>43628</v>
      </c>
      <c r="L107" s="938">
        <f t="shared" ca="1" si="18"/>
        <v>56</v>
      </c>
      <c r="M107" s="958"/>
      <c r="N107" s="940"/>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940"/>
      <c r="X107" s="91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150</v>
      </c>
      <c r="AD107" s="816" cm="1">
        <f t="array" aca="1" ref="AD107" ca="1">INDEX(AD$65:AD$74,$AI107,1)*(1-$AH107)+INDEX(AD$65:AD$74,$AJ107,1)*($AH107)</f>
        <v>24</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940">
        <f t="shared" ca="1" si="13"/>
        <v>0.23214285714285715</v>
      </c>
      <c r="AI107" s="940">
        <f t="shared" si="14"/>
        <v>4</v>
      </c>
      <c r="AJ107" s="940">
        <f t="shared" si="15"/>
        <v>5</v>
      </c>
      <c r="AK107" s="936" t="str">
        <f t="shared" si="7"/>
        <v>Early</v>
      </c>
      <c r="AL107" s="940">
        <f t="shared" si="9"/>
        <v>56</v>
      </c>
      <c r="AM107" s="940"/>
      <c r="AN107" s="944">
        <f t="shared" si="19"/>
        <v>43572</v>
      </c>
      <c r="AO107" s="944">
        <f t="shared" si="8"/>
        <v>43684</v>
      </c>
      <c r="AP107" s="945">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936"/>
      <c r="J108" s="936">
        <v>3</v>
      </c>
      <c r="K108" s="937">
        <f>INDEX(Periods!$F$21:$O$30,J108+1,$E108+2)</f>
        <v>43684</v>
      </c>
      <c r="L108" s="938">
        <f t="shared" ca="1" si="18"/>
        <v>49</v>
      </c>
      <c r="M108" s="958"/>
      <c r="N108" s="940"/>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940"/>
      <c r="X108" s="91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24</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940">
        <f t="shared" ca="1" si="13"/>
        <v>0</v>
      </c>
      <c r="AI108" s="940">
        <f t="shared" si="14"/>
        <v>5</v>
      </c>
      <c r="AJ108" s="940">
        <f t="shared" si="15"/>
        <v>6</v>
      </c>
      <c r="AK108" s="936" t="str">
        <f t="shared" si="7"/>
        <v>Late</v>
      </c>
      <c r="AL108" s="940">
        <f t="shared" si="9"/>
        <v>0</v>
      </c>
      <c r="AM108" s="940"/>
      <c r="AN108" s="944">
        <f t="shared" si="19"/>
        <v>43572</v>
      </c>
      <c r="AO108" s="944">
        <f t="shared" si="8"/>
        <v>43684</v>
      </c>
      <c r="AP108" s="945">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936"/>
      <c r="J109" s="936">
        <v>4</v>
      </c>
      <c r="K109" s="937">
        <f>INDEX(Periods!$F$21:$O$30,J109+1,$E109+2)</f>
        <v>43733</v>
      </c>
      <c r="L109" s="938">
        <f t="shared" ca="1" si="18"/>
        <v>20</v>
      </c>
      <c r="M109" s="958"/>
      <c r="N109" s="940"/>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940"/>
      <c r="X109" s="91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24</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940">
        <f t="shared" ca="1" si="13"/>
        <v>0</v>
      </c>
      <c r="AI109" s="940">
        <f t="shared" si="14"/>
        <v>6</v>
      </c>
      <c r="AJ109" s="940">
        <f t="shared" si="15"/>
        <v>6</v>
      </c>
      <c r="AK109" s="936" t="str">
        <f t="shared" si="7"/>
        <v>Late</v>
      </c>
      <c r="AL109" s="940">
        <f t="shared" si="9"/>
        <v>49</v>
      </c>
      <c r="AM109" s="940"/>
      <c r="AN109" s="944">
        <f t="shared" si="19"/>
        <v>43572</v>
      </c>
      <c r="AO109" s="944">
        <f t="shared" si="8"/>
        <v>43684</v>
      </c>
      <c r="AP109" s="945">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936"/>
      <c r="J110" s="936">
        <v>5</v>
      </c>
      <c r="K110" s="937">
        <f>INDEX(Periods!$F$21:$O$30,J110+1,$E110+2)</f>
        <v>43753</v>
      </c>
      <c r="L110" s="938">
        <f t="shared" ca="1" si="18"/>
        <v>13</v>
      </c>
      <c r="M110" s="958"/>
      <c r="N110" s="940"/>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940"/>
      <c r="X110" s="91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24</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940">
        <f t="shared" ca="1" si="13"/>
        <v>0.44444444444444442</v>
      </c>
      <c r="AI110" s="940">
        <f t="shared" si="14"/>
        <v>6</v>
      </c>
      <c r="AJ110" s="940">
        <f t="shared" si="15"/>
        <v>6</v>
      </c>
      <c r="AK110" s="936" t="str">
        <f t="shared" si="7"/>
        <v>Late</v>
      </c>
      <c r="AL110" s="940">
        <f t="shared" si="9"/>
        <v>69</v>
      </c>
      <c r="AM110" s="940"/>
      <c r="AN110" s="944">
        <f t="shared" si="19"/>
        <v>43572</v>
      </c>
      <c r="AO110" s="944">
        <f t="shared" si="8"/>
        <v>43684</v>
      </c>
      <c r="AP110" s="945">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936"/>
      <c r="J111" s="936">
        <v>6</v>
      </c>
      <c r="K111" s="937">
        <f>INDEX(Periods!$F$21:$O$30,J111+1,$E111+2)</f>
        <v>43766</v>
      </c>
      <c r="L111" s="938">
        <f t="shared" ca="1" si="18"/>
        <v>86</v>
      </c>
      <c r="M111" s="958"/>
      <c r="N111" s="940"/>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940"/>
      <c r="X111" s="91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940">
        <f t="shared" ca="1" si="13"/>
        <v>0</v>
      </c>
      <c r="AI111" s="940">
        <f t="shared" si="14"/>
        <v>7</v>
      </c>
      <c r="AJ111" s="940">
        <f t="shared" si="15"/>
        <v>8</v>
      </c>
      <c r="AK111" s="936" t="str">
        <f t="shared" si="7"/>
        <v>Dry</v>
      </c>
      <c r="AL111" s="940">
        <f t="shared" si="9"/>
        <v>0</v>
      </c>
      <c r="AM111" s="940"/>
      <c r="AN111" s="944">
        <f t="shared" si="19"/>
        <v>43572</v>
      </c>
      <c r="AO111" s="944">
        <f t="shared" si="8"/>
        <v>43684</v>
      </c>
      <c r="AP111" s="945">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936"/>
      <c r="J112" s="936">
        <v>7</v>
      </c>
      <c r="K112" s="937">
        <f>INDEX(Periods!$F$21:$O$30,J112+1,$E112+2)</f>
        <v>43852</v>
      </c>
      <c r="L112" s="938">
        <f t="shared" ca="1" si="18"/>
        <v>39</v>
      </c>
      <c r="M112" s="958"/>
      <c r="N112" s="940"/>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940"/>
      <c r="X112" s="91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940">
        <f t="shared" ca="1" si="13"/>
        <v>0</v>
      </c>
      <c r="AI112" s="940">
        <f t="shared" si="14"/>
        <v>9</v>
      </c>
      <c r="AJ112" s="940">
        <f t="shared" si="15"/>
        <v>10</v>
      </c>
      <c r="AK112" s="936" t="str">
        <f t="shared" si="7"/>
        <v>Dry</v>
      </c>
      <c r="AL112" s="940">
        <f t="shared" si="9"/>
        <v>74</v>
      </c>
      <c r="AM112" s="940"/>
      <c r="AN112" s="944">
        <f t="shared" si="19"/>
        <v>43572</v>
      </c>
      <c r="AO112" s="944">
        <f t="shared" si="8"/>
        <v>43684</v>
      </c>
      <c r="AP112" s="945">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936"/>
      <c r="J113" s="936">
        <v>8</v>
      </c>
      <c r="K113" s="937">
        <f>INDEX(Periods!$F$21:$O$30,J113+1,$E113+2)</f>
        <v>43891</v>
      </c>
      <c r="L113" s="938">
        <f t="shared" ca="1" si="18"/>
        <v>31</v>
      </c>
      <c r="M113" s="958"/>
      <c r="N113" s="940"/>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940"/>
      <c r="X113" s="91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940">
        <f t="shared" ca="1" si="13"/>
        <v>0.78</v>
      </c>
      <c r="AI113" s="940">
        <f t="shared" si="14"/>
        <v>9</v>
      </c>
      <c r="AJ113" s="940">
        <f t="shared" si="15"/>
        <v>10</v>
      </c>
      <c r="AK113" s="936" t="str">
        <f t="shared" si="7"/>
        <v>Dry</v>
      </c>
      <c r="AL113" s="940">
        <f t="shared" si="9"/>
        <v>113</v>
      </c>
      <c r="AM113" s="940"/>
      <c r="AN113" s="944">
        <f t="shared" si="19"/>
        <v>43572</v>
      </c>
      <c r="AO113" s="944">
        <f t="shared" si="8"/>
        <v>43684</v>
      </c>
      <c r="AP113" s="945">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946"/>
      <c r="J114" s="946">
        <v>9</v>
      </c>
      <c r="K114" s="832">
        <f>INDEX(Periods!$F$21:$O$30,J114+1,$E114+2)</f>
        <v>43922</v>
      </c>
      <c r="L114" s="947">
        <f t="shared" ca="1" si="18"/>
        <v>14</v>
      </c>
      <c r="M114" s="959"/>
      <c r="N114" s="949"/>
      <c r="O114" s="960" cm="1">
        <f t="array" aca="1" ref="O114" ca="1">INDEX(O$65:O$74,$AI114,1)*(1-$AH114)+INDEX(O$65:O$74,$AJ114,1)*($AH114)</f>
        <v>200</v>
      </c>
      <c r="P114" s="960" cm="1">
        <f t="array" aca="1" ref="P114" ca="1">INDEX(P$65:P$74,$AI114,1)*(1-$AH114)+INDEX(P$65:P$74,$AJ114,1)*($AH114)</f>
        <v>545.88235294117658</v>
      </c>
      <c r="Q114" s="961" cm="1">
        <f t="array" aca="1" ref="Q114" ca="1">INDEX(Q$65:Q$74,$AI114,1)*(1-$AH114)+INDEX(Q$65:Q$74,$AJ114,1)*($AH114)</f>
        <v>0.47514705882352942</v>
      </c>
      <c r="R114" s="961" cm="1">
        <f t="array" aca="1" ref="R114" ca="1">INDEX(R$65:R$74,$AI114,1)*(1-$AH114)+INDEX(R$65:R$74,$AJ114,1)*($AH114)</f>
        <v>0.54132352941176465</v>
      </c>
      <c r="S114" s="952">
        <f>INDEX(Annual!i_pasture_stage_p6z,$J114+1,ROUNDDOWN((ROW($J114)-ROW($J$65))/i_p6_len,0)+1)</f>
        <v>1</v>
      </c>
      <c r="T114" s="961" cm="1">
        <f t="array" aca="1" ref="T114" ca="1">INDEX(T$65:T$74,$AI114,1)*(1-$AH114)+INDEX(T$65:T$74,$AJ114,1)*($AH114)</f>
        <v>0.3</v>
      </c>
      <c r="U114" s="952" cm="1">
        <f t="array" aca="1" ref="U114" ca="1">INDEX(U$65:U$74,$AI114,1)*(1-$AH114)+INDEX(U$65:U$74,$AJ114,1)*($AH114)</f>
        <v>10</v>
      </c>
      <c r="V114" s="961" cm="1">
        <f t="array" aca="1" ref="V114" ca="1">INDEX(V$65:V$74,$AI114,1)*(1-$AH114)+INDEX(V$65:V$74,$AJ114,1)*($AH114)</f>
        <v>0.10882352941176471</v>
      </c>
      <c r="W114" s="949"/>
      <c r="X114" s="962" cm="1">
        <f t="array" aca="1" ref="X114" ca="1">INDEX(X$65:X$74,$AI114,1)*(1-$AH114)+INDEX(X$65:X$74,$AJ114,1)*($AH114)</f>
        <v>0.72411764705882353</v>
      </c>
      <c r="Y114" s="963" cm="1">
        <f t="array" aca="1" ref="Y114" ca="1">INDEX(Y$65:Y$74,$AI114,1)*(1-$AH114)+INDEX(Y$65:Y$74,$AJ114,1)*($AH114)</f>
        <v>50</v>
      </c>
      <c r="Z114" s="963" cm="1">
        <f t="array" aca="1" ref="Z114" ca="1">INDEX(Z$65:Z$74,$AI114,1)*(1-$AH114)+INDEX(Z$65:Z$74,$AJ114,1)*($AH114)</f>
        <v>50</v>
      </c>
      <c r="AA114" s="963" cm="1">
        <f t="array" aca="1" ref="AA114" ca="1">INDEX(AA$65:AA$74,$AI114,1)*(1-$AH114)+INDEX(AA$65:AA$74,$AJ114,1)*($AH114)</f>
        <v>50</v>
      </c>
      <c r="AB114" s="963" cm="1">
        <f t="array" aca="1" ref="AB114" ca="1">INDEX(AB$65:AB$74,$AI114,1)*(1-$AH114)+INDEX(AB$65:AB$74,$AJ114,1)*($AH114)</f>
        <v>400</v>
      </c>
      <c r="AC114" s="963" cm="1">
        <f t="array" aca="1" ref="AC114" ca="1">INDEX(AC$65:AC$74,$AI114,1)*(1-$AH114)+INDEX(AC$65:AC$74,$AJ114,1)*($AH114)</f>
        <v>400</v>
      </c>
      <c r="AD114" s="963" cm="1">
        <f t="array" aca="1" ref="AD114" ca="1">INDEX(AD$65:AD$74,$AI114,1)*(1-$AH114)+INDEX(AD$65:AD$74,$AJ114,1)*($AH114)</f>
        <v>400</v>
      </c>
      <c r="AE114" s="963" cm="1">
        <f t="array" aca="1" ref="AE114" ca="1">INDEX(AE$65:AE$74,$AI114,1)*(1-$AH114)+INDEX(AE$65:AE$74,$AJ114,1)*($AH114)</f>
        <v>400</v>
      </c>
      <c r="AF114" s="963" cm="1">
        <f t="array" aca="1" ref="AF114" ca="1">INDEX(AF$65:AF$74,$AI114,1)*(1-$AH114)+INDEX(AF$65:AF$74,$AJ114,1)*($AH114)</f>
        <v>400</v>
      </c>
      <c r="AG114" s="963" cm="1">
        <f t="array" aca="1" ref="AG114" ca="1">INDEX(AG$65:AG$74,$AI114,1)*(1-$AH114)+INDEX(AG$65:AG$74,$AJ114,1)*($AH114)</f>
        <v>400</v>
      </c>
      <c r="AH114" s="949">
        <f t="shared" ca="1" si="13"/>
        <v>0.58823529411764708</v>
      </c>
      <c r="AI114" s="949">
        <f t="shared" si="14"/>
        <v>10</v>
      </c>
      <c r="AJ114" s="949">
        <f t="shared" si="15"/>
        <v>1</v>
      </c>
      <c r="AK114" s="946" t="str">
        <f t="shared" si="7"/>
        <v>Dry</v>
      </c>
      <c r="AL114" s="949">
        <f t="shared" si="9"/>
        <v>144</v>
      </c>
      <c r="AM114" s="949"/>
      <c r="AN114" s="954">
        <f t="shared" si="19"/>
        <v>43572</v>
      </c>
      <c r="AO114" s="954">
        <f t="shared" si="8"/>
        <v>43684</v>
      </c>
      <c r="AP114" s="955">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9">
        <f t="shared" si="6"/>
        <v>43936</v>
      </c>
      <c r="G115" s="280"/>
      <c r="H115" s="301"/>
      <c r="I115" s="511" t="s">
        <v>771</v>
      </c>
      <c r="J115" s="511">
        <v>0</v>
      </c>
      <c r="K115" s="925">
        <f>INDEX(Periods!$F$21:$O$30,J115+1,$E115+2)</f>
        <v>43572</v>
      </c>
      <c r="L115" s="926">
        <f t="shared" ca="1" si="18"/>
        <v>21</v>
      </c>
      <c r="M115" s="512"/>
      <c r="N115" s="513"/>
      <c r="O115" s="742" cm="1">
        <f t="array" aca="1" ref="O115" ca="1">INDEX(O$65:O$74,$AI115,1)*(1-$AH115)+INDEX(O$65:O$74,$AJ115,1)*($AH115)</f>
        <v>200</v>
      </c>
      <c r="P115" s="742" cm="1">
        <f t="array" aca="1" ref="P115" ca="1">INDEX(P$65:P$74,$AI115,1)*(1-$AH115)+INDEX(P$65:P$74,$AJ115,1)*($AH115)</f>
        <v>438</v>
      </c>
      <c r="Q115" s="956" cm="1">
        <f t="array" aca="1" ref="Q115" ca="1">INDEX(Q$65:Q$74,$AI115,1)*(1-$AH115)+INDEX(Q$65:Q$74,$AJ115,1)*($AH115)</f>
        <v>0.47</v>
      </c>
      <c r="R115" s="956" cm="1">
        <f t="array" aca="1" ref="R115" ca="1">INDEX(R$65:R$74,$AI115,1)*(1-$AH115)+INDEX(R$65:R$74,$AJ115,1)*($AH115)</f>
        <v>0.53</v>
      </c>
      <c r="S115" s="957">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91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933">
        <f t="shared" si="19"/>
        <v>43593</v>
      </c>
      <c r="AO115" s="933">
        <f t="shared" si="8"/>
        <v>43684</v>
      </c>
      <c r="AP115" s="93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936"/>
      <c r="J116" s="936">
        <v>1</v>
      </c>
      <c r="K116" s="937">
        <f>INDEX(Periods!$F$21:$O$30,J116+1,$E116+2)</f>
        <v>43593</v>
      </c>
      <c r="L116" s="938">
        <f t="shared" ca="1" si="18"/>
        <v>35</v>
      </c>
      <c r="M116" s="958"/>
      <c r="N116" s="940"/>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940"/>
      <c r="X116" s="91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400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940">
        <f t="shared" ca="1" si="13"/>
        <v>0</v>
      </c>
      <c r="AI116" s="940">
        <f t="shared" si="14"/>
        <v>2</v>
      </c>
      <c r="AJ116" s="940">
        <f t="shared" si="15"/>
        <v>3</v>
      </c>
      <c r="AK116" s="936" t="str">
        <f t="shared" si="7"/>
        <v>Early</v>
      </c>
      <c r="AL116" s="940">
        <f t="shared" si="9"/>
        <v>0</v>
      </c>
      <c r="AM116" s="940"/>
      <c r="AN116" s="944">
        <f t="shared" si="19"/>
        <v>43593</v>
      </c>
      <c r="AO116" s="944">
        <f t="shared" si="8"/>
        <v>43684</v>
      </c>
      <c r="AP116" s="945">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936"/>
      <c r="J117" s="936">
        <v>2</v>
      </c>
      <c r="K117" s="937">
        <f>INDEX(Periods!$F$21:$O$30,J117+1,$E117+2)</f>
        <v>43628</v>
      </c>
      <c r="L117" s="938">
        <f t="shared" ca="1" si="18"/>
        <v>56</v>
      </c>
      <c r="M117" s="958"/>
      <c r="N117" s="940"/>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940"/>
      <c r="X117" s="91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150</v>
      </c>
      <c r="AC117" s="816" cm="1">
        <f t="array" aca="1" ref="AC117" ca="1">INDEX(AC$65:AC$74,$AI117,1)*(1-$AH117)+INDEX(AC$65:AC$74,$AJ117,1)*($AH117)</f>
        <v>150</v>
      </c>
      <c r="AD117" s="816" cm="1">
        <f t="array" aca="1" ref="AD117" ca="1">INDEX(AD$65:AD$74,$AI117,1)*(1-$AH117)+INDEX(AD$65:AD$74,$AJ117,1)*($AH117)</f>
        <v>69.818181818181813</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940">
        <f t="shared" ca="1" si="13"/>
        <v>0.63636363636363635</v>
      </c>
      <c r="AI117" s="940">
        <f t="shared" si="14"/>
        <v>3</v>
      </c>
      <c r="AJ117" s="940">
        <f t="shared" si="15"/>
        <v>4</v>
      </c>
      <c r="AK117" s="936" t="str">
        <f t="shared" si="7"/>
        <v>Early</v>
      </c>
      <c r="AL117" s="940">
        <f t="shared" si="9"/>
        <v>35</v>
      </c>
      <c r="AM117" s="940"/>
      <c r="AN117" s="944">
        <f t="shared" si="19"/>
        <v>43593</v>
      </c>
      <c r="AO117" s="944">
        <f t="shared" si="8"/>
        <v>43684</v>
      </c>
      <c r="AP117" s="945">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936"/>
      <c r="J118" s="936">
        <v>3</v>
      </c>
      <c r="K118" s="937">
        <f>INDEX(Periods!$F$21:$O$30,J118+1,$E118+2)</f>
        <v>43684</v>
      </c>
      <c r="L118" s="938">
        <f t="shared" ca="1" si="18"/>
        <v>49</v>
      </c>
      <c r="M118" s="958"/>
      <c r="N118" s="940"/>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940"/>
      <c r="X118" s="91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24</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940">
        <f t="shared" ca="1" si="13"/>
        <v>0</v>
      </c>
      <c r="AI118" s="940">
        <f t="shared" si="14"/>
        <v>5</v>
      </c>
      <c r="AJ118" s="940">
        <f t="shared" si="15"/>
        <v>6</v>
      </c>
      <c r="AK118" s="936" t="str">
        <f t="shared" si="7"/>
        <v>Late</v>
      </c>
      <c r="AL118" s="940">
        <f t="shared" si="9"/>
        <v>0</v>
      </c>
      <c r="AM118" s="940"/>
      <c r="AN118" s="944">
        <f t="shared" si="19"/>
        <v>43593</v>
      </c>
      <c r="AO118" s="944">
        <f t="shared" si="8"/>
        <v>43684</v>
      </c>
      <c r="AP118" s="945">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936"/>
      <c r="J119" s="936">
        <v>4</v>
      </c>
      <c r="K119" s="937">
        <f>INDEX(Periods!$F$21:$O$30,J119+1,$E119+2)</f>
        <v>43733</v>
      </c>
      <c r="L119" s="938">
        <f t="shared" ca="1" si="18"/>
        <v>20</v>
      </c>
      <c r="M119" s="958"/>
      <c r="N119" s="940"/>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940"/>
      <c r="X119" s="91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24</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940">
        <f t="shared" ca="1" si="13"/>
        <v>0</v>
      </c>
      <c r="AI119" s="940">
        <f t="shared" si="14"/>
        <v>6</v>
      </c>
      <c r="AJ119" s="940">
        <f t="shared" si="15"/>
        <v>6</v>
      </c>
      <c r="AK119" s="936" t="str">
        <f t="shared" si="7"/>
        <v>Late</v>
      </c>
      <c r="AL119" s="940">
        <f t="shared" si="9"/>
        <v>49</v>
      </c>
      <c r="AM119" s="940"/>
      <c r="AN119" s="944">
        <f t="shared" si="19"/>
        <v>43593</v>
      </c>
      <c r="AO119" s="944">
        <f t="shared" si="8"/>
        <v>43684</v>
      </c>
      <c r="AP119" s="945">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936"/>
      <c r="J120" s="936">
        <v>5</v>
      </c>
      <c r="K120" s="937">
        <f>INDEX(Periods!$F$21:$O$30,J120+1,$E120+2)</f>
        <v>43753</v>
      </c>
      <c r="L120" s="938">
        <f t="shared" ca="1" si="18"/>
        <v>36</v>
      </c>
      <c r="M120" s="958"/>
      <c r="N120" s="940"/>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940"/>
      <c r="X120" s="91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24</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940">
        <f t="shared" ca="1" si="13"/>
        <v>0.44444444444444442</v>
      </c>
      <c r="AI120" s="940">
        <f t="shared" si="14"/>
        <v>6</v>
      </c>
      <c r="AJ120" s="940">
        <f t="shared" si="15"/>
        <v>6</v>
      </c>
      <c r="AK120" s="936" t="str">
        <f t="shared" si="7"/>
        <v>Late</v>
      </c>
      <c r="AL120" s="940">
        <f t="shared" si="9"/>
        <v>69</v>
      </c>
      <c r="AM120" s="940"/>
      <c r="AN120" s="944">
        <f t="shared" si="19"/>
        <v>43593</v>
      </c>
      <c r="AO120" s="944">
        <f t="shared" si="8"/>
        <v>43684</v>
      </c>
      <c r="AP120" s="945">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936"/>
      <c r="J121" s="936">
        <v>6</v>
      </c>
      <c r="K121" s="937">
        <f>INDEX(Periods!$F$21:$O$30,J121+1,$E121+2)</f>
        <v>43789</v>
      </c>
      <c r="L121" s="938">
        <f t="shared" ca="1" si="18"/>
        <v>63</v>
      </c>
      <c r="M121" s="958"/>
      <c r="N121" s="940"/>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940"/>
      <c r="X121" s="91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150</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940">
        <f t="shared" ca="1" si="13"/>
        <v>0.35483870967741937</v>
      </c>
      <c r="AI121" s="940">
        <f t="shared" si="14"/>
        <v>7</v>
      </c>
      <c r="AJ121" s="940">
        <f t="shared" si="15"/>
        <v>8</v>
      </c>
      <c r="AK121" s="936" t="str">
        <f t="shared" si="7"/>
        <v>Dry</v>
      </c>
      <c r="AL121" s="940">
        <f t="shared" si="9"/>
        <v>11</v>
      </c>
      <c r="AM121" s="940"/>
      <c r="AN121" s="944">
        <f t="shared" si="19"/>
        <v>43593</v>
      </c>
      <c r="AO121" s="944">
        <f t="shared" si="8"/>
        <v>43684</v>
      </c>
      <c r="AP121" s="945">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936"/>
      <c r="J122" s="936">
        <v>7</v>
      </c>
      <c r="K122" s="937">
        <f>INDEX(Periods!$F$21:$O$30,J122+1,$E122+2)</f>
        <v>43852</v>
      </c>
      <c r="L122" s="938">
        <f t="shared" ca="1" si="18"/>
        <v>39</v>
      </c>
      <c r="M122" s="958"/>
      <c r="N122" s="940"/>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940"/>
      <c r="X122" s="91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940">
        <f t="shared" ca="1" si="13"/>
        <v>0</v>
      </c>
      <c r="AI122" s="940">
        <f t="shared" si="14"/>
        <v>9</v>
      </c>
      <c r="AJ122" s="940">
        <f t="shared" si="15"/>
        <v>10</v>
      </c>
      <c r="AK122" s="936" t="str">
        <f t="shared" si="7"/>
        <v>Dry</v>
      </c>
      <c r="AL122" s="940">
        <f t="shared" si="9"/>
        <v>74</v>
      </c>
      <c r="AM122" s="940"/>
      <c r="AN122" s="944">
        <f t="shared" si="19"/>
        <v>43593</v>
      </c>
      <c r="AO122" s="944">
        <f t="shared" si="8"/>
        <v>43684</v>
      </c>
      <c r="AP122" s="945">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936"/>
      <c r="J123" s="936">
        <v>8</v>
      </c>
      <c r="K123" s="937">
        <f>INDEX(Periods!$F$21:$O$30,J123+1,$E123+2)</f>
        <v>43891</v>
      </c>
      <c r="L123" s="938">
        <f t="shared" ca="1" si="18"/>
        <v>31</v>
      </c>
      <c r="M123" s="958"/>
      <c r="N123" s="940"/>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940"/>
      <c r="X123" s="91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940">
        <f t="shared" ca="1" si="13"/>
        <v>0.78</v>
      </c>
      <c r="AI123" s="940">
        <f t="shared" si="14"/>
        <v>9</v>
      </c>
      <c r="AJ123" s="940">
        <f t="shared" si="15"/>
        <v>10</v>
      </c>
      <c r="AK123" s="936" t="str">
        <f t="shared" si="7"/>
        <v>Dry</v>
      </c>
      <c r="AL123" s="940">
        <f t="shared" si="9"/>
        <v>113</v>
      </c>
      <c r="AM123" s="940"/>
      <c r="AN123" s="944">
        <f t="shared" si="19"/>
        <v>43593</v>
      </c>
      <c r="AO123" s="944">
        <f t="shared" si="8"/>
        <v>43684</v>
      </c>
      <c r="AP123" s="945">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946"/>
      <c r="J124" s="946">
        <v>9</v>
      </c>
      <c r="K124" s="832">
        <f>INDEX(Periods!$F$21:$O$30,J124+1,$E124+2)</f>
        <v>43922</v>
      </c>
      <c r="L124" s="947">
        <f t="shared" ca="1" si="18"/>
        <v>14</v>
      </c>
      <c r="M124" s="959"/>
      <c r="N124" s="949"/>
      <c r="O124" s="960" cm="1">
        <f t="array" aca="1" ref="O124" ca="1">INDEX(O$65:O$74,$AI124,1)*(1-$AH124)+INDEX(O$65:O$74,$AJ124,1)*($AH124)</f>
        <v>200</v>
      </c>
      <c r="P124" s="960" cm="1">
        <f t="array" aca="1" ref="P124" ca="1">INDEX(P$65:P$74,$AI124,1)*(1-$AH124)+INDEX(P$65:P$74,$AJ124,1)*($AH124)</f>
        <v>545.88235294117658</v>
      </c>
      <c r="Q124" s="961" cm="1">
        <f t="array" aca="1" ref="Q124" ca="1">INDEX(Q$65:Q$74,$AI124,1)*(1-$AH124)+INDEX(Q$65:Q$74,$AJ124,1)*($AH124)</f>
        <v>0.47514705882352942</v>
      </c>
      <c r="R124" s="961" cm="1">
        <f t="array" aca="1" ref="R124" ca="1">INDEX(R$65:R$74,$AI124,1)*(1-$AH124)+INDEX(R$65:R$74,$AJ124,1)*($AH124)</f>
        <v>0.54132352941176465</v>
      </c>
      <c r="S124" s="952">
        <f>INDEX(Annual!i_pasture_stage_p6z,$J124+1,ROUNDDOWN((ROW($J124)-ROW($J$65))/i_p6_len,0)+1)</f>
        <v>1</v>
      </c>
      <c r="T124" s="961" cm="1">
        <f t="array" aca="1" ref="T124" ca="1">INDEX(T$65:T$74,$AI124,1)*(1-$AH124)+INDEX(T$65:T$74,$AJ124,1)*($AH124)</f>
        <v>0.3</v>
      </c>
      <c r="U124" s="952" cm="1">
        <f t="array" aca="1" ref="U124" ca="1">INDEX(U$65:U$74,$AI124,1)*(1-$AH124)+INDEX(U$65:U$74,$AJ124,1)*($AH124)</f>
        <v>10</v>
      </c>
      <c r="V124" s="961" cm="1">
        <f t="array" aca="1" ref="V124" ca="1">INDEX(V$65:V$74,$AI124,1)*(1-$AH124)+INDEX(V$65:V$74,$AJ124,1)*($AH124)</f>
        <v>0.10882352941176471</v>
      </c>
      <c r="W124" s="949"/>
      <c r="X124" s="962" cm="1">
        <f t="array" aca="1" ref="X124" ca="1">INDEX(X$65:X$74,$AI124,1)*(1-$AH124)+INDEX(X$65:X$74,$AJ124,1)*($AH124)</f>
        <v>0.72411764705882353</v>
      </c>
      <c r="Y124" s="963" cm="1">
        <f t="array" aca="1" ref="Y124" ca="1">INDEX(Y$65:Y$74,$AI124,1)*(1-$AH124)+INDEX(Y$65:Y$74,$AJ124,1)*($AH124)</f>
        <v>50</v>
      </c>
      <c r="Z124" s="963" cm="1">
        <f t="array" aca="1" ref="Z124" ca="1">INDEX(Z$65:Z$74,$AI124,1)*(1-$AH124)+INDEX(Z$65:Z$74,$AJ124,1)*($AH124)</f>
        <v>50</v>
      </c>
      <c r="AA124" s="963" cm="1">
        <f t="array" aca="1" ref="AA124" ca="1">INDEX(AA$65:AA$74,$AI124,1)*(1-$AH124)+INDEX(AA$65:AA$74,$AJ124,1)*($AH124)</f>
        <v>50</v>
      </c>
      <c r="AB124" s="963" cm="1">
        <f t="array" aca="1" ref="AB124" ca="1">INDEX(AB$65:AB$74,$AI124,1)*(1-$AH124)+INDEX(AB$65:AB$74,$AJ124,1)*($AH124)</f>
        <v>400</v>
      </c>
      <c r="AC124" s="963" cm="1">
        <f t="array" aca="1" ref="AC124" ca="1">INDEX(AC$65:AC$74,$AI124,1)*(1-$AH124)+INDEX(AC$65:AC$74,$AJ124,1)*($AH124)</f>
        <v>400</v>
      </c>
      <c r="AD124" s="963" cm="1">
        <f t="array" aca="1" ref="AD124" ca="1">INDEX(AD$65:AD$74,$AI124,1)*(1-$AH124)+INDEX(AD$65:AD$74,$AJ124,1)*($AH124)</f>
        <v>400</v>
      </c>
      <c r="AE124" s="963" cm="1">
        <f t="array" aca="1" ref="AE124" ca="1">INDEX(AE$65:AE$74,$AI124,1)*(1-$AH124)+INDEX(AE$65:AE$74,$AJ124,1)*($AH124)</f>
        <v>400</v>
      </c>
      <c r="AF124" s="963" cm="1">
        <f t="array" aca="1" ref="AF124" ca="1">INDEX(AF$65:AF$74,$AI124,1)*(1-$AH124)+INDEX(AF$65:AF$74,$AJ124,1)*($AH124)</f>
        <v>400</v>
      </c>
      <c r="AG124" s="963" cm="1">
        <f t="array" aca="1" ref="AG124" ca="1">INDEX(AG$65:AG$74,$AI124,1)*(1-$AH124)+INDEX(AG$65:AG$74,$AJ124,1)*($AH124)</f>
        <v>400</v>
      </c>
      <c r="AH124" s="949">
        <f t="shared" ca="1" si="13"/>
        <v>0.58823529411764708</v>
      </c>
      <c r="AI124" s="949">
        <f t="shared" si="14"/>
        <v>10</v>
      </c>
      <c r="AJ124" s="949">
        <f t="shared" si="15"/>
        <v>1</v>
      </c>
      <c r="AK124" s="946" t="str">
        <f t="shared" si="7"/>
        <v>Dry</v>
      </c>
      <c r="AL124" s="949">
        <f t="shared" si="9"/>
        <v>144</v>
      </c>
      <c r="AM124" s="949"/>
      <c r="AN124" s="954">
        <f t="shared" si="19"/>
        <v>43593</v>
      </c>
      <c r="AO124" s="954">
        <f t="shared" si="8"/>
        <v>43684</v>
      </c>
      <c r="AP124" s="955">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9">
        <f t="shared" si="6"/>
        <v>43936</v>
      </c>
      <c r="G125" s="280"/>
      <c r="H125" s="301"/>
      <c r="I125" s="511" t="s">
        <v>772</v>
      </c>
      <c r="J125" s="511">
        <v>0</v>
      </c>
      <c r="K125" s="925">
        <f>INDEX(Periods!$F$21:$O$30,J125+1,$E125+2)</f>
        <v>43572</v>
      </c>
      <c r="L125" s="926">
        <f t="shared" ca="1" si="18"/>
        <v>21</v>
      </c>
      <c r="M125" s="512"/>
      <c r="N125" s="513"/>
      <c r="O125" s="742" cm="1">
        <f t="array" aca="1" ref="O125" ca="1">INDEX(O$65:O$74,$AI125,1)*(1-$AH125)+INDEX(O$65:O$74,$AJ125,1)*($AH125)</f>
        <v>200</v>
      </c>
      <c r="P125" s="742" cm="1">
        <f t="array" aca="1" ref="P125" ca="1">INDEX(P$65:P$74,$AI125,1)*(1-$AH125)+INDEX(P$65:P$74,$AJ125,1)*($AH125)</f>
        <v>438</v>
      </c>
      <c r="Q125" s="956" cm="1">
        <f t="array" aca="1" ref="Q125" ca="1">INDEX(Q$65:Q$74,$AI125,1)*(1-$AH125)+INDEX(Q$65:Q$74,$AJ125,1)*($AH125)</f>
        <v>0.47</v>
      </c>
      <c r="R125" s="956" cm="1">
        <f t="array" aca="1" ref="R125" ca="1">INDEX(R$65:R$74,$AI125,1)*(1-$AH125)+INDEX(R$65:R$74,$AJ125,1)*($AH125)</f>
        <v>0.53</v>
      </c>
      <c r="S125" s="957">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91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933">
        <f t="shared" si="19"/>
        <v>43593</v>
      </c>
      <c r="AO125" s="933">
        <f t="shared" si="8"/>
        <v>43684</v>
      </c>
      <c r="AP125" s="93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936"/>
      <c r="J126" s="936">
        <v>1</v>
      </c>
      <c r="K126" s="937">
        <f>INDEX(Periods!$F$21:$O$30,J126+1,$E126+2)</f>
        <v>43593</v>
      </c>
      <c r="L126" s="938">
        <f t="shared" ca="1" si="18"/>
        <v>35</v>
      </c>
      <c r="M126" s="958"/>
      <c r="N126" s="940"/>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940"/>
      <c r="X126" s="91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400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940">
        <f t="shared" ca="1" si="13"/>
        <v>0</v>
      </c>
      <c r="AI126" s="940">
        <f t="shared" si="14"/>
        <v>2</v>
      </c>
      <c r="AJ126" s="940">
        <f t="shared" si="15"/>
        <v>3</v>
      </c>
      <c r="AK126" s="936" t="str">
        <f t="shared" si="7"/>
        <v>Early</v>
      </c>
      <c r="AL126" s="940">
        <f t="shared" si="9"/>
        <v>0</v>
      </c>
      <c r="AM126" s="940"/>
      <c r="AN126" s="944">
        <f t="shared" si="19"/>
        <v>43593</v>
      </c>
      <c r="AO126" s="944">
        <f t="shared" si="8"/>
        <v>43684</v>
      </c>
      <c r="AP126" s="945">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936"/>
      <c r="J127" s="936">
        <v>2</v>
      </c>
      <c r="K127" s="937">
        <f>INDEX(Periods!$F$21:$O$30,J127+1,$E127+2)</f>
        <v>43628</v>
      </c>
      <c r="L127" s="938">
        <f t="shared" ca="1" si="18"/>
        <v>56</v>
      </c>
      <c r="M127" s="958"/>
      <c r="N127" s="940"/>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940"/>
      <c r="X127" s="91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150</v>
      </c>
      <c r="AC127" s="816" cm="1">
        <f t="array" aca="1" ref="AC127" ca="1">INDEX(AC$65:AC$74,$AI127,1)*(1-$AH127)+INDEX(AC$65:AC$74,$AJ127,1)*($AH127)</f>
        <v>150</v>
      </c>
      <c r="AD127" s="816" cm="1">
        <f t="array" aca="1" ref="AD127" ca="1">INDEX(AD$65:AD$74,$AI127,1)*(1-$AH127)+INDEX(AD$65:AD$74,$AJ127,1)*($AH127)</f>
        <v>69.818181818181813</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940">
        <f t="shared" ca="1" si="13"/>
        <v>0.63636363636363635</v>
      </c>
      <c r="AI127" s="940">
        <f t="shared" si="14"/>
        <v>3</v>
      </c>
      <c r="AJ127" s="940">
        <f t="shared" si="15"/>
        <v>4</v>
      </c>
      <c r="AK127" s="936" t="str">
        <f t="shared" si="7"/>
        <v>Early</v>
      </c>
      <c r="AL127" s="940">
        <f t="shared" si="9"/>
        <v>35</v>
      </c>
      <c r="AM127" s="940"/>
      <c r="AN127" s="944">
        <f t="shared" si="19"/>
        <v>43593</v>
      </c>
      <c r="AO127" s="944">
        <f t="shared" si="8"/>
        <v>43684</v>
      </c>
      <c r="AP127" s="945">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936"/>
      <c r="J128" s="936">
        <v>3</v>
      </c>
      <c r="K128" s="937">
        <f>INDEX(Periods!$F$21:$O$30,J128+1,$E128+2)</f>
        <v>43684</v>
      </c>
      <c r="L128" s="938">
        <f t="shared" ca="1" si="18"/>
        <v>49</v>
      </c>
      <c r="M128" s="958"/>
      <c r="N128" s="940"/>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940"/>
      <c r="X128" s="91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24</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940">
        <f t="shared" ca="1" si="13"/>
        <v>0</v>
      </c>
      <c r="AI128" s="940">
        <f t="shared" si="14"/>
        <v>5</v>
      </c>
      <c r="AJ128" s="940">
        <f t="shared" si="15"/>
        <v>6</v>
      </c>
      <c r="AK128" s="936" t="str">
        <f t="shared" si="7"/>
        <v>Late</v>
      </c>
      <c r="AL128" s="940">
        <f t="shared" si="9"/>
        <v>0</v>
      </c>
      <c r="AM128" s="940"/>
      <c r="AN128" s="944">
        <f t="shared" si="19"/>
        <v>43593</v>
      </c>
      <c r="AO128" s="944">
        <f t="shared" si="8"/>
        <v>43684</v>
      </c>
      <c r="AP128" s="945">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936"/>
      <c r="J129" s="936">
        <v>4</v>
      </c>
      <c r="K129" s="937">
        <f>INDEX(Periods!$F$21:$O$30,J129+1,$E129+2)</f>
        <v>43733</v>
      </c>
      <c r="L129" s="938">
        <f t="shared" ref="L129:L160" ca="1" si="23">IF(K130-K129&gt;0,K130-K129,OFFSET(K130,-i_p6_len,0)+364-K129)</f>
        <v>20</v>
      </c>
      <c r="M129" s="958"/>
      <c r="N129" s="940"/>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940"/>
      <c r="X129" s="91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24</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940">
        <f t="shared" ca="1" si="13"/>
        <v>0</v>
      </c>
      <c r="AI129" s="940">
        <f t="shared" si="14"/>
        <v>6</v>
      </c>
      <c r="AJ129" s="940">
        <f t="shared" si="15"/>
        <v>6</v>
      </c>
      <c r="AK129" s="936" t="str">
        <f t="shared" si="7"/>
        <v>Late</v>
      </c>
      <c r="AL129" s="940">
        <f t="shared" si="9"/>
        <v>49</v>
      </c>
      <c r="AM129" s="940"/>
      <c r="AN129" s="944">
        <f t="shared" ref="AN129:AN164" si="24">INDEX(i_break_date,$E129+2,1)</f>
        <v>43593</v>
      </c>
      <c r="AO129" s="944">
        <f t="shared" si="8"/>
        <v>43684</v>
      </c>
      <c r="AP129" s="945">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936"/>
      <c r="J130" s="936">
        <v>5</v>
      </c>
      <c r="K130" s="937">
        <f>INDEX(Periods!$F$21:$O$30,J130+1,$E130+2)</f>
        <v>43753</v>
      </c>
      <c r="L130" s="938">
        <f t="shared" ca="1" si="23"/>
        <v>22</v>
      </c>
      <c r="M130" s="958"/>
      <c r="N130" s="940"/>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940"/>
      <c r="X130" s="91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24</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940">
        <f t="shared" ca="1" si="13"/>
        <v>0.44444444444444442</v>
      </c>
      <c r="AI130" s="940">
        <f t="shared" si="14"/>
        <v>6</v>
      </c>
      <c r="AJ130" s="940">
        <f t="shared" si="15"/>
        <v>6</v>
      </c>
      <c r="AK130" s="936" t="str">
        <f t="shared" ref="AK130:AK164" si="27">IF($K130&lt;$AN130,"Dry",IF($K130&lt;$AO130,"Early",IF($K130&lt;$AP130,"Late","Dry")))</f>
        <v>Late</v>
      </c>
      <c r="AL130" s="940">
        <f t="shared" si="9"/>
        <v>69</v>
      </c>
      <c r="AM130" s="940"/>
      <c r="AN130" s="944">
        <f t="shared" si="24"/>
        <v>43593</v>
      </c>
      <c r="AO130" s="944">
        <f t="shared" si="8"/>
        <v>43684</v>
      </c>
      <c r="AP130" s="945">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936"/>
      <c r="J131" s="936">
        <v>6</v>
      </c>
      <c r="K131" s="937">
        <f>INDEX(Periods!$F$21:$O$30,J131+1,$E131+2)</f>
        <v>43775</v>
      </c>
      <c r="L131" s="938">
        <f t="shared" ca="1" si="23"/>
        <v>77</v>
      </c>
      <c r="M131" s="958"/>
      <c r="N131" s="940"/>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940"/>
      <c r="X131" s="91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940">
        <f t="shared" ca="1" si="13"/>
        <v>0</v>
      </c>
      <c r="AI131" s="940">
        <f t="shared" si="14"/>
        <v>7</v>
      </c>
      <c r="AJ131" s="940">
        <f t="shared" si="15"/>
        <v>8</v>
      </c>
      <c r="AK131" s="936" t="str">
        <f t="shared" si="27"/>
        <v>Dry</v>
      </c>
      <c r="AL131" s="940">
        <f t="shared" si="9"/>
        <v>0</v>
      </c>
      <c r="AM131" s="940"/>
      <c r="AN131" s="944">
        <f t="shared" si="24"/>
        <v>43593</v>
      </c>
      <c r="AO131" s="944">
        <f t="shared" ref="AO131:AO164" si="28">AO130</f>
        <v>43684</v>
      </c>
      <c r="AP131" s="945">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936"/>
      <c r="J132" s="936">
        <v>7</v>
      </c>
      <c r="K132" s="937">
        <f>INDEX(Periods!$F$21:$O$30,J132+1,$E132+2)</f>
        <v>43852</v>
      </c>
      <c r="L132" s="938">
        <f t="shared" ca="1" si="23"/>
        <v>39</v>
      </c>
      <c r="M132" s="958"/>
      <c r="N132" s="940"/>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940"/>
      <c r="X132" s="91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940">
        <f t="shared" ca="1" si="13"/>
        <v>0</v>
      </c>
      <c r="AI132" s="940">
        <f t="shared" si="14"/>
        <v>9</v>
      </c>
      <c r="AJ132" s="940">
        <f t="shared" si="15"/>
        <v>10</v>
      </c>
      <c r="AK132" s="936" t="str">
        <f t="shared" si="27"/>
        <v>Dry</v>
      </c>
      <c r="AL132" s="940">
        <f t="shared" ref="AL132:AL164" si="29">IF($AK132="Early",$F132-$AN132,IF($AK132="Late",$F132-$AO132,MAX(0,$F132-$AP$65)))</f>
        <v>74</v>
      </c>
      <c r="AM132" s="940"/>
      <c r="AN132" s="944">
        <f t="shared" si="24"/>
        <v>43593</v>
      </c>
      <c r="AO132" s="944">
        <f t="shared" si="28"/>
        <v>43684</v>
      </c>
      <c r="AP132" s="945">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936"/>
      <c r="J133" s="936">
        <v>8</v>
      </c>
      <c r="K133" s="937">
        <f>INDEX(Periods!$F$21:$O$30,J133+1,$E133+2)</f>
        <v>43891</v>
      </c>
      <c r="L133" s="938">
        <f t="shared" ca="1" si="23"/>
        <v>31</v>
      </c>
      <c r="M133" s="958"/>
      <c r="N133" s="940"/>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940"/>
      <c r="X133" s="91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940">
        <f t="shared" ca="1" si="13"/>
        <v>0.78</v>
      </c>
      <c r="AI133" s="940">
        <f t="shared" si="14"/>
        <v>9</v>
      </c>
      <c r="AJ133" s="940">
        <f t="shared" si="15"/>
        <v>10</v>
      </c>
      <c r="AK133" s="936" t="str">
        <f t="shared" si="27"/>
        <v>Dry</v>
      </c>
      <c r="AL133" s="940">
        <f t="shared" si="29"/>
        <v>113</v>
      </c>
      <c r="AM133" s="940"/>
      <c r="AN133" s="944">
        <f t="shared" si="24"/>
        <v>43593</v>
      </c>
      <c r="AO133" s="944">
        <f t="shared" si="28"/>
        <v>43684</v>
      </c>
      <c r="AP133" s="945">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946"/>
      <c r="J134" s="946">
        <v>9</v>
      </c>
      <c r="K134" s="832">
        <f>INDEX(Periods!$F$21:$O$30,J134+1,$E134+2)</f>
        <v>43922</v>
      </c>
      <c r="L134" s="947">
        <f t="shared" ca="1" si="23"/>
        <v>14</v>
      </c>
      <c r="M134" s="959"/>
      <c r="N134" s="949"/>
      <c r="O134" s="960" cm="1">
        <f t="array" aca="1" ref="O134" ca="1">INDEX(O$65:O$74,$AI134,1)*(1-$AH134)+INDEX(O$65:O$74,$AJ134,1)*($AH134)</f>
        <v>200</v>
      </c>
      <c r="P134" s="960" cm="1">
        <f t="array" aca="1" ref="P134" ca="1">INDEX(P$65:P$74,$AI134,1)*(1-$AH134)+INDEX(P$65:P$74,$AJ134,1)*($AH134)</f>
        <v>545.88235294117658</v>
      </c>
      <c r="Q134" s="961" cm="1">
        <f t="array" aca="1" ref="Q134" ca="1">INDEX(Q$65:Q$74,$AI134,1)*(1-$AH134)+INDEX(Q$65:Q$74,$AJ134,1)*($AH134)</f>
        <v>0.47514705882352942</v>
      </c>
      <c r="R134" s="961" cm="1">
        <f t="array" aca="1" ref="R134" ca="1">INDEX(R$65:R$74,$AI134,1)*(1-$AH134)+INDEX(R$65:R$74,$AJ134,1)*($AH134)</f>
        <v>0.54132352941176465</v>
      </c>
      <c r="S134" s="952">
        <f>INDEX(Annual!i_pasture_stage_p6z,$J134+1,ROUNDDOWN((ROW($J134)-ROW($J$65))/i_p6_len,0)+1)</f>
        <v>1</v>
      </c>
      <c r="T134" s="961" cm="1">
        <f t="array" aca="1" ref="T134" ca="1">INDEX(T$65:T$74,$AI134,1)*(1-$AH134)+INDEX(T$65:T$74,$AJ134,1)*($AH134)</f>
        <v>0.3</v>
      </c>
      <c r="U134" s="952" cm="1">
        <f t="array" aca="1" ref="U134" ca="1">INDEX(U$65:U$74,$AI134,1)*(1-$AH134)+INDEX(U$65:U$74,$AJ134,1)*($AH134)</f>
        <v>10</v>
      </c>
      <c r="V134" s="961" cm="1">
        <f t="array" aca="1" ref="V134" ca="1">INDEX(V$65:V$74,$AI134,1)*(1-$AH134)+INDEX(V$65:V$74,$AJ134,1)*($AH134)</f>
        <v>0.10882352941176471</v>
      </c>
      <c r="W134" s="949"/>
      <c r="X134" s="962" cm="1">
        <f t="array" aca="1" ref="X134" ca="1">INDEX(X$65:X$74,$AI134,1)*(1-$AH134)+INDEX(X$65:X$74,$AJ134,1)*($AH134)</f>
        <v>0.72411764705882353</v>
      </c>
      <c r="Y134" s="963" cm="1">
        <f t="array" aca="1" ref="Y134" ca="1">INDEX(Y$65:Y$74,$AI134,1)*(1-$AH134)+INDEX(Y$65:Y$74,$AJ134,1)*($AH134)</f>
        <v>50</v>
      </c>
      <c r="Z134" s="963" cm="1">
        <f t="array" aca="1" ref="Z134" ca="1">INDEX(Z$65:Z$74,$AI134,1)*(1-$AH134)+INDEX(Z$65:Z$74,$AJ134,1)*($AH134)</f>
        <v>50</v>
      </c>
      <c r="AA134" s="963" cm="1">
        <f t="array" aca="1" ref="AA134" ca="1">INDEX(AA$65:AA$74,$AI134,1)*(1-$AH134)+INDEX(AA$65:AA$74,$AJ134,1)*($AH134)</f>
        <v>50</v>
      </c>
      <c r="AB134" s="963" cm="1">
        <f t="array" aca="1" ref="AB134" ca="1">INDEX(AB$65:AB$74,$AI134,1)*(1-$AH134)+INDEX(AB$65:AB$74,$AJ134,1)*($AH134)</f>
        <v>400</v>
      </c>
      <c r="AC134" s="963" cm="1">
        <f t="array" aca="1" ref="AC134" ca="1">INDEX(AC$65:AC$74,$AI134,1)*(1-$AH134)+INDEX(AC$65:AC$74,$AJ134,1)*($AH134)</f>
        <v>400</v>
      </c>
      <c r="AD134" s="963" cm="1">
        <f t="array" aca="1" ref="AD134" ca="1">INDEX(AD$65:AD$74,$AI134,1)*(1-$AH134)+INDEX(AD$65:AD$74,$AJ134,1)*($AH134)</f>
        <v>400</v>
      </c>
      <c r="AE134" s="963" cm="1">
        <f t="array" aca="1" ref="AE134" ca="1">INDEX(AE$65:AE$74,$AI134,1)*(1-$AH134)+INDEX(AE$65:AE$74,$AJ134,1)*($AH134)</f>
        <v>400</v>
      </c>
      <c r="AF134" s="963" cm="1">
        <f t="array" aca="1" ref="AF134" ca="1">INDEX(AF$65:AF$74,$AI134,1)*(1-$AH134)+INDEX(AF$65:AF$74,$AJ134,1)*($AH134)</f>
        <v>400</v>
      </c>
      <c r="AG134" s="963" cm="1">
        <f t="array" aca="1" ref="AG134" ca="1">INDEX(AG$65:AG$74,$AI134,1)*(1-$AH134)+INDEX(AG$65:AG$74,$AJ134,1)*($AH134)</f>
        <v>400</v>
      </c>
      <c r="AH134" s="949">
        <f t="shared" ca="1" si="13"/>
        <v>0.58823529411764708</v>
      </c>
      <c r="AI134" s="949">
        <f t="shared" si="14"/>
        <v>10</v>
      </c>
      <c r="AJ134" s="949">
        <f t="shared" si="15"/>
        <v>1</v>
      </c>
      <c r="AK134" s="946" t="str">
        <f t="shared" si="27"/>
        <v>Dry</v>
      </c>
      <c r="AL134" s="949">
        <f t="shared" si="29"/>
        <v>144</v>
      </c>
      <c r="AM134" s="949"/>
      <c r="AN134" s="954">
        <f t="shared" si="24"/>
        <v>43593</v>
      </c>
      <c r="AO134" s="954">
        <f t="shared" si="28"/>
        <v>43684</v>
      </c>
      <c r="AP134" s="955">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9">
        <f t="shared" si="26"/>
        <v>43936</v>
      </c>
      <c r="G135" s="280"/>
      <c r="H135" s="301"/>
      <c r="I135" s="511" t="s">
        <v>773</v>
      </c>
      <c r="J135" s="511">
        <v>0</v>
      </c>
      <c r="K135" s="925">
        <f>INDEX(Periods!$F$21:$O$30,J135+1,$E135+2)</f>
        <v>43572</v>
      </c>
      <c r="L135" s="926">
        <f t="shared" ca="1" si="23"/>
        <v>21</v>
      </c>
      <c r="M135" s="512"/>
      <c r="N135" s="513"/>
      <c r="O135" s="742" cm="1">
        <f t="array" aca="1" ref="O135" ca="1">INDEX(O$65:O$74,$AI135,1)*(1-$AH135)+INDEX(O$65:O$74,$AJ135,1)*($AH135)</f>
        <v>200</v>
      </c>
      <c r="P135" s="742" cm="1">
        <f t="array" aca="1" ref="P135" ca="1">INDEX(P$65:P$74,$AI135,1)*(1-$AH135)+INDEX(P$65:P$74,$AJ135,1)*($AH135)</f>
        <v>438</v>
      </c>
      <c r="Q135" s="956" cm="1">
        <f t="array" aca="1" ref="Q135" ca="1">INDEX(Q$65:Q$74,$AI135,1)*(1-$AH135)+INDEX(Q$65:Q$74,$AJ135,1)*($AH135)</f>
        <v>0.47</v>
      </c>
      <c r="R135" s="956" cm="1">
        <f t="array" aca="1" ref="R135" ca="1">INDEX(R$65:R$74,$AI135,1)*(1-$AH135)+INDEX(R$65:R$74,$AJ135,1)*($AH135)</f>
        <v>0.53</v>
      </c>
      <c r="S135" s="957">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91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933">
        <f t="shared" si="24"/>
        <v>43614</v>
      </c>
      <c r="AO135" s="933">
        <f t="shared" si="28"/>
        <v>43684</v>
      </c>
      <c r="AP135" s="93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936"/>
      <c r="J136" s="936">
        <v>1</v>
      </c>
      <c r="K136" s="937">
        <f>INDEX(Periods!$F$21:$O$30,J136+1,$E136+2)</f>
        <v>43593</v>
      </c>
      <c r="L136" s="938">
        <f t="shared" ca="1" si="23"/>
        <v>21</v>
      </c>
      <c r="M136" s="958"/>
      <c r="N136" s="940"/>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940"/>
      <c r="X136" s="91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940">
        <f t="shared" ca="1" si="13"/>
        <v>1</v>
      </c>
      <c r="AI136" s="940">
        <f t="shared" si="14"/>
        <v>1</v>
      </c>
      <c r="AJ136" s="940">
        <f t="shared" si="15"/>
        <v>1</v>
      </c>
      <c r="AK136" s="936" t="str">
        <f t="shared" si="27"/>
        <v>Dry</v>
      </c>
      <c r="AL136" s="940">
        <f t="shared" si="29"/>
        <v>179</v>
      </c>
      <c r="AM136" s="940"/>
      <c r="AN136" s="944">
        <f t="shared" si="24"/>
        <v>43614</v>
      </c>
      <c r="AO136" s="944">
        <f t="shared" si="28"/>
        <v>43684</v>
      </c>
      <c r="AP136" s="945">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936"/>
      <c r="J137" s="936">
        <v>2</v>
      </c>
      <c r="K137" s="937">
        <f>INDEX(Periods!$F$21:$O$30,J137+1,$E137+2)</f>
        <v>43614</v>
      </c>
      <c r="L137" s="938">
        <f t="shared" ca="1" si="23"/>
        <v>70</v>
      </c>
      <c r="M137" s="958"/>
      <c r="N137" s="940"/>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940"/>
      <c r="X137" s="91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400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940">
        <f t="shared" ca="1" si="13"/>
        <v>0</v>
      </c>
      <c r="AI137" s="940">
        <f t="shared" si="14"/>
        <v>2</v>
      </c>
      <c r="AJ137" s="940">
        <f t="shared" si="15"/>
        <v>3</v>
      </c>
      <c r="AK137" s="936" t="str">
        <f t="shared" si="27"/>
        <v>Early</v>
      </c>
      <c r="AL137" s="940">
        <f t="shared" si="29"/>
        <v>0</v>
      </c>
      <c r="AM137" s="940"/>
      <c r="AN137" s="944">
        <f t="shared" si="24"/>
        <v>43614</v>
      </c>
      <c r="AO137" s="944">
        <f t="shared" si="28"/>
        <v>43684</v>
      </c>
      <c r="AP137" s="945">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936"/>
      <c r="J138" s="936">
        <v>3</v>
      </c>
      <c r="K138" s="937">
        <f>INDEX(Periods!$F$21:$O$30,J138+1,$E138+2)</f>
        <v>43684</v>
      </c>
      <c r="L138" s="938">
        <f t="shared" ca="1" si="23"/>
        <v>49</v>
      </c>
      <c r="M138" s="958"/>
      <c r="N138" s="940"/>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940"/>
      <c r="X138" s="91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24</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940">
        <f t="shared" ca="1" si="13"/>
        <v>0</v>
      </c>
      <c r="AI138" s="940">
        <f t="shared" si="14"/>
        <v>5</v>
      </c>
      <c r="AJ138" s="940">
        <f t="shared" si="15"/>
        <v>6</v>
      </c>
      <c r="AK138" s="936" t="str">
        <f t="shared" si="27"/>
        <v>Late</v>
      </c>
      <c r="AL138" s="940">
        <f t="shared" si="29"/>
        <v>0</v>
      </c>
      <c r="AM138" s="940"/>
      <c r="AN138" s="944">
        <f t="shared" si="24"/>
        <v>43614</v>
      </c>
      <c r="AO138" s="944">
        <f t="shared" si="28"/>
        <v>43684</v>
      </c>
      <c r="AP138" s="945">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936"/>
      <c r="J139" s="936">
        <v>4</v>
      </c>
      <c r="K139" s="937">
        <f>INDEX(Periods!$F$21:$O$30,J139+1,$E139+2)</f>
        <v>43733</v>
      </c>
      <c r="L139" s="938">
        <f t="shared" ca="1" si="23"/>
        <v>20</v>
      </c>
      <c r="M139" s="958"/>
      <c r="N139" s="940"/>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940"/>
      <c r="X139" s="91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24</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940">
        <f t="shared" ca="1" si="13"/>
        <v>0</v>
      </c>
      <c r="AI139" s="940">
        <f t="shared" si="14"/>
        <v>6</v>
      </c>
      <c r="AJ139" s="940">
        <f t="shared" si="15"/>
        <v>6</v>
      </c>
      <c r="AK139" s="936" t="str">
        <f t="shared" si="27"/>
        <v>Late</v>
      </c>
      <c r="AL139" s="940">
        <f t="shared" si="29"/>
        <v>49</v>
      </c>
      <c r="AM139" s="940"/>
      <c r="AN139" s="944">
        <f t="shared" si="24"/>
        <v>43614</v>
      </c>
      <c r="AO139" s="944">
        <f t="shared" si="28"/>
        <v>43684</v>
      </c>
      <c r="AP139" s="945">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936"/>
      <c r="J140" s="936">
        <v>5</v>
      </c>
      <c r="K140" s="937">
        <f>INDEX(Periods!$F$21:$O$30,J140+1,$E140+2)</f>
        <v>43753</v>
      </c>
      <c r="L140" s="938">
        <f t="shared" ca="1" si="23"/>
        <v>44</v>
      </c>
      <c r="M140" s="958"/>
      <c r="N140" s="940"/>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940"/>
      <c r="X140" s="91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24</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940">
        <f t="shared" ref="AH140:AH164" ca="1" si="31">MIN(1,($AL140-INDEX($AL$65:$AL$74,$AI140,1))/INDEX($L$65:$L$74,$AI140,1))</f>
        <v>0.44444444444444442</v>
      </c>
      <c r="AI140" s="940">
        <f t="shared" ref="AI140:AI164" si="32">MOD(SUMIFS($AM$65:$AM$74,$AK$65:$AK$74,$AK140,$AL$65:$AL$74,"&lt;="&amp;$AL140)-1,$AJ$62)+1</f>
        <v>6</v>
      </c>
      <c r="AJ140" s="940">
        <f t="shared" si="15"/>
        <v>6</v>
      </c>
      <c r="AK140" s="936" t="str">
        <f t="shared" si="27"/>
        <v>Late</v>
      </c>
      <c r="AL140" s="940">
        <f t="shared" si="29"/>
        <v>69</v>
      </c>
      <c r="AM140" s="940"/>
      <c r="AN140" s="944">
        <f t="shared" si="24"/>
        <v>43614</v>
      </c>
      <c r="AO140" s="944">
        <f t="shared" si="28"/>
        <v>43684</v>
      </c>
      <c r="AP140" s="945">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936"/>
      <c r="J141" s="936">
        <v>6</v>
      </c>
      <c r="K141" s="937">
        <f>INDEX(Periods!$F$21:$O$30,J141+1,$E141+2)</f>
        <v>43797</v>
      </c>
      <c r="L141" s="938">
        <f t="shared" ca="1" si="23"/>
        <v>55</v>
      </c>
      <c r="M141" s="958"/>
      <c r="N141" s="940"/>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940"/>
      <c r="X141" s="91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150</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940">
        <f t="shared" ca="1" si="31"/>
        <v>0.61290322580645162</v>
      </c>
      <c r="AI141" s="940">
        <f t="shared" si="32"/>
        <v>7</v>
      </c>
      <c r="AJ141" s="940">
        <f t="shared" si="15"/>
        <v>8</v>
      </c>
      <c r="AK141" s="936" t="str">
        <f t="shared" si="27"/>
        <v>Dry</v>
      </c>
      <c r="AL141" s="940">
        <f t="shared" si="29"/>
        <v>19</v>
      </c>
      <c r="AM141" s="940"/>
      <c r="AN141" s="944">
        <f t="shared" si="24"/>
        <v>43614</v>
      </c>
      <c r="AO141" s="944">
        <f t="shared" si="28"/>
        <v>43684</v>
      </c>
      <c r="AP141" s="945">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936"/>
      <c r="J142" s="936">
        <v>7</v>
      </c>
      <c r="K142" s="937">
        <f>INDEX(Periods!$F$21:$O$30,J142+1,$E142+2)</f>
        <v>43852</v>
      </c>
      <c r="L142" s="938">
        <f t="shared" ca="1" si="23"/>
        <v>39</v>
      </c>
      <c r="M142" s="958"/>
      <c r="N142" s="940"/>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940"/>
      <c r="X142" s="91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940">
        <f t="shared" ca="1" si="31"/>
        <v>0</v>
      </c>
      <c r="AI142" s="940">
        <f t="shared" si="32"/>
        <v>9</v>
      </c>
      <c r="AJ142" s="940">
        <f t="shared" ref="AJ142:AJ164" si="33">IF(OR(INDEX($AK$65:$AK$74,$AI142,1)=INDEX($AK$65:$AK$74,MOD($AI142,AJ$62)+1,1),INDEX($AK$65:$AK$74,$AI142,1)="Early"),MOD($AI142,AJ$62)+1,$AI142)</f>
        <v>10</v>
      </c>
      <c r="AK142" s="936" t="str">
        <f t="shared" si="27"/>
        <v>Dry</v>
      </c>
      <c r="AL142" s="940">
        <f t="shared" si="29"/>
        <v>74</v>
      </c>
      <c r="AM142" s="940"/>
      <c r="AN142" s="944">
        <f t="shared" si="24"/>
        <v>43614</v>
      </c>
      <c r="AO142" s="944">
        <f t="shared" si="28"/>
        <v>43684</v>
      </c>
      <c r="AP142" s="945">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936"/>
      <c r="J143" s="936">
        <v>8</v>
      </c>
      <c r="K143" s="937">
        <f>INDEX(Periods!$F$21:$O$30,J143+1,$E143+2)</f>
        <v>43891</v>
      </c>
      <c r="L143" s="938">
        <f t="shared" ca="1" si="23"/>
        <v>31</v>
      </c>
      <c r="M143" s="958"/>
      <c r="N143" s="940"/>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940"/>
      <c r="X143" s="91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940">
        <f t="shared" ca="1" si="31"/>
        <v>0.78</v>
      </c>
      <c r="AI143" s="940">
        <f t="shared" si="32"/>
        <v>9</v>
      </c>
      <c r="AJ143" s="940">
        <f t="shared" si="33"/>
        <v>10</v>
      </c>
      <c r="AK143" s="936" t="str">
        <f t="shared" si="27"/>
        <v>Dry</v>
      </c>
      <c r="AL143" s="940">
        <f t="shared" si="29"/>
        <v>113</v>
      </c>
      <c r="AM143" s="940"/>
      <c r="AN143" s="944">
        <f t="shared" si="24"/>
        <v>43614</v>
      </c>
      <c r="AO143" s="944">
        <f t="shared" si="28"/>
        <v>43684</v>
      </c>
      <c r="AP143" s="945">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946"/>
      <c r="J144" s="946">
        <v>9</v>
      </c>
      <c r="K144" s="832">
        <f>INDEX(Periods!$F$21:$O$30,J144+1,$E144+2)</f>
        <v>43922</v>
      </c>
      <c r="L144" s="947">
        <f t="shared" ca="1" si="23"/>
        <v>14</v>
      </c>
      <c r="M144" s="959"/>
      <c r="N144" s="949"/>
      <c r="O144" s="960" cm="1">
        <f t="array" aca="1" ref="O144" ca="1">INDEX(O$65:O$74,$AI144,1)*(1-$AH144)+INDEX(O$65:O$74,$AJ144,1)*($AH144)</f>
        <v>200</v>
      </c>
      <c r="P144" s="960" cm="1">
        <f t="array" aca="1" ref="P144" ca="1">INDEX(P$65:P$74,$AI144,1)*(1-$AH144)+INDEX(P$65:P$74,$AJ144,1)*($AH144)</f>
        <v>545.88235294117658</v>
      </c>
      <c r="Q144" s="961" cm="1">
        <f t="array" aca="1" ref="Q144" ca="1">INDEX(Q$65:Q$74,$AI144,1)*(1-$AH144)+INDEX(Q$65:Q$74,$AJ144,1)*($AH144)</f>
        <v>0.47514705882352942</v>
      </c>
      <c r="R144" s="961" cm="1">
        <f t="array" aca="1" ref="R144" ca="1">INDEX(R$65:R$74,$AI144,1)*(1-$AH144)+INDEX(R$65:R$74,$AJ144,1)*($AH144)</f>
        <v>0.54132352941176465</v>
      </c>
      <c r="S144" s="952">
        <f>INDEX(Annual!i_pasture_stage_p6z,$J144+1,ROUNDDOWN((ROW($J144)-ROW($J$65))/i_p6_len,0)+1)</f>
        <v>1</v>
      </c>
      <c r="T144" s="961" cm="1">
        <f t="array" aca="1" ref="T144" ca="1">INDEX(T$65:T$74,$AI144,1)*(1-$AH144)+INDEX(T$65:T$74,$AJ144,1)*($AH144)</f>
        <v>0.3</v>
      </c>
      <c r="U144" s="952" cm="1">
        <f t="array" aca="1" ref="U144" ca="1">INDEX(U$65:U$74,$AI144,1)*(1-$AH144)+INDEX(U$65:U$74,$AJ144,1)*($AH144)</f>
        <v>10</v>
      </c>
      <c r="V144" s="961" cm="1">
        <f t="array" aca="1" ref="V144" ca="1">INDEX(V$65:V$74,$AI144,1)*(1-$AH144)+INDEX(V$65:V$74,$AJ144,1)*($AH144)</f>
        <v>0.10882352941176471</v>
      </c>
      <c r="W144" s="949"/>
      <c r="X144" s="962" cm="1">
        <f t="array" aca="1" ref="X144" ca="1">INDEX(X$65:X$74,$AI144,1)*(1-$AH144)+INDEX(X$65:X$74,$AJ144,1)*($AH144)</f>
        <v>0.72411764705882353</v>
      </c>
      <c r="Y144" s="963" cm="1">
        <f t="array" aca="1" ref="Y144" ca="1">INDEX(Y$65:Y$74,$AI144,1)*(1-$AH144)+INDEX(Y$65:Y$74,$AJ144,1)*($AH144)</f>
        <v>50</v>
      </c>
      <c r="Z144" s="963" cm="1">
        <f t="array" aca="1" ref="Z144" ca="1">INDEX(Z$65:Z$74,$AI144,1)*(1-$AH144)+INDEX(Z$65:Z$74,$AJ144,1)*($AH144)</f>
        <v>50</v>
      </c>
      <c r="AA144" s="963" cm="1">
        <f t="array" aca="1" ref="AA144" ca="1">INDEX(AA$65:AA$74,$AI144,1)*(1-$AH144)+INDEX(AA$65:AA$74,$AJ144,1)*($AH144)</f>
        <v>50</v>
      </c>
      <c r="AB144" s="963" cm="1">
        <f t="array" aca="1" ref="AB144" ca="1">INDEX(AB$65:AB$74,$AI144,1)*(1-$AH144)+INDEX(AB$65:AB$74,$AJ144,1)*($AH144)</f>
        <v>400</v>
      </c>
      <c r="AC144" s="963" cm="1">
        <f t="array" aca="1" ref="AC144" ca="1">INDEX(AC$65:AC$74,$AI144,1)*(1-$AH144)+INDEX(AC$65:AC$74,$AJ144,1)*($AH144)</f>
        <v>400</v>
      </c>
      <c r="AD144" s="963" cm="1">
        <f t="array" aca="1" ref="AD144" ca="1">INDEX(AD$65:AD$74,$AI144,1)*(1-$AH144)+INDEX(AD$65:AD$74,$AJ144,1)*($AH144)</f>
        <v>400</v>
      </c>
      <c r="AE144" s="963" cm="1">
        <f t="array" aca="1" ref="AE144" ca="1">INDEX(AE$65:AE$74,$AI144,1)*(1-$AH144)+INDEX(AE$65:AE$74,$AJ144,1)*($AH144)</f>
        <v>400</v>
      </c>
      <c r="AF144" s="963" cm="1">
        <f t="array" aca="1" ref="AF144" ca="1">INDEX(AF$65:AF$74,$AI144,1)*(1-$AH144)+INDEX(AF$65:AF$74,$AJ144,1)*($AH144)</f>
        <v>400</v>
      </c>
      <c r="AG144" s="963" cm="1">
        <f t="array" aca="1" ref="AG144" ca="1">INDEX(AG$65:AG$74,$AI144,1)*(1-$AH144)+INDEX(AG$65:AG$74,$AJ144,1)*($AH144)</f>
        <v>400</v>
      </c>
      <c r="AH144" s="949">
        <f t="shared" ca="1" si="31"/>
        <v>0.58823529411764708</v>
      </c>
      <c r="AI144" s="949">
        <f t="shared" si="32"/>
        <v>10</v>
      </c>
      <c r="AJ144" s="949">
        <f t="shared" si="33"/>
        <v>1</v>
      </c>
      <c r="AK144" s="946" t="str">
        <f t="shared" si="27"/>
        <v>Dry</v>
      </c>
      <c r="AL144" s="949">
        <f t="shared" si="29"/>
        <v>144</v>
      </c>
      <c r="AM144" s="949"/>
      <c r="AN144" s="954">
        <f t="shared" si="24"/>
        <v>43614</v>
      </c>
      <c r="AO144" s="954">
        <f t="shared" si="28"/>
        <v>43684</v>
      </c>
      <c r="AP144" s="955">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9">
        <f t="shared" si="26"/>
        <v>43936</v>
      </c>
      <c r="G145" s="280"/>
      <c r="H145" s="301"/>
      <c r="I145" s="511" t="s">
        <v>774</v>
      </c>
      <c r="J145" s="511">
        <v>0</v>
      </c>
      <c r="K145" s="925">
        <f>INDEX(Periods!$F$21:$O$30,J145+1,$E145+2)</f>
        <v>43572</v>
      </c>
      <c r="L145" s="926">
        <f t="shared" ca="1" si="23"/>
        <v>21</v>
      </c>
      <c r="M145" s="512"/>
      <c r="N145" s="513"/>
      <c r="O145" s="742" cm="1">
        <f t="array" aca="1" ref="O145" ca="1">INDEX(O$65:O$74,$AI145,1)*(1-$AH145)+INDEX(O$65:O$74,$AJ145,1)*($AH145)</f>
        <v>200</v>
      </c>
      <c r="P145" s="742" cm="1">
        <f t="array" aca="1" ref="P145" ca="1">INDEX(P$65:P$74,$AI145,1)*(1-$AH145)+INDEX(P$65:P$74,$AJ145,1)*($AH145)</f>
        <v>438</v>
      </c>
      <c r="Q145" s="956" cm="1">
        <f t="array" aca="1" ref="Q145" ca="1">INDEX(Q$65:Q$74,$AI145,1)*(1-$AH145)+INDEX(Q$65:Q$74,$AJ145,1)*($AH145)</f>
        <v>0.47</v>
      </c>
      <c r="R145" s="956" cm="1">
        <f t="array" aca="1" ref="R145" ca="1">INDEX(R$65:R$74,$AI145,1)*(1-$AH145)+INDEX(R$65:R$74,$AJ145,1)*($AH145)</f>
        <v>0.53</v>
      </c>
      <c r="S145" s="957">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91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933">
        <f t="shared" si="24"/>
        <v>43614</v>
      </c>
      <c r="AO145" s="933">
        <f t="shared" si="28"/>
        <v>43684</v>
      </c>
      <c r="AP145" s="93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936"/>
      <c r="J146" s="936">
        <v>1</v>
      </c>
      <c r="K146" s="937">
        <f>INDEX(Periods!$F$21:$O$30,J146+1,$E146+2)</f>
        <v>43593</v>
      </c>
      <c r="L146" s="938">
        <f t="shared" ca="1" si="23"/>
        <v>21</v>
      </c>
      <c r="M146" s="958"/>
      <c r="N146" s="940"/>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940"/>
      <c r="X146" s="91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940">
        <f t="shared" ca="1" si="31"/>
        <v>1</v>
      </c>
      <c r="AI146" s="940">
        <f t="shared" si="32"/>
        <v>1</v>
      </c>
      <c r="AJ146" s="940">
        <f t="shared" si="33"/>
        <v>1</v>
      </c>
      <c r="AK146" s="936" t="str">
        <f t="shared" si="27"/>
        <v>Dry</v>
      </c>
      <c r="AL146" s="940">
        <f t="shared" si="29"/>
        <v>179</v>
      </c>
      <c r="AM146" s="940"/>
      <c r="AN146" s="944">
        <f t="shared" si="24"/>
        <v>43614</v>
      </c>
      <c r="AO146" s="944">
        <f t="shared" si="28"/>
        <v>43684</v>
      </c>
      <c r="AP146" s="945">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936"/>
      <c r="J147" s="936">
        <v>2</v>
      </c>
      <c r="K147" s="937">
        <f>INDEX(Periods!$F$21:$O$30,J147+1,$E147+2)</f>
        <v>43614</v>
      </c>
      <c r="L147" s="938">
        <f t="shared" ca="1" si="23"/>
        <v>70</v>
      </c>
      <c r="M147" s="958"/>
      <c r="N147" s="940"/>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940"/>
      <c r="X147" s="91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400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940">
        <f t="shared" ca="1" si="31"/>
        <v>0</v>
      </c>
      <c r="AI147" s="940">
        <f t="shared" si="32"/>
        <v>2</v>
      </c>
      <c r="AJ147" s="940">
        <f t="shared" si="33"/>
        <v>3</v>
      </c>
      <c r="AK147" s="936" t="str">
        <f t="shared" si="27"/>
        <v>Early</v>
      </c>
      <c r="AL147" s="940">
        <f t="shared" si="29"/>
        <v>0</v>
      </c>
      <c r="AM147" s="940"/>
      <c r="AN147" s="944">
        <f t="shared" si="24"/>
        <v>43614</v>
      </c>
      <c r="AO147" s="944">
        <f t="shared" si="28"/>
        <v>43684</v>
      </c>
      <c r="AP147" s="945">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936"/>
      <c r="J148" s="936">
        <v>3</v>
      </c>
      <c r="K148" s="937">
        <f>INDEX(Periods!$F$21:$O$30,J148+1,$E148+2)</f>
        <v>43684</v>
      </c>
      <c r="L148" s="938">
        <f t="shared" ca="1" si="23"/>
        <v>49</v>
      </c>
      <c r="M148" s="958"/>
      <c r="N148" s="940"/>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940"/>
      <c r="X148" s="91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24</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940">
        <f t="shared" ca="1" si="31"/>
        <v>0</v>
      </c>
      <c r="AI148" s="940">
        <f t="shared" si="32"/>
        <v>5</v>
      </c>
      <c r="AJ148" s="940">
        <f t="shared" si="33"/>
        <v>6</v>
      </c>
      <c r="AK148" s="936" t="str">
        <f t="shared" si="27"/>
        <v>Late</v>
      </c>
      <c r="AL148" s="940">
        <f t="shared" si="29"/>
        <v>0</v>
      </c>
      <c r="AM148" s="940"/>
      <c r="AN148" s="944">
        <f t="shared" si="24"/>
        <v>43614</v>
      </c>
      <c r="AO148" s="944">
        <f t="shared" si="28"/>
        <v>43684</v>
      </c>
      <c r="AP148" s="945">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936"/>
      <c r="J149" s="936">
        <v>4</v>
      </c>
      <c r="K149" s="937">
        <f>INDEX(Periods!$F$21:$O$30,J149+1,$E149+2)</f>
        <v>43733</v>
      </c>
      <c r="L149" s="938">
        <f t="shared" ca="1" si="23"/>
        <v>20</v>
      </c>
      <c r="M149" s="958"/>
      <c r="N149" s="940"/>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940"/>
      <c r="X149" s="91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24</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940">
        <f t="shared" ca="1" si="31"/>
        <v>0</v>
      </c>
      <c r="AI149" s="940">
        <f t="shared" si="32"/>
        <v>6</v>
      </c>
      <c r="AJ149" s="940">
        <f t="shared" si="33"/>
        <v>6</v>
      </c>
      <c r="AK149" s="936" t="str">
        <f t="shared" si="27"/>
        <v>Late</v>
      </c>
      <c r="AL149" s="940">
        <f t="shared" si="29"/>
        <v>49</v>
      </c>
      <c r="AM149" s="940"/>
      <c r="AN149" s="944">
        <f t="shared" si="24"/>
        <v>43614</v>
      </c>
      <c r="AO149" s="944">
        <f t="shared" si="28"/>
        <v>43684</v>
      </c>
      <c r="AP149" s="945">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936"/>
      <c r="J150" s="936">
        <v>5</v>
      </c>
      <c r="K150" s="937">
        <f>INDEX(Periods!$F$21:$O$30,J150+1,$E150+2)</f>
        <v>43753</v>
      </c>
      <c r="L150" s="938">
        <f t="shared" ca="1" si="23"/>
        <v>17</v>
      </c>
      <c r="M150" s="958"/>
      <c r="N150" s="940"/>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940"/>
      <c r="X150" s="91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24</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940">
        <f t="shared" ca="1" si="31"/>
        <v>0.44444444444444442</v>
      </c>
      <c r="AI150" s="940">
        <f t="shared" si="32"/>
        <v>6</v>
      </c>
      <c r="AJ150" s="940">
        <f t="shared" si="33"/>
        <v>6</v>
      </c>
      <c r="AK150" s="936" t="str">
        <f t="shared" si="27"/>
        <v>Late</v>
      </c>
      <c r="AL150" s="940">
        <f t="shared" si="29"/>
        <v>69</v>
      </c>
      <c r="AM150" s="940"/>
      <c r="AN150" s="944">
        <f t="shared" si="24"/>
        <v>43614</v>
      </c>
      <c r="AO150" s="944">
        <f t="shared" si="28"/>
        <v>43684</v>
      </c>
      <c r="AP150" s="945">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936"/>
      <c r="J151" s="936">
        <v>6</v>
      </c>
      <c r="K151" s="937">
        <f>INDEX(Periods!$F$21:$O$30,J151+1,$E151+2)</f>
        <v>43770</v>
      </c>
      <c r="L151" s="938">
        <f t="shared" ca="1" si="23"/>
        <v>82</v>
      </c>
      <c r="M151" s="958"/>
      <c r="N151" s="940"/>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940"/>
      <c r="X151" s="91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940">
        <f t="shared" ca="1" si="31"/>
        <v>0</v>
      </c>
      <c r="AI151" s="940">
        <f t="shared" si="32"/>
        <v>7</v>
      </c>
      <c r="AJ151" s="940">
        <f t="shared" si="33"/>
        <v>8</v>
      </c>
      <c r="AK151" s="936" t="str">
        <f t="shared" si="27"/>
        <v>Dry</v>
      </c>
      <c r="AL151" s="940">
        <f t="shared" si="29"/>
        <v>0</v>
      </c>
      <c r="AM151" s="940"/>
      <c r="AN151" s="944">
        <f t="shared" si="24"/>
        <v>43614</v>
      </c>
      <c r="AO151" s="944">
        <f t="shared" si="28"/>
        <v>43684</v>
      </c>
      <c r="AP151" s="945">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936"/>
      <c r="J152" s="936">
        <v>7</v>
      </c>
      <c r="K152" s="937">
        <f>INDEX(Periods!$F$21:$O$30,J152+1,$E152+2)</f>
        <v>43852</v>
      </c>
      <c r="L152" s="938">
        <f t="shared" ca="1" si="23"/>
        <v>39</v>
      </c>
      <c r="M152" s="958"/>
      <c r="N152" s="940"/>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940"/>
      <c r="X152" s="91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940">
        <f t="shared" ca="1" si="31"/>
        <v>0</v>
      </c>
      <c r="AI152" s="940">
        <f t="shared" si="32"/>
        <v>9</v>
      </c>
      <c r="AJ152" s="940">
        <f t="shared" si="33"/>
        <v>10</v>
      </c>
      <c r="AK152" s="936" t="str">
        <f t="shared" si="27"/>
        <v>Dry</v>
      </c>
      <c r="AL152" s="940">
        <f t="shared" si="29"/>
        <v>74</v>
      </c>
      <c r="AM152" s="940"/>
      <c r="AN152" s="944">
        <f t="shared" si="24"/>
        <v>43614</v>
      </c>
      <c r="AO152" s="944">
        <f t="shared" si="28"/>
        <v>43684</v>
      </c>
      <c r="AP152" s="945">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936"/>
      <c r="J153" s="936">
        <v>8</v>
      </c>
      <c r="K153" s="937">
        <f>INDEX(Periods!$F$21:$O$30,J153+1,$E153+2)</f>
        <v>43891</v>
      </c>
      <c r="L153" s="938">
        <f t="shared" ca="1" si="23"/>
        <v>31</v>
      </c>
      <c r="M153" s="958"/>
      <c r="N153" s="940"/>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940"/>
      <c r="X153" s="91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940">
        <f t="shared" ca="1" si="31"/>
        <v>0.78</v>
      </c>
      <c r="AI153" s="940">
        <f t="shared" si="32"/>
        <v>9</v>
      </c>
      <c r="AJ153" s="940">
        <f t="shared" si="33"/>
        <v>10</v>
      </c>
      <c r="AK153" s="936" t="str">
        <f t="shared" si="27"/>
        <v>Dry</v>
      </c>
      <c r="AL153" s="940">
        <f t="shared" si="29"/>
        <v>113</v>
      </c>
      <c r="AM153" s="940"/>
      <c r="AN153" s="944">
        <f t="shared" si="24"/>
        <v>43614</v>
      </c>
      <c r="AO153" s="944">
        <f t="shared" si="28"/>
        <v>43684</v>
      </c>
      <c r="AP153" s="945">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946"/>
      <c r="J154" s="946">
        <v>9</v>
      </c>
      <c r="K154" s="832">
        <f>INDEX(Periods!$F$21:$O$30,J154+1,$E154+2)</f>
        <v>43922</v>
      </c>
      <c r="L154" s="947">
        <f t="shared" ca="1" si="23"/>
        <v>14</v>
      </c>
      <c r="M154" s="959"/>
      <c r="N154" s="949"/>
      <c r="O154" s="960" cm="1">
        <f t="array" aca="1" ref="O154" ca="1">INDEX(O$65:O$74,$AI154,1)*(1-$AH154)+INDEX(O$65:O$74,$AJ154,1)*($AH154)</f>
        <v>200</v>
      </c>
      <c r="P154" s="960" cm="1">
        <f t="array" aca="1" ref="P154" ca="1">INDEX(P$65:P$74,$AI154,1)*(1-$AH154)+INDEX(P$65:P$74,$AJ154,1)*($AH154)</f>
        <v>545.88235294117658</v>
      </c>
      <c r="Q154" s="961" cm="1">
        <f t="array" aca="1" ref="Q154" ca="1">INDEX(Q$65:Q$74,$AI154,1)*(1-$AH154)+INDEX(Q$65:Q$74,$AJ154,1)*($AH154)</f>
        <v>0.47514705882352942</v>
      </c>
      <c r="R154" s="961" cm="1">
        <f t="array" aca="1" ref="R154" ca="1">INDEX(R$65:R$74,$AI154,1)*(1-$AH154)+INDEX(R$65:R$74,$AJ154,1)*($AH154)</f>
        <v>0.54132352941176465</v>
      </c>
      <c r="S154" s="952">
        <f>INDEX(Annual!i_pasture_stage_p6z,$J154+1,ROUNDDOWN((ROW($J154)-ROW($J$65))/i_p6_len,0)+1)</f>
        <v>1</v>
      </c>
      <c r="T154" s="961" cm="1">
        <f t="array" aca="1" ref="T154" ca="1">INDEX(T$65:T$74,$AI154,1)*(1-$AH154)+INDEX(T$65:T$74,$AJ154,1)*($AH154)</f>
        <v>0.3</v>
      </c>
      <c r="U154" s="952" cm="1">
        <f t="array" aca="1" ref="U154" ca="1">INDEX(U$65:U$74,$AI154,1)*(1-$AH154)+INDEX(U$65:U$74,$AJ154,1)*($AH154)</f>
        <v>10</v>
      </c>
      <c r="V154" s="961" cm="1">
        <f t="array" aca="1" ref="V154" ca="1">INDEX(V$65:V$74,$AI154,1)*(1-$AH154)+INDEX(V$65:V$74,$AJ154,1)*($AH154)</f>
        <v>0.10882352941176471</v>
      </c>
      <c r="W154" s="949"/>
      <c r="X154" s="962" cm="1">
        <f t="array" aca="1" ref="X154" ca="1">INDEX(X$65:X$74,$AI154,1)*(1-$AH154)+INDEX(X$65:X$74,$AJ154,1)*($AH154)</f>
        <v>0.72411764705882353</v>
      </c>
      <c r="Y154" s="963" cm="1">
        <f t="array" aca="1" ref="Y154" ca="1">INDEX(Y$65:Y$74,$AI154,1)*(1-$AH154)+INDEX(Y$65:Y$74,$AJ154,1)*($AH154)</f>
        <v>50</v>
      </c>
      <c r="Z154" s="963" cm="1">
        <f t="array" aca="1" ref="Z154" ca="1">INDEX(Z$65:Z$74,$AI154,1)*(1-$AH154)+INDEX(Z$65:Z$74,$AJ154,1)*($AH154)</f>
        <v>50</v>
      </c>
      <c r="AA154" s="963" cm="1">
        <f t="array" aca="1" ref="AA154" ca="1">INDEX(AA$65:AA$74,$AI154,1)*(1-$AH154)+INDEX(AA$65:AA$74,$AJ154,1)*($AH154)</f>
        <v>50</v>
      </c>
      <c r="AB154" s="963" cm="1">
        <f t="array" aca="1" ref="AB154" ca="1">INDEX(AB$65:AB$74,$AI154,1)*(1-$AH154)+INDEX(AB$65:AB$74,$AJ154,1)*($AH154)</f>
        <v>400</v>
      </c>
      <c r="AC154" s="963" cm="1">
        <f t="array" aca="1" ref="AC154" ca="1">INDEX(AC$65:AC$74,$AI154,1)*(1-$AH154)+INDEX(AC$65:AC$74,$AJ154,1)*($AH154)</f>
        <v>400</v>
      </c>
      <c r="AD154" s="963" cm="1">
        <f t="array" aca="1" ref="AD154" ca="1">INDEX(AD$65:AD$74,$AI154,1)*(1-$AH154)+INDEX(AD$65:AD$74,$AJ154,1)*($AH154)</f>
        <v>400</v>
      </c>
      <c r="AE154" s="963" cm="1">
        <f t="array" aca="1" ref="AE154" ca="1">INDEX(AE$65:AE$74,$AI154,1)*(1-$AH154)+INDEX(AE$65:AE$74,$AJ154,1)*($AH154)</f>
        <v>400</v>
      </c>
      <c r="AF154" s="963" cm="1">
        <f t="array" aca="1" ref="AF154" ca="1">INDEX(AF$65:AF$74,$AI154,1)*(1-$AH154)+INDEX(AF$65:AF$74,$AJ154,1)*($AH154)</f>
        <v>400</v>
      </c>
      <c r="AG154" s="963" cm="1">
        <f t="array" aca="1" ref="AG154" ca="1">INDEX(AG$65:AG$74,$AI154,1)*(1-$AH154)+INDEX(AG$65:AG$74,$AJ154,1)*($AH154)</f>
        <v>400</v>
      </c>
      <c r="AH154" s="949">
        <f t="shared" ca="1" si="31"/>
        <v>0.58823529411764708</v>
      </c>
      <c r="AI154" s="949">
        <f t="shared" si="32"/>
        <v>10</v>
      </c>
      <c r="AJ154" s="949">
        <f t="shared" si="33"/>
        <v>1</v>
      </c>
      <c r="AK154" s="946" t="str">
        <f t="shared" si="27"/>
        <v>Dry</v>
      </c>
      <c r="AL154" s="949">
        <f t="shared" si="29"/>
        <v>144</v>
      </c>
      <c r="AM154" s="949"/>
      <c r="AN154" s="954">
        <f t="shared" si="24"/>
        <v>43614</v>
      </c>
      <c r="AO154" s="954">
        <f t="shared" si="28"/>
        <v>43684</v>
      </c>
      <c r="AP154" s="955">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9">
        <f t="shared" si="26"/>
        <v>43936</v>
      </c>
      <c r="G155" s="280"/>
      <c r="H155" s="301"/>
      <c r="I155" s="511" t="s">
        <v>775</v>
      </c>
      <c r="J155" s="511">
        <v>0</v>
      </c>
      <c r="K155" s="925">
        <f>INDEX(Periods!$F$21:$O$30,J155+1,$E155+2)</f>
        <v>43572</v>
      </c>
      <c r="L155" s="926">
        <f t="shared" ca="1" si="23"/>
        <v>21</v>
      </c>
      <c r="M155" s="512"/>
      <c r="N155" s="513"/>
      <c r="O155" s="742" cm="1">
        <f t="array" aca="1" ref="O155" ca="1">INDEX(O$65:O$74,$AI155,1)*(1-$AH155)+INDEX(O$65:O$74,$AJ155,1)*($AH155)</f>
        <v>200</v>
      </c>
      <c r="P155" s="742" cm="1">
        <f t="array" aca="1" ref="P155" ca="1">INDEX(P$65:P$74,$AI155,1)*(1-$AH155)+INDEX(P$65:P$74,$AJ155,1)*($AH155)</f>
        <v>438</v>
      </c>
      <c r="Q155" s="956" cm="1">
        <f t="array" aca="1" ref="Q155" ca="1">INDEX(Q$65:Q$74,$AI155,1)*(1-$AH155)+INDEX(Q$65:Q$74,$AJ155,1)*($AH155)</f>
        <v>0.47</v>
      </c>
      <c r="R155" s="956" cm="1">
        <f t="array" aca="1" ref="R155" ca="1">INDEX(R$65:R$74,$AI155,1)*(1-$AH155)+INDEX(R$65:R$74,$AJ155,1)*($AH155)</f>
        <v>0.53</v>
      </c>
      <c r="S155" s="957">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91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933">
        <f t="shared" si="24"/>
        <v>43614</v>
      </c>
      <c r="AO155" s="933">
        <f t="shared" si="28"/>
        <v>43684</v>
      </c>
      <c r="AP155" s="93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936"/>
      <c r="J156" s="936">
        <v>1</v>
      </c>
      <c r="K156" s="937">
        <f>INDEX(Periods!$F$21:$O$30,J156+1,$E156+2)</f>
        <v>43593</v>
      </c>
      <c r="L156" s="938">
        <f t="shared" ca="1" si="23"/>
        <v>21</v>
      </c>
      <c r="M156" s="958"/>
      <c r="N156" s="940"/>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940"/>
      <c r="X156" s="91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940">
        <f t="shared" ca="1" si="31"/>
        <v>1</v>
      </c>
      <c r="AI156" s="940">
        <f t="shared" si="32"/>
        <v>1</v>
      </c>
      <c r="AJ156" s="940">
        <f t="shared" si="33"/>
        <v>1</v>
      </c>
      <c r="AK156" s="936" t="str">
        <f t="shared" si="27"/>
        <v>Dry</v>
      </c>
      <c r="AL156" s="940">
        <f t="shared" si="29"/>
        <v>179</v>
      </c>
      <c r="AM156" s="940"/>
      <c r="AN156" s="944">
        <f t="shared" si="24"/>
        <v>43614</v>
      </c>
      <c r="AO156" s="944">
        <f t="shared" si="28"/>
        <v>43684</v>
      </c>
      <c r="AP156" s="945">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936"/>
      <c r="J157" s="936">
        <v>2</v>
      </c>
      <c r="K157" s="937">
        <f>INDEX(Periods!$F$21:$O$30,J157+1,$E157+2)</f>
        <v>43614</v>
      </c>
      <c r="L157" s="938">
        <f t="shared" ca="1" si="23"/>
        <v>70</v>
      </c>
      <c r="M157" s="958"/>
      <c r="N157" s="940"/>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940"/>
      <c r="X157" s="91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400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940">
        <f t="shared" ca="1" si="31"/>
        <v>0</v>
      </c>
      <c r="AI157" s="940">
        <f t="shared" si="32"/>
        <v>2</v>
      </c>
      <c r="AJ157" s="940">
        <f t="shared" si="33"/>
        <v>3</v>
      </c>
      <c r="AK157" s="936" t="str">
        <f t="shared" si="27"/>
        <v>Early</v>
      </c>
      <c r="AL157" s="940">
        <f t="shared" si="29"/>
        <v>0</v>
      </c>
      <c r="AM157" s="940"/>
      <c r="AN157" s="944">
        <f t="shared" si="24"/>
        <v>43614</v>
      </c>
      <c r="AO157" s="944">
        <f t="shared" si="28"/>
        <v>43684</v>
      </c>
      <c r="AP157" s="945">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936"/>
      <c r="J158" s="936">
        <v>3</v>
      </c>
      <c r="K158" s="937">
        <f>INDEX(Periods!$F$21:$O$30,J158+1,$E158+2)</f>
        <v>43684</v>
      </c>
      <c r="L158" s="938">
        <f t="shared" ca="1" si="23"/>
        <v>49</v>
      </c>
      <c r="M158" s="958"/>
      <c r="N158" s="940"/>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940"/>
      <c r="X158" s="91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24</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940">
        <f t="shared" ca="1" si="31"/>
        <v>0</v>
      </c>
      <c r="AI158" s="940">
        <f t="shared" si="32"/>
        <v>5</v>
      </c>
      <c r="AJ158" s="940">
        <f t="shared" si="33"/>
        <v>6</v>
      </c>
      <c r="AK158" s="936" t="str">
        <f t="shared" si="27"/>
        <v>Late</v>
      </c>
      <c r="AL158" s="940">
        <f t="shared" si="29"/>
        <v>0</v>
      </c>
      <c r="AM158" s="940"/>
      <c r="AN158" s="944">
        <f t="shared" si="24"/>
        <v>43614</v>
      </c>
      <c r="AO158" s="944">
        <f t="shared" si="28"/>
        <v>43684</v>
      </c>
      <c r="AP158" s="945">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936"/>
      <c r="J159" s="936">
        <v>4</v>
      </c>
      <c r="K159" s="937">
        <f>INDEX(Periods!$F$21:$O$30,J159+1,$E159+2)</f>
        <v>43733</v>
      </c>
      <c r="L159" s="938">
        <f t="shared" ca="1" si="23"/>
        <v>20</v>
      </c>
      <c r="M159" s="958"/>
      <c r="N159" s="940"/>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940"/>
      <c r="X159" s="91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24</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940">
        <f t="shared" ca="1" si="31"/>
        <v>0</v>
      </c>
      <c r="AI159" s="940">
        <f t="shared" si="32"/>
        <v>6</v>
      </c>
      <c r="AJ159" s="940">
        <f t="shared" si="33"/>
        <v>6</v>
      </c>
      <c r="AK159" s="936" t="str">
        <f t="shared" si="27"/>
        <v>Late</v>
      </c>
      <c r="AL159" s="940">
        <f t="shared" si="29"/>
        <v>49</v>
      </c>
      <c r="AM159" s="940"/>
      <c r="AN159" s="944">
        <f t="shared" si="24"/>
        <v>43614</v>
      </c>
      <c r="AO159" s="944">
        <f t="shared" si="28"/>
        <v>43684</v>
      </c>
      <c r="AP159" s="945">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936"/>
      <c r="J160" s="936">
        <v>5</v>
      </c>
      <c r="K160" s="937">
        <f>INDEX(Periods!$F$21:$O$30,J160+1,$E160+2)</f>
        <v>43753</v>
      </c>
      <c r="L160" s="938">
        <f t="shared" ca="1" si="23"/>
        <v>17</v>
      </c>
      <c r="M160" s="958"/>
      <c r="N160" s="940"/>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940"/>
      <c r="X160" s="91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24</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940">
        <f t="shared" ca="1" si="31"/>
        <v>0.44444444444444442</v>
      </c>
      <c r="AI160" s="940">
        <f t="shared" si="32"/>
        <v>6</v>
      </c>
      <c r="AJ160" s="940">
        <f t="shared" si="33"/>
        <v>6</v>
      </c>
      <c r="AK160" s="936" t="str">
        <f t="shared" si="27"/>
        <v>Late</v>
      </c>
      <c r="AL160" s="940">
        <f t="shared" si="29"/>
        <v>69</v>
      </c>
      <c r="AM160" s="940"/>
      <c r="AN160" s="944">
        <f t="shared" si="24"/>
        <v>43614</v>
      </c>
      <c r="AO160" s="944">
        <f t="shared" si="28"/>
        <v>43684</v>
      </c>
      <c r="AP160" s="945">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936"/>
      <c r="J161" s="936">
        <v>6</v>
      </c>
      <c r="K161" s="937">
        <f>INDEX(Periods!$F$21:$O$30,J161+1,$E161+2)</f>
        <v>43770</v>
      </c>
      <c r="L161" s="938">
        <f t="shared" ref="L161:L164" ca="1" si="36">IF(K162-K161&gt;0,K162-K161,OFFSET(K162,-i_p6_len,0)+364-K161)</f>
        <v>82</v>
      </c>
      <c r="M161" s="958"/>
      <c r="N161" s="940"/>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940"/>
      <c r="X161" s="91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940">
        <f t="shared" ca="1" si="31"/>
        <v>0</v>
      </c>
      <c r="AI161" s="940">
        <f t="shared" si="32"/>
        <v>7</v>
      </c>
      <c r="AJ161" s="940">
        <f t="shared" si="33"/>
        <v>8</v>
      </c>
      <c r="AK161" s="936" t="str">
        <f t="shared" si="27"/>
        <v>Dry</v>
      </c>
      <c r="AL161" s="940">
        <f t="shared" si="29"/>
        <v>0</v>
      </c>
      <c r="AM161" s="940"/>
      <c r="AN161" s="944">
        <f t="shared" si="24"/>
        <v>43614</v>
      </c>
      <c r="AO161" s="944">
        <f t="shared" si="28"/>
        <v>43684</v>
      </c>
      <c r="AP161" s="945">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936"/>
      <c r="J162" s="936">
        <v>7</v>
      </c>
      <c r="K162" s="937">
        <f>INDEX(Periods!$F$21:$O$30,J162+1,$E162+2)</f>
        <v>43852</v>
      </c>
      <c r="L162" s="938">
        <f t="shared" ca="1" si="36"/>
        <v>39</v>
      </c>
      <c r="M162" s="958"/>
      <c r="N162" s="940"/>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940"/>
      <c r="X162" s="91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940">
        <f t="shared" ca="1" si="31"/>
        <v>0</v>
      </c>
      <c r="AI162" s="940">
        <f t="shared" si="32"/>
        <v>9</v>
      </c>
      <c r="AJ162" s="940">
        <f t="shared" si="33"/>
        <v>10</v>
      </c>
      <c r="AK162" s="936" t="str">
        <f t="shared" si="27"/>
        <v>Dry</v>
      </c>
      <c r="AL162" s="940">
        <f t="shared" si="29"/>
        <v>74</v>
      </c>
      <c r="AM162" s="940"/>
      <c r="AN162" s="944">
        <f t="shared" si="24"/>
        <v>43614</v>
      </c>
      <c r="AO162" s="944">
        <f t="shared" si="28"/>
        <v>43684</v>
      </c>
      <c r="AP162" s="945">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936"/>
      <c r="J163" s="936">
        <v>8</v>
      </c>
      <c r="K163" s="937">
        <f>INDEX(Periods!$F$21:$O$30,J163+1,$E163+2)</f>
        <v>43891</v>
      </c>
      <c r="L163" s="938">
        <f t="shared" ca="1" si="36"/>
        <v>31</v>
      </c>
      <c r="M163" s="958"/>
      <c r="N163" s="940"/>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940"/>
      <c r="X163" s="91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940">
        <f t="shared" ca="1" si="31"/>
        <v>0.78</v>
      </c>
      <c r="AI163" s="940">
        <f t="shared" si="32"/>
        <v>9</v>
      </c>
      <c r="AJ163" s="940">
        <f t="shared" si="33"/>
        <v>10</v>
      </c>
      <c r="AK163" s="936" t="str">
        <f t="shared" si="27"/>
        <v>Dry</v>
      </c>
      <c r="AL163" s="940">
        <f t="shared" si="29"/>
        <v>113</v>
      </c>
      <c r="AM163" s="940"/>
      <c r="AN163" s="944">
        <f t="shared" si="24"/>
        <v>43614</v>
      </c>
      <c r="AO163" s="944">
        <f t="shared" si="28"/>
        <v>43684</v>
      </c>
      <c r="AP163" s="945">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946"/>
      <c r="J164" s="946">
        <v>9</v>
      </c>
      <c r="K164" s="964">
        <f>INDEX(Periods!$F$21:$O$30,J164+1,$E164+2)</f>
        <v>43922</v>
      </c>
      <c r="L164" s="947">
        <f t="shared" ca="1" si="36"/>
        <v>14</v>
      </c>
      <c r="M164" s="959"/>
      <c r="N164" s="949"/>
      <c r="O164" s="960" cm="1">
        <f t="array" aca="1" ref="O164" ca="1">INDEX(O$65:O$74,$AI164,1)*(1-$AH164)+INDEX(O$65:O$74,$AJ164,1)*($AH164)</f>
        <v>200</v>
      </c>
      <c r="P164" s="960" cm="1">
        <f t="array" aca="1" ref="P164" ca="1">INDEX(P$65:P$74,$AI164,1)*(1-$AH164)+INDEX(P$65:P$74,$AJ164,1)*($AH164)</f>
        <v>545.88235294117658</v>
      </c>
      <c r="Q164" s="961" cm="1">
        <f t="array" aca="1" ref="Q164" ca="1">INDEX(Q$65:Q$74,$AI164,1)*(1-$AH164)+INDEX(Q$65:Q$74,$AJ164,1)*($AH164)</f>
        <v>0.47514705882352942</v>
      </c>
      <c r="R164" s="961" cm="1">
        <f t="array" aca="1" ref="R164" ca="1">INDEX(R$65:R$74,$AI164,1)*(1-$AH164)+INDEX(R$65:R$74,$AJ164,1)*($AH164)</f>
        <v>0.54132352941176465</v>
      </c>
      <c r="S164" s="952">
        <f>INDEX(Annual!i_pasture_stage_p6z,$J164+1,ROUNDDOWN((ROW($J164)-ROW($J$65))/i_p6_len,0)+1)</f>
        <v>1</v>
      </c>
      <c r="T164" s="961" cm="1">
        <f t="array" aca="1" ref="T164" ca="1">INDEX(T$65:T$74,$AI164,1)*(1-$AH164)+INDEX(T$65:T$74,$AJ164,1)*($AH164)</f>
        <v>0.3</v>
      </c>
      <c r="U164" s="952" cm="1">
        <f t="array" aca="1" ref="U164" ca="1">INDEX(U$65:U$74,$AI164,1)*(1-$AH164)+INDEX(U$65:U$74,$AJ164,1)*($AH164)</f>
        <v>10</v>
      </c>
      <c r="V164" s="961" cm="1">
        <f t="array" aca="1" ref="V164" ca="1">INDEX(V$65:V$74,$AI164,1)*(1-$AH164)+INDEX(V$65:V$74,$AJ164,1)*($AH164)</f>
        <v>0.10882352941176471</v>
      </c>
      <c r="W164" s="949"/>
      <c r="X164" s="962" cm="1">
        <f t="array" aca="1" ref="X164" ca="1">INDEX(X$65:X$74,$AI164,1)*(1-$AH164)+INDEX(X$65:X$74,$AJ164,1)*($AH164)</f>
        <v>0.72411764705882353</v>
      </c>
      <c r="Y164" s="963" cm="1">
        <f t="array" aca="1" ref="Y164" ca="1">INDEX(Y$65:Y$74,$AI164,1)*(1-$AH164)+INDEX(Y$65:Y$74,$AJ164,1)*($AH164)</f>
        <v>50</v>
      </c>
      <c r="Z164" s="963" cm="1">
        <f t="array" aca="1" ref="Z164" ca="1">INDEX(Z$65:Z$74,$AI164,1)*(1-$AH164)+INDEX(Z$65:Z$74,$AJ164,1)*($AH164)</f>
        <v>50</v>
      </c>
      <c r="AA164" s="963" cm="1">
        <f t="array" aca="1" ref="AA164" ca="1">INDEX(AA$65:AA$74,$AI164,1)*(1-$AH164)+INDEX(AA$65:AA$74,$AJ164,1)*($AH164)</f>
        <v>50</v>
      </c>
      <c r="AB164" s="963" cm="1">
        <f t="array" aca="1" ref="AB164" ca="1">INDEX(AB$65:AB$74,$AI164,1)*(1-$AH164)+INDEX(AB$65:AB$74,$AJ164,1)*($AH164)</f>
        <v>400</v>
      </c>
      <c r="AC164" s="963" cm="1">
        <f t="array" aca="1" ref="AC164" ca="1">INDEX(AC$65:AC$74,$AI164,1)*(1-$AH164)+INDEX(AC$65:AC$74,$AJ164,1)*($AH164)</f>
        <v>400</v>
      </c>
      <c r="AD164" s="963" cm="1">
        <f t="array" aca="1" ref="AD164" ca="1">INDEX(AD$65:AD$74,$AI164,1)*(1-$AH164)+INDEX(AD$65:AD$74,$AJ164,1)*($AH164)</f>
        <v>400</v>
      </c>
      <c r="AE164" s="963" cm="1">
        <f t="array" aca="1" ref="AE164" ca="1">INDEX(AE$65:AE$74,$AI164,1)*(1-$AH164)+INDEX(AE$65:AE$74,$AJ164,1)*($AH164)</f>
        <v>400</v>
      </c>
      <c r="AF164" s="963" cm="1">
        <f t="array" aca="1" ref="AF164" ca="1">INDEX(AF$65:AF$74,$AI164,1)*(1-$AH164)+INDEX(AF$65:AF$74,$AJ164,1)*($AH164)</f>
        <v>400</v>
      </c>
      <c r="AG164" s="963" cm="1">
        <f t="array" aca="1" ref="AG164" ca="1">INDEX(AG$65:AG$74,$AI164,1)*(1-$AH164)+INDEX(AG$65:AG$74,$AJ164,1)*($AH164)</f>
        <v>400</v>
      </c>
      <c r="AH164" s="949">
        <f t="shared" ca="1" si="31"/>
        <v>0.58823529411764708</v>
      </c>
      <c r="AI164" s="949">
        <f t="shared" si="32"/>
        <v>10</v>
      </c>
      <c r="AJ164" s="949">
        <f t="shared" si="33"/>
        <v>1</v>
      </c>
      <c r="AK164" s="946" t="str">
        <f t="shared" si="27"/>
        <v>Dry</v>
      </c>
      <c r="AL164" s="949">
        <f t="shared" si="29"/>
        <v>144</v>
      </c>
      <c r="AM164" s="949"/>
      <c r="AN164" s="954">
        <f t="shared" si="24"/>
        <v>43614</v>
      </c>
      <c r="AO164" s="954">
        <f t="shared" si="28"/>
        <v>43684</v>
      </c>
      <c r="AP164" s="955">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hidden="1"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5"/>
      <c r="F170" s="335"/>
      <c r="G170" s="280"/>
      <c r="H170" s="297" t="s">
        <v>479</v>
      </c>
      <c r="I170" s="319"/>
      <c r="J170" s="314" t="s">
        <v>480</v>
      </c>
      <c r="K170" s="270" t="s">
        <v>481</v>
      </c>
      <c r="L170" s="270"/>
      <c r="M170" s="270"/>
      <c r="N170" s="314"/>
      <c r="O170" s="270" t="s">
        <v>482</v>
      </c>
      <c r="P170" s="270"/>
      <c r="Q170" s="270"/>
      <c r="R170" s="270"/>
      <c r="S170" s="270"/>
      <c r="T170" s="270"/>
      <c r="U170" s="821" t="s">
        <v>483</v>
      </c>
      <c r="V170" s="270"/>
      <c r="W170" s="270"/>
      <c r="X170" s="270"/>
      <c r="Y170" s="315"/>
      <c r="Z170" s="315"/>
      <c r="AA170" s="315"/>
      <c r="AB170" s="320"/>
      <c r="AC170" s="315" t="s">
        <v>1260</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0"/>
      <c r="AC171" s="320" t="s">
        <v>1261</v>
      </c>
      <c r="AD171" s="320" t="s">
        <v>1262</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491</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492</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495</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496</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497</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498</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hidden="1"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910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5"/>
      <c r="F189" s="335"/>
      <c r="G189" s="280"/>
      <c r="H189" s="297" t="s">
        <v>502</v>
      </c>
      <c r="I189" s="298"/>
      <c r="J189" s="323" t="s">
        <v>393</v>
      </c>
      <c r="K189" s="323" t="s">
        <v>142</v>
      </c>
      <c r="L189" s="323" t="s">
        <v>143</v>
      </c>
      <c r="M189" s="323" t="s">
        <v>144</v>
      </c>
      <c r="N189" s="323" t="s">
        <v>145</v>
      </c>
      <c r="O189" s="323" t="s">
        <v>146</v>
      </c>
      <c r="P189" s="323" t="s">
        <v>147</v>
      </c>
      <c r="Q189" s="323" t="s">
        <v>148</v>
      </c>
      <c r="R189" s="323" t="s">
        <v>149</v>
      </c>
      <c r="S189" s="323"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504</v>
      </c>
      <c r="I191" s="301"/>
      <c r="J191" s="324">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507</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508</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509</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510</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511</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512</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513</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514</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5"/>
      <c r="F204" s="335"/>
      <c r="G204" s="280"/>
      <c r="H204" s="297" t="s">
        <v>515</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516</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5"/>
      <c r="F208" s="335"/>
      <c r="G208" s="280"/>
      <c r="H208" s="297" t="s">
        <v>517</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518</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5"/>
      <c r="F216" s="335"/>
      <c r="G216" s="280"/>
      <c r="H216" s="297" t="s">
        <v>971</v>
      </c>
      <c r="I216" s="298"/>
      <c r="J216" s="890" t="s">
        <v>973</v>
      </c>
      <c r="K216" s="890"/>
      <c r="L216" s="890" t="s">
        <v>972</v>
      </c>
      <c r="M216" s="890"/>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414</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416</v>
      </c>
      <c r="F233" s="332">
        <v>1</v>
      </c>
      <c r="G233" s="273"/>
      <c r="H233" s="274" t="s">
        <v>523</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456</v>
      </c>
      <c r="L237" s="336"/>
      <c r="M237" s="336"/>
      <c r="N237" s="336" t="s">
        <v>457</v>
      </c>
      <c r="O237" s="336"/>
      <c r="P237" s="336"/>
      <c r="Q237" s="336"/>
      <c r="R237" s="336" t="s">
        <v>459</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524</v>
      </c>
      <c r="M238" s="325" t="s">
        <v>4</v>
      </c>
      <c r="N238" s="325" t="s">
        <v>525</v>
      </c>
      <c r="O238" s="325" t="s">
        <v>526</v>
      </c>
      <c r="P238" s="325" t="s">
        <v>527</v>
      </c>
      <c r="Q238" s="325" t="s">
        <v>528</v>
      </c>
      <c r="R238" s="325" t="s">
        <v>525</v>
      </c>
      <c r="S238" s="325" t="s">
        <v>526</v>
      </c>
      <c r="T238" s="325" t="s">
        <v>527</v>
      </c>
      <c r="U238" s="325"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529</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420</v>
      </c>
      <c r="C241" s="257">
        <f>INT(MAX($C$244:$C$357))+1</f>
        <v>5</v>
      </c>
      <c r="D241" s="280" t="s">
        <v>421</v>
      </c>
      <c r="E241" s="335"/>
      <c r="F241" s="335"/>
      <c r="G241" s="280"/>
      <c r="H241" s="335" t="s">
        <v>530</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420</v>
      </c>
      <c r="C242" s="257">
        <f>INT(MAX($C$244:$C$357))+1</f>
        <v>5</v>
      </c>
      <c r="D242" s="280" t="s">
        <v>421</v>
      </c>
      <c r="E242" s="335"/>
      <c r="F242" s="335"/>
      <c r="G242" s="280"/>
      <c r="H242" s="335" t="s">
        <v>1083</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531</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422</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532</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533</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5"/>
      <c r="F249" s="335"/>
      <c r="G249" s="280"/>
      <c r="H249" s="338" t="s">
        <v>534</v>
      </c>
      <c r="I249" s="270" t="s">
        <v>535</v>
      </c>
      <c r="J249" s="341"/>
      <c r="K249" s="270" t="s">
        <v>536</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865</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857" t="s">
        <v>538</v>
      </c>
      <c r="AD251" s="858"/>
      <c r="AE251" s="858"/>
      <c r="AF251" s="859"/>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864</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860"/>
      <c r="AD252" s="861"/>
      <c r="AE252" s="861"/>
      <c r="AF252" s="862"/>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863</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863"/>
      <c r="AD253" s="864"/>
      <c r="AE253" s="864"/>
      <c r="AF253" s="865"/>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539</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857" t="s">
        <v>1142</v>
      </c>
      <c r="AD254" s="858"/>
      <c r="AE254" s="858"/>
      <c r="AF254" s="859"/>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540</v>
      </c>
      <c r="I255" s="285">
        <f>YEAR(MIN(N251:Q253)+MIN(R354:U356))</f>
        <v>2019</v>
      </c>
      <c r="J255" s="285"/>
      <c r="K255" s="285"/>
      <c r="L255" s="285"/>
      <c r="M255" s="285"/>
      <c r="N255" s="285"/>
      <c r="O255" s="285"/>
      <c r="P255" s="285"/>
      <c r="Q255" s="285"/>
      <c r="R255" s="285"/>
      <c r="S255" s="285"/>
      <c r="T255" s="285"/>
      <c r="U255" s="285"/>
      <c r="V255" s="285"/>
      <c r="W255" s="573" t="s">
        <v>537</v>
      </c>
      <c r="X255" s="285"/>
      <c r="Y255" s="285"/>
      <c r="Z255" s="285"/>
      <c r="AA255" s="285"/>
      <c r="AB255" s="285"/>
      <c r="AC255" s="863"/>
      <c r="AD255" s="864"/>
      <c r="AE255" s="864"/>
      <c r="AF255" s="865"/>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541</v>
      </c>
      <c r="F256" s="335"/>
      <c r="G256" s="280"/>
      <c r="H256" s="348" t="s">
        <v>542</v>
      </c>
      <c r="I256" s="308" t="s">
        <v>543</v>
      </c>
      <c r="J256" s="349"/>
      <c r="K256" s="288">
        <f>COUNTA($H$257:$H$312)</f>
        <v>3</v>
      </c>
      <c r="L256" s="288">
        <f>COUNTA($I$257:$I$312)/K256</f>
        <v>8</v>
      </c>
      <c r="M256" s="350">
        <v>-8</v>
      </c>
      <c r="N256" s="308" t="s">
        <v>825</v>
      </c>
      <c r="O256" s="308"/>
      <c r="P256" s="308"/>
      <c r="Q256" s="308"/>
      <c r="R256" s="308" t="s">
        <v>544</v>
      </c>
      <c r="S256" s="308"/>
      <c r="T256" s="308"/>
      <c r="U256" s="308"/>
      <c r="V256" s="285"/>
      <c r="W256" s="351" t="s">
        <v>545</v>
      </c>
      <c r="X256" s="351" t="s">
        <v>546</v>
      </c>
      <c r="Y256" s="351" t="s">
        <v>547</v>
      </c>
      <c r="Z256" s="351" t="s">
        <v>548</v>
      </c>
      <c r="AA256" s="352"/>
      <c r="AB256" s="285"/>
      <c r="AC256" s="351" t="s">
        <v>545</v>
      </c>
      <c r="AD256" s="351" t="s">
        <v>546</v>
      </c>
      <c r="AE256" s="351" t="s">
        <v>547</v>
      </c>
      <c r="AF256" s="351" t="s">
        <v>548</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549</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550</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551</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552</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553</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554</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555</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556</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549</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550</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557</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558</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559</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560</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561</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562</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549</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550</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557</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558</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559</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560</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561</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562</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5" t="s">
        <v>541</v>
      </c>
      <c r="F313" s="335"/>
      <c r="G313" s="280"/>
      <c r="H313" s="348"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565</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566</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567</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552</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553</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554</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555</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556</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565</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566</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567</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552</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553</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554</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555</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556</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565</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566</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567</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552</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553</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554</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555</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556</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collapsed="1" x14ac:dyDescent="0.25">
      <c r="A339" s="255"/>
      <c r="B339" s="264"/>
      <c r="C339" s="257">
        <f>INT($C$232+3)</f>
        <v>4</v>
      </c>
      <c r="D339" s="280"/>
      <c r="E339" s="335"/>
      <c r="F339" s="335"/>
      <c r="G339" s="280"/>
      <c r="H339" s="348" t="s">
        <v>568</v>
      </c>
      <c r="I339" s="308" t="s">
        <v>569</v>
      </c>
      <c r="J339" s="307"/>
      <c r="K339" s="285"/>
      <c r="L339" s="285"/>
      <c r="M339" s="285"/>
      <c r="N339" s="285"/>
      <c r="O339" s="866" t="s">
        <v>1077</v>
      </c>
      <c r="P339" s="867"/>
      <c r="Q339" s="867"/>
      <c r="R339" s="867"/>
      <c r="S339" s="867"/>
      <c r="T339" s="867"/>
      <c r="U339" s="867"/>
      <c r="V339" s="867"/>
      <c r="W339" s="867"/>
      <c r="X339" s="868"/>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869"/>
      <c r="P340" s="870"/>
      <c r="Q340" s="870"/>
      <c r="R340" s="870"/>
      <c r="S340" s="870"/>
      <c r="T340" s="870"/>
      <c r="U340" s="870"/>
      <c r="V340" s="870"/>
      <c r="W340" s="870"/>
      <c r="X340" s="871"/>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1155</v>
      </c>
      <c r="I341" s="285">
        <v>1</v>
      </c>
      <c r="J341" s="285" t="b">
        <f>COUNTA(K341:M341)&gt;0</f>
        <v>0</v>
      </c>
      <c r="K341" s="302"/>
      <c r="L341" s="302"/>
      <c r="M341" s="302"/>
      <c r="N341" s="285"/>
      <c r="O341" s="869"/>
      <c r="P341" s="870"/>
      <c r="Q341" s="870"/>
      <c r="R341" s="870"/>
      <c r="S341" s="870"/>
      <c r="T341" s="870"/>
      <c r="U341" s="870"/>
      <c r="V341" s="870"/>
      <c r="W341" s="870"/>
      <c r="X341" s="871"/>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872"/>
      <c r="P342" s="873"/>
      <c r="Q342" s="873"/>
      <c r="R342" s="873"/>
      <c r="S342" s="873"/>
      <c r="T342" s="873"/>
      <c r="U342" s="873"/>
      <c r="V342" s="873"/>
      <c r="W342" s="873"/>
      <c r="X342" s="874"/>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1148</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collapsed="1" x14ac:dyDescent="0.25">
      <c r="A348" s="255"/>
      <c r="B348" s="264"/>
      <c r="C348" s="257">
        <f>INT($C$232+3)</f>
        <v>4</v>
      </c>
      <c r="D348" s="280"/>
      <c r="E348" s="335"/>
      <c r="F348" s="335"/>
      <c r="G348" s="280"/>
      <c r="H348" s="348"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572</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collapsed="1" x14ac:dyDescent="0.25">
      <c r="A353" s="255"/>
      <c r="B353" s="264"/>
      <c r="C353" s="257">
        <f>INT($C$232+3)</f>
        <v>4</v>
      </c>
      <c r="D353" s="280"/>
      <c r="E353" s="335"/>
      <c r="F353" s="335"/>
      <c r="G353" s="280"/>
      <c r="H353" s="381"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580</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836</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837</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5"/>
      <c r="F358" s="335"/>
      <c r="G358" s="280"/>
      <c r="H358" s="338" t="s">
        <v>581</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collapsed="1" x14ac:dyDescent="0.25">
      <c r="A370" s="255"/>
      <c r="B370" s="264"/>
      <c r="C370" s="257">
        <f>INT($C$232+3)</f>
        <v>4</v>
      </c>
      <c r="D370" s="280"/>
      <c r="E370" s="335"/>
      <c r="F370" s="335"/>
      <c r="G370" s="280"/>
      <c r="H370" s="348"/>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collapsed="1" x14ac:dyDescent="0.25">
      <c r="A380" s="255"/>
      <c r="B380" s="264"/>
      <c r="C380" s="257">
        <f>INT($C$232+3)</f>
        <v>4</v>
      </c>
      <c r="D380" s="280"/>
      <c r="E380" s="335"/>
      <c r="F380" s="335"/>
      <c r="G380" s="280"/>
      <c r="H380" s="348"/>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5"/>
      <c r="F390" s="335"/>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585</v>
      </c>
      <c r="I391" s="322">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587</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588</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589</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590</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1070</v>
      </c>
      <c r="J398" s="285" t="s">
        <v>1071</v>
      </c>
      <c r="K398" s="729"/>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1072</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566</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567</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552</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553</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554</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555</v>
      </c>
      <c r="I405" s="386" t="b">
        <v>0</v>
      </c>
      <c r="J405" s="302" t="b">
        <v>0</v>
      </c>
      <c r="K405" s="285"/>
      <c r="L405" s="317">
        <f t="shared" si="86"/>
        <v>1</v>
      </c>
      <c r="M405" s="317">
        <f t="shared" si="85"/>
        <v>1</v>
      </c>
      <c r="N405" s="353"/>
      <c r="O405" s="585"/>
      <c r="P405" s="875" t="s">
        <v>940</v>
      </c>
      <c r="Q405" s="875"/>
      <c r="R405" s="875"/>
      <c r="S405" s="875"/>
      <c r="T405" s="875"/>
      <c r="U405" s="875"/>
      <c r="V405" s="875"/>
      <c r="W405" s="875"/>
      <c r="X405" s="875"/>
      <c r="Y405" s="875"/>
      <c r="Z405" s="876"/>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556</v>
      </c>
      <c r="I406" s="386" t="b">
        <v>0</v>
      </c>
      <c r="J406" s="302" t="b">
        <v>0</v>
      </c>
      <c r="K406" s="285"/>
      <c r="L406" s="317">
        <f t="shared" si="86"/>
        <v>1</v>
      </c>
      <c r="M406" s="317">
        <f t="shared" si="85"/>
        <v>1</v>
      </c>
      <c r="N406" s="353"/>
      <c r="O406" s="585"/>
      <c r="P406" s="877"/>
      <c r="Q406" s="877"/>
      <c r="R406" s="877"/>
      <c r="S406" s="877"/>
      <c r="T406" s="877"/>
      <c r="U406" s="877"/>
      <c r="V406" s="877"/>
      <c r="W406" s="877"/>
      <c r="X406" s="877"/>
      <c r="Y406" s="877"/>
      <c r="Z406" s="878"/>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877"/>
      <c r="Q407" s="877"/>
      <c r="R407" s="877"/>
      <c r="S407" s="877"/>
      <c r="T407" s="877"/>
      <c r="U407" s="877"/>
      <c r="V407" s="877"/>
      <c r="W407" s="877"/>
      <c r="X407" s="877"/>
      <c r="Y407" s="877"/>
      <c r="Z407" s="878"/>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593</v>
      </c>
      <c r="I408" s="435"/>
      <c r="J408" s="435"/>
      <c r="K408" s="435"/>
      <c r="L408" s="435"/>
      <c r="M408" s="435"/>
      <c r="N408" s="435"/>
      <c r="O408" s="584"/>
      <c r="P408" s="877"/>
      <c r="Q408" s="877"/>
      <c r="R408" s="877"/>
      <c r="S408" s="877"/>
      <c r="T408" s="877"/>
      <c r="U408" s="877"/>
      <c r="V408" s="877"/>
      <c r="W408" s="877"/>
      <c r="X408" s="877"/>
      <c r="Y408" s="877"/>
      <c r="Z408" s="878"/>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594</v>
      </c>
      <c r="L409" s="307"/>
      <c r="M409" s="307"/>
      <c r="N409" s="389"/>
      <c r="O409" s="582"/>
      <c r="P409" s="877"/>
      <c r="Q409" s="877"/>
      <c r="R409" s="877"/>
      <c r="S409" s="877"/>
      <c r="T409" s="877"/>
      <c r="U409" s="877"/>
      <c r="V409" s="877"/>
      <c r="W409" s="877"/>
      <c r="X409" s="877"/>
      <c r="Y409" s="877"/>
      <c r="Z409" s="878"/>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573</v>
      </c>
      <c r="J410" s="390" t="s">
        <v>595</v>
      </c>
      <c r="K410" s="391" t="s">
        <v>596</v>
      </c>
      <c r="L410" s="301" t="s">
        <v>597</v>
      </c>
      <c r="M410" s="301" t="s">
        <v>598</v>
      </c>
      <c r="N410" s="392" t="s">
        <v>573</v>
      </c>
      <c r="O410" s="583"/>
      <c r="P410" s="877"/>
      <c r="Q410" s="877"/>
      <c r="R410" s="877"/>
      <c r="S410" s="877"/>
      <c r="T410" s="877"/>
      <c r="U410" s="877"/>
      <c r="V410" s="877"/>
      <c r="W410" s="877"/>
      <c r="X410" s="877"/>
      <c r="Y410" s="877"/>
      <c r="Z410" s="878"/>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457</v>
      </c>
      <c r="I411" s="386" t="b">
        <v>1</v>
      </c>
      <c r="J411" s="386" t="b">
        <v>1</v>
      </c>
      <c r="K411" s="391" t="b">
        <v>0</v>
      </c>
      <c r="L411" s="302" t="b">
        <v>1</v>
      </c>
      <c r="M411" s="302" t="b">
        <v>1</v>
      </c>
      <c r="N411" s="394" t="b">
        <v>1</v>
      </c>
      <c r="O411" s="583"/>
      <c r="P411" s="877"/>
      <c r="Q411" s="877"/>
      <c r="R411" s="877"/>
      <c r="S411" s="877"/>
      <c r="T411" s="877"/>
      <c r="U411" s="877"/>
      <c r="V411" s="877"/>
      <c r="W411" s="877"/>
      <c r="X411" s="877"/>
      <c r="Y411" s="877"/>
      <c r="Z411" s="878"/>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459</v>
      </c>
      <c r="I412" s="386" t="b">
        <v>1</v>
      </c>
      <c r="J412" s="386" t="b">
        <v>1</v>
      </c>
      <c r="K412" s="391" t="b">
        <v>0</v>
      </c>
      <c r="L412" s="302" t="b">
        <v>1</v>
      </c>
      <c r="M412" s="302" t="b">
        <v>1</v>
      </c>
      <c r="N412" s="394" t="b">
        <v>1</v>
      </c>
      <c r="O412" s="583"/>
      <c r="P412" s="879"/>
      <c r="Q412" s="879"/>
      <c r="R412" s="879"/>
      <c r="S412" s="879"/>
      <c r="T412" s="879"/>
      <c r="U412" s="879"/>
      <c r="V412" s="879"/>
      <c r="W412" s="879"/>
      <c r="X412" s="879"/>
      <c r="Y412" s="879"/>
      <c r="Z412" s="880"/>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5"/>
      <c r="F414" s="335"/>
      <c r="G414" s="280"/>
      <c r="H414" s="338" t="s">
        <v>924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600</v>
      </c>
      <c r="I416" s="308" t="s">
        <v>601</v>
      </c>
      <c r="J416" s="395"/>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5"/>
      <c r="F429" s="335"/>
      <c r="G429" s="280"/>
      <c r="H429" s="338" t="s">
        <v>599</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600</v>
      </c>
      <c r="I431" s="308" t="s">
        <v>602</v>
      </c>
      <c r="J431" s="395"/>
      <c r="K431" s="396">
        <f>COUNTA($H432:$H$462)</f>
        <v>30</v>
      </c>
      <c r="L431" s="396">
        <f>COUNTA($I$432:$I$462)/K431</f>
        <v>1</v>
      </c>
      <c r="M431" s="288">
        <v>-9</v>
      </c>
      <c r="N431" s="308" t="s">
        <v>603</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collapsed="1" x14ac:dyDescent="0.25">
      <c r="A463" s="255"/>
      <c r="B463" s="264"/>
      <c r="C463" s="257">
        <f>INT($C$232)+2</f>
        <v>3</v>
      </c>
      <c r="D463" s="280"/>
      <c r="E463" s="335"/>
      <c r="F463" s="335"/>
      <c r="G463" s="280"/>
      <c r="H463" s="348" t="s">
        <v>600</v>
      </c>
      <c r="I463" s="308" t="s">
        <v>604</v>
      </c>
      <c r="J463" s="308"/>
      <c r="K463" s="398">
        <f>COUNTA($H464:$H$476)</f>
        <v>3</v>
      </c>
      <c r="L463" s="396">
        <f>COUNTA($I$464:$I$476)/K463</f>
        <v>4</v>
      </c>
      <c r="M463" s="370"/>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collapsed="1" x14ac:dyDescent="0.25">
      <c r="A477" s="255"/>
      <c r="B477" s="264"/>
      <c r="C477" s="257">
        <f>INT($C$232)+2</f>
        <v>3</v>
      </c>
      <c r="D477" s="280"/>
      <c r="E477" s="335"/>
      <c r="F477" s="335"/>
      <c r="G477" s="280"/>
      <c r="H477" s="348" t="s">
        <v>600</v>
      </c>
      <c r="I477" s="308" t="s">
        <v>608</v>
      </c>
      <c r="J477" s="308"/>
      <c r="K477" s="398"/>
      <c r="L477" s="396">
        <f>COUNTA($I478:$I$490)/COUNTA($H478:$H$490)</f>
        <v>4</v>
      </c>
      <c r="M477" s="285"/>
      <c r="N477" s="308" t="s">
        <v>609</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610</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611</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612</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610</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611</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612</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610</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611</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612</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collapsed="1" x14ac:dyDescent="0.25">
      <c r="A491" s="255"/>
      <c r="B491" s="264"/>
      <c r="C491" s="257">
        <f>INT($C$232)+2</f>
        <v>3</v>
      </c>
      <c r="D491" s="280"/>
      <c r="E491" s="335"/>
      <c r="F491" s="335"/>
      <c r="G491" s="280"/>
      <c r="H491" s="348" t="s">
        <v>600</v>
      </c>
      <c r="I491" s="348" t="s">
        <v>912</v>
      </c>
      <c r="J491" s="308" t="s">
        <v>927</v>
      </c>
      <c r="K491" s="308"/>
      <c r="L491" s="396">
        <f>COUNTA($J492:$J$612)/COUNTA($I492:$I$612)</f>
        <v>8</v>
      </c>
      <c r="M491" s="285"/>
      <c r="N491" s="308" t="s">
        <v>609</v>
      </c>
      <c r="O491" s="308"/>
      <c r="P491" s="308"/>
      <c r="Q491" s="308"/>
      <c r="R491" s="573" t="s">
        <v>925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914</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151</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613</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614</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615</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616</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589</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914</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151</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613</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614</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615</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616</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589</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914</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151</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613</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614</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615</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616</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589</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914</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151</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613</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614</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615</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616</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589</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914</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151</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613</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614</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615</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616</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589</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914</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151</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613</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614</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615</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616</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589</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914</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151</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613</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614</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615</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616</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589</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914</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151</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613</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614</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615</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616</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589</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914</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151</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613</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614</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615</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616</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589</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914</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151</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613</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614</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615</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616</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589</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914</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151</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613</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614</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615</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616</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589</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914</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151</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613</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614</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615</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616</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589</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914</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151</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613</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614</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615</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616</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589</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914</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151</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613</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614</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615</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616</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589</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914</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151</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613</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614</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615</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616</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589</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collapsed="1" x14ac:dyDescent="0.25">
      <c r="A613" s="255"/>
      <c r="B613" s="264"/>
      <c r="C613" s="257">
        <f>INT($C$232)+2</f>
        <v>3</v>
      </c>
      <c r="D613" s="280"/>
      <c r="E613" s="335"/>
      <c r="F613" s="335"/>
      <c r="G613" s="280"/>
      <c r="H613" s="348" t="s">
        <v>600</v>
      </c>
      <c r="I613" s="308" t="s">
        <v>617</v>
      </c>
      <c r="J613" s="308"/>
      <c r="K613" s="398"/>
      <c r="L613" s="396">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565</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566</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567</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552</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553</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554</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555</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556</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565</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566</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567</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552</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553</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554</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555</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556</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565</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566</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567</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552</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553</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554</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555</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556</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collapsed="1" x14ac:dyDescent="0.25">
      <c r="A639" s="255"/>
      <c r="B639" s="264"/>
      <c r="C639" s="257">
        <f>INT($C$232)+2</f>
        <v>3</v>
      </c>
      <c r="D639" s="280"/>
      <c r="E639" s="335"/>
      <c r="F639" s="335"/>
      <c r="G639" s="280"/>
      <c r="H639" s="348" t="s">
        <v>600</v>
      </c>
      <c r="I639" s="308" t="s">
        <v>938</v>
      </c>
      <c r="J639" s="308"/>
      <c r="K639" s="398"/>
      <c r="L639" s="396">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620</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621</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622</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620</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621</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622</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620</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621</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622</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collapsed="1" x14ac:dyDescent="0.25">
      <c r="A653" s="255"/>
      <c r="B653" s="264"/>
      <c r="C653" s="257">
        <f>INT($C$232)+2</f>
        <v>3</v>
      </c>
      <c r="D653" s="280"/>
      <c r="E653" s="335"/>
      <c r="F653" s="335"/>
      <c r="G653" s="280"/>
      <c r="H653" s="348" t="s">
        <v>600</v>
      </c>
      <c r="I653" s="308" t="s">
        <v>939</v>
      </c>
      <c r="J653" s="308"/>
      <c r="K653" s="398"/>
      <c r="L653" s="396">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619</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588</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616</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589</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619</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588</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616</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589</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619</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588</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616</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589</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5"/>
      <c r="F670" s="335"/>
      <c r="G670" s="280"/>
      <c r="H670" s="338" t="s">
        <v>623</v>
      </c>
      <c r="I670" s="298" t="s">
        <v>624</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536</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625</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536</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625</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536</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625</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542</v>
      </c>
      <c r="I678" s="308" t="s">
        <v>626</v>
      </c>
      <c r="J678" s="395" t="s">
        <v>627</v>
      </c>
      <c r="K678" s="396">
        <f>COUNTA($H$679:$H$750)</f>
        <v>3</v>
      </c>
      <c r="L678" s="396">
        <f>COUNTA($I$679:$I$750)/K678</f>
        <v>8</v>
      </c>
      <c r="M678" s="350">
        <f>COUNTA($J$679:$J$750)/(L678*K678)</f>
        <v>3</v>
      </c>
      <c r="N678" s="403" t="s">
        <v>628</v>
      </c>
      <c r="O678" s="404"/>
      <c r="P678" s="404"/>
      <c r="Q678" s="404"/>
      <c r="R678" s="404"/>
      <c r="S678" s="404"/>
      <c r="T678" s="404"/>
      <c r="U678" s="378"/>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524</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829</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631</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621</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622</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631</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621</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622</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631</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621</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622</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631</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621</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622</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631</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621</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622</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631</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621</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622</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631</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621</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622</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631</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621</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622</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631</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621</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622</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631</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621</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622</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631</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621</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622</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631</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621</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622</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631</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621</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622</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631</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621</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622</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631</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621</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622</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631</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621</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622</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631</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621</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622</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631</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621</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622</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631</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621</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622</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631</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621</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622</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631</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621</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622</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631</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621</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622</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631</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621</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622</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collapsed="1" x14ac:dyDescent="0.25">
      <c r="A752" s="255"/>
      <c r="B752" s="264"/>
      <c r="C752" s="257">
        <f>INT($C$232)+2</f>
        <v>3</v>
      </c>
      <c r="D752" s="280"/>
      <c r="E752" s="335"/>
      <c r="F752" s="335"/>
      <c r="G752" s="280"/>
      <c r="H752" s="573"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collapsed="1" x14ac:dyDescent="0.25">
      <c r="A755" s="255"/>
      <c r="B755" s="264"/>
      <c r="C755" s="257">
        <f>INT($C$232)+2</f>
        <v>3</v>
      </c>
      <c r="D755" s="280"/>
      <c r="E755" s="335"/>
      <c r="F755" s="335"/>
      <c r="G755" s="280"/>
      <c r="H755" s="573"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626</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414</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416</v>
      </c>
      <c r="F774" s="332">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456</v>
      </c>
      <c r="L778" s="336"/>
      <c r="M778" s="336"/>
      <c r="N778" s="336" t="s">
        <v>457</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524</v>
      </c>
      <c r="M779" s="325" t="s">
        <v>4</v>
      </c>
      <c r="N779" s="325" t="s">
        <v>545</v>
      </c>
      <c r="O779" s="325" t="s">
        <v>546</v>
      </c>
      <c r="P779" s="325" t="s">
        <v>547</v>
      </c>
      <c r="Q779" s="325"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420</v>
      </c>
      <c r="C782" s="257">
        <f>INT(MAX($C$784:$C$808))+1</f>
        <v>5</v>
      </c>
      <c r="D782" s="280" t="s">
        <v>421</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634</v>
      </c>
      <c r="I783" s="298" t="s">
        <v>635</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636</v>
      </c>
      <c r="I785" s="287"/>
      <c r="J785" s="285"/>
      <c r="K785" s="573"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5"/>
      <c r="F787" s="335"/>
      <c r="G787" s="280"/>
      <c r="H787" s="338" t="s">
        <v>637</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600</v>
      </c>
      <c r="I789" s="308" t="s">
        <v>638</v>
      </c>
      <c r="J789" s="308"/>
      <c r="K789" s="308" t="s">
        <v>639</v>
      </c>
      <c r="L789" s="308"/>
      <c r="M789" s="308"/>
      <c r="N789" s="399"/>
      <c r="O789" s="399"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414</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416</v>
      </c>
      <c r="F818" s="332">
        <v>1</v>
      </c>
      <c r="G818" s="273"/>
      <c r="H818" s="414" t="s">
        <v>643</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459</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525</v>
      </c>
      <c r="L823" s="325" t="s">
        <v>526</v>
      </c>
      <c r="M823" s="325" t="s">
        <v>527</v>
      </c>
      <c r="N823" s="325"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420</v>
      </c>
      <c r="C826" s="257">
        <f>INT(MAX($C$836:$C$866))+1</f>
        <v>6</v>
      </c>
      <c r="D826" s="280" t="s">
        <v>421</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644</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422</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646</v>
      </c>
      <c r="J830" s="381" t="s">
        <v>647</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5"/>
      <c r="F835" s="335"/>
      <c r="G835" s="280"/>
      <c r="H835" s="338" t="s">
        <v>652</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422</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1132</v>
      </c>
      <c r="I837" s="285"/>
      <c r="J837" s="285"/>
      <c r="K837" s="301">
        <f>i_s_len</f>
        <v>8</v>
      </c>
      <c r="L837" s="288">
        <v>3</v>
      </c>
      <c r="M837" s="285"/>
      <c r="N837" s="286" t="s">
        <v>653</v>
      </c>
      <c r="O837" s="285"/>
      <c r="P837" s="285"/>
      <c r="Q837" s="285"/>
      <c r="R837" s="285"/>
      <c r="S837" s="285"/>
      <c r="T837" s="285"/>
      <c r="U837" s="285"/>
      <c r="V837" s="285"/>
      <c r="W837" s="285"/>
      <c r="X837" s="285"/>
      <c r="Y837" s="415"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654</v>
      </c>
      <c r="I838" s="381" t="s">
        <v>646</v>
      </c>
      <c r="J838" s="381" t="s">
        <v>647</v>
      </c>
      <c r="K838" s="349" t="s">
        <v>1226</v>
      </c>
      <c r="L838" s="349"/>
      <c r="M838" s="349"/>
      <c r="N838" s="349"/>
      <c r="O838" s="349" t="s">
        <v>648</v>
      </c>
      <c r="P838" s="349"/>
      <c r="Q838" s="349"/>
      <c r="R838" s="349"/>
      <c r="S838" s="285"/>
      <c r="T838" s="285"/>
      <c r="U838" s="285"/>
      <c r="V838" s="285"/>
      <c r="W838" s="285"/>
      <c r="X838" s="285"/>
      <c r="Y838" s="420" t="s">
        <v>1226</v>
      </c>
      <c r="Z838" s="420"/>
      <c r="AA838" s="420"/>
      <c r="AB838" s="420"/>
      <c r="AC838" s="420" t="s">
        <v>648</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655</v>
      </c>
      <c r="I839" s="418">
        <v>0</v>
      </c>
      <c r="J839" s="418" t="s">
        <v>656</v>
      </c>
      <c r="K839" s="421"/>
      <c r="L839" s="421"/>
      <c r="M839" s="421"/>
      <c r="N839" s="421"/>
      <c r="O839" s="422"/>
      <c r="P839" s="422"/>
      <c r="Q839" s="422"/>
      <c r="R839" s="422"/>
      <c r="S839" s="747" t="s">
        <v>1130</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657</v>
      </c>
      <c r="I840" s="307"/>
      <c r="J840" s="301" t="s">
        <v>658</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659</v>
      </c>
      <c r="I841" s="307"/>
      <c r="J841" s="301" t="s">
        <v>658</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658</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658</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658</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658</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658</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658</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655</v>
      </c>
      <c r="I848" s="418">
        <v>1</v>
      </c>
      <c r="J848" s="307" t="s">
        <v>660</v>
      </c>
      <c r="K848" s="424">
        <f>INT(4*30.4)</f>
        <v>121</v>
      </c>
      <c r="L848" s="424">
        <v>121</v>
      </c>
      <c r="M848" s="424">
        <v>121</v>
      </c>
      <c r="N848" s="424">
        <v>121</v>
      </c>
      <c r="O848" s="424"/>
      <c r="P848" s="424"/>
      <c r="Q848" s="424"/>
      <c r="R848" s="424"/>
      <c r="S848" s="881" t="s">
        <v>1258</v>
      </c>
      <c r="T848" s="882"/>
      <c r="U848" s="882"/>
      <c r="V848" s="882"/>
      <c r="W848" s="883"/>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657</v>
      </c>
      <c r="I849" s="307"/>
      <c r="J849" s="301" t="s">
        <v>658</v>
      </c>
      <c r="K849" s="424">
        <v>364</v>
      </c>
      <c r="L849" s="424">
        <v>364</v>
      </c>
      <c r="M849" s="424">
        <v>364</v>
      </c>
      <c r="N849" s="424">
        <v>364</v>
      </c>
      <c r="O849" s="424"/>
      <c r="P849" s="424"/>
      <c r="Q849" s="424"/>
      <c r="R849" s="424"/>
      <c r="S849" s="884"/>
      <c r="T849" s="885"/>
      <c r="U849" s="885"/>
      <c r="V849" s="885"/>
      <c r="W849" s="886"/>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659</v>
      </c>
      <c r="I850" s="307"/>
      <c r="J850" s="301" t="s">
        <v>658</v>
      </c>
      <c r="K850" s="424">
        <f t="shared" ref="K850:K856" si="304">K849+364</f>
        <v>728</v>
      </c>
      <c r="L850" s="424">
        <f t="shared" ref="L850:N850" si="305">L849+364</f>
        <v>728</v>
      </c>
      <c r="M850" s="424">
        <f t="shared" si="305"/>
        <v>728</v>
      </c>
      <c r="N850" s="424">
        <f t="shared" si="305"/>
        <v>728</v>
      </c>
      <c r="O850" s="424"/>
      <c r="P850" s="424"/>
      <c r="Q850" s="424"/>
      <c r="R850" s="424"/>
      <c r="S850" s="884"/>
      <c r="T850" s="885"/>
      <c r="U850" s="885"/>
      <c r="V850" s="885"/>
      <c r="W850" s="886"/>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658</v>
      </c>
      <c r="K851" s="424">
        <f t="shared" si="304"/>
        <v>1092</v>
      </c>
      <c r="L851" s="424">
        <f t="shared" ref="L851:N851" si="306">L850+364</f>
        <v>1092</v>
      </c>
      <c r="M851" s="424">
        <f t="shared" si="306"/>
        <v>1092</v>
      </c>
      <c r="N851" s="424">
        <f t="shared" si="306"/>
        <v>1092</v>
      </c>
      <c r="O851" s="424"/>
      <c r="P851" s="424"/>
      <c r="Q851" s="424"/>
      <c r="R851" s="424"/>
      <c r="S851" s="884"/>
      <c r="T851" s="885"/>
      <c r="U851" s="885"/>
      <c r="V851" s="885"/>
      <c r="W851" s="886"/>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658</v>
      </c>
      <c r="K852" s="424">
        <f t="shared" si="304"/>
        <v>1456</v>
      </c>
      <c r="L852" s="424">
        <f t="shared" ref="L852:N852" si="307">L851+364</f>
        <v>1456</v>
      </c>
      <c r="M852" s="424">
        <f t="shared" si="307"/>
        <v>1456</v>
      </c>
      <c r="N852" s="424">
        <f t="shared" si="307"/>
        <v>1456</v>
      </c>
      <c r="O852" s="424"/>
      <c r="P852" s="424"/>
      <c r="Q852" s="424"/>
      <c r="R852" s="424"/>
      <c r="S852" s="884"/>
      <c r="T852" s="885"/>
      <c r="U852" s="885"/>
      <c r="V852" s="885"/>
      <c r="W852" s="886"/>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658</v>
      </c>
      <c r="K853" s="424">
        <f t="shared" si="304"/>
        <v>1820</v>
      </c>
      <c r="L853" s="424">
        <f t="shared" ref="L853:N853" si="308">L852+364</f>
        <v>1820</v>
      </c>
      <c r="M853" s="424">
        <f t="shared" si="308"/>
        <v>1820</v>
      </c>
      <c r="N853" s="424">
        <f t="shared" si="308"/>
        <v>1820</v>
      </c>
      <c r="O853" s="424"/>
      <c r="P853" s="424"/>
      <c r="Q853" s="424"/>
      <c r="R853" s="424"/>
      <c r="S853" s="884"/>
      <c r="T853" s="885"/>
      <c r="U853" s="885"/>
      <c r="V853" s="885"/>
      <c r="W853" s="886"/>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658</v>
      </c>
      <c r="K854" s="424">
        <f t="shared" si="304"/>
        <v>2184</v>
      </c>
      <c r="L854" s="424">
        <f t="shared" ref="L854:N854" si="309">L853+364</f>
        <v>2184</v>
      </c>
      <c r="M854" s="424">
        <f t="shared" si="309"/>
        <v>2184</v>
      </c>
      <c r="N854" s="424">
        <f t="shared" si="309"/>
        <v>2184</v>
      </c>
      <c r="O854" s="424"/>
      <c r="P854" s="424"/>
      <c r="Q854" s="424"/>
      <c r="R854" s="424"/>
      <c r="S854" s="884"/>
      <c r="T854" s="885"/>
      <c r="U854" s="885"/>
      <c r="V854" s="885"/>
      <c r="W854" s="886"/>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658</v>
      </c>
      <c r="K855" s="424">
        <f t="shared" si="304"/>
        <v>2548</v>
      </c>
      <c r="L855" s="424">
        <f t="shared" ref="L855:N855" si="310">L854+364</f>
        <v>2548</v>
      </c>
      <c r="M855" s="424">
        <f t="shared" si="310"/>
        <v>2548</v>
      </c>
      <c r="N855" s="424">
        <f t="shared" si="310"/>
        <v>2548</v>
      </c>
      <c r="O855" s="424"/>
      <c r="P855" s="424"/>
      <c r="Q855" s="424"/>
      <c r="R855" s="424"/>
      <c r="S855" s="884"/>
      <c r="T855" s="885"/>
      <c r="U855" s="885"/>
      <c r="V855" s="885"/>
      <c r="W855" s="886"/>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658</v>
      </c>
      <c r="K856" s="424">
        <f t="shared" si="304"/>
        <v>2912</v>
      </c>
      <c r="L856" s="424">
        <f t="shared" ref="L856:N856" si="311">L855+364</f>
        <v>2912</v>
      </c>
      <c r="M856" s="424">
        <f t="shared" si="311"/>
        <v>2912</v>
      </c>
      <c r="N856" s="424">
        <f t="shared" si="311"/>
        <v>2912</v>
      </c>
      <c r="O856" s="424"/>
      <c r="P856" s="424"/>
      <c r="Q856" s="424"/>
      <c r="R856" s="424"/>
      <c r="S856" s="884"/>
      <c r="T856" s="885"/>
      <c r="U856" s="885"/>
      <c r="V856" s="885"/>
      <c r="W856" s="886"/>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655</v>
      </c>
      <c r="I857" s="418">
        <v>2</v>
      </c>
      <c r="J857" s="418" t="s">
        <v>661</v>
      </c>
      <c r="K857" s="424"/>
      <c r="L857" s="424"/>
      <c r="M857" s="424"/>
      <c r="N857" s="424"/>
      <c r="O857" s="424">
        <v>45</v>
      </c>
      <c r="P857" s="424">
        <v>45</v>
      </c>
      <c r="Q857" s="424">
        <v>45</v>
      </c>
      <c r="R857" s="424">
        <v>47</v>
      </c>
      <c r="S857" s="884"/>
      <c r="T857" s="885"/>
      <c r="U857" s="885"/>
      <c r="V857" s="885"/>
      <c r="W857" s="886"/>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657</v>
      </c>
      <c r="I858" s="307"/>
      <c r="J858" s="307" t="s">
        <v>661</v>
      </c>
      <c r="K858" s="424">
        <f>INT(15*30.4)-7</f>
        <v>449</v>
      </c>
      <c r="L858" s="424">
        <f t="shared" ref="L858:N858" si="316">INT(15*30.4)-7</f>
        <v>449</v>
      </c>
      <c r="M858" s="424">
        <f t="shared" si="316"/>
        <v>449</v>
      </c>
      <c r="N858" s="424">
        <f t="shared" si="316"/>
        <v>449</v>
      </c>
      <c r="O858" s="424">
        <v>45</v>
      </c>
      <c r="P858" s="424">
        <v>45</v>
      </c>
      <c r="Q858" s="424">
        <v>45</v>
      </c>
      <c r="R858" s="424">
        <v>47</v>
      </c>
      <c r="S858" s="884"/>
      <c r="T858" s="885"/>
      <c r="U858" s="885"/>
      <c r="V858" s="885"/>
      <c r="W858" s="886"/>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659</v>
      </c>
      <c r="I859" s="307"/>
      <c r="J859" s="307" t="s">
        <v>1128</v>
      </c>
      <c r="K859" s="424"/>
      <c r="L859" s="424"/>
      <c r="M859" s="424"/>
      <c r="N859" s="424"/>
      <c r="O859" s="424"/>
      <c r="P859" s="424"/>
      <c r="Q859" s="424"/>
      <c r="R859" s="424"/>
      <c r="S859" s="884"/>
      <c r="T859" s="885"/>
      <c r="U859" s="885"/>
      <c r="V859" s="885"/>
      <c r="W859" s="886"/>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658</v>
      </c>
      <c r="K860" s="424"/>
      <c r="L860" s="424"/>
      <c r="M860" s="424"/>
      <c r="N860" s="424"/>
      <c r="O860" s="424"/>
      <c r="P860" s="424"/>
      <c r="Q860" s="424"/>
      <c r="R860" s="424"/>
      <c r="S860" s="884"/>
      <c r="T860" s="885"/>
      <c r="U860" s="885"/>
      <c r="V860" s="885"/>
      <c r="W860" s="886"/>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658</v>
      </c>
      <c r="K861" s="424"/>
      <c r="L861" s="424"/>
      <c r="M861" s="424"/>
      <c r="N861" s="424"/>
      <c r="O861" s="424"/>
      <c r="P861" s="424"/>
      <c r="Q861" s="424"/>
      <c r="R861" s="424"/>
      <c r="S861" s="884"/>
      <c r="T861" s="885"/>
      <c r="U861" s="885"/>
      <c r="V861" s="885"/>
      <c r="W861" s="886"/>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658</v>
      </c>
      <c r="K862" s="424"/>
      <c r="L862" s="424"/>
      <c r="M862" s="424"/>
      <c r="N862" s="424"/>
      <c r="O862" s="424"/>
      <c r="P862" s="424"/>
      <c r="Q862" s="424"/>
      <c r="R862" s="424"/>
      <c r="S862" s="884"/>
      <c r="T862" s="885"/>
      <c r="U862" s="885"/>
      <c r="V862" s="885"/>
      <c r="W862" s="886"/>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658</v>
      </c>
      <c r="K863" s="424"/>
      <c r="L863" s="424"/>
      <c r="M863" s="424"/>
      <c r="N863" s="424"/>
      <c r="O863" s="424"/>
      <c r="P863" s="424"/>
      <c r="Q863" s="424"/>
      <c r="R863" s="424"/>
      <c r="S863" s="884"/>
      <c r="T863" s="885"/>
      <c r="U863" s="885"/>
      <c r="V863" s="885"/>
      <c r="W863" s="886"/>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658</v>
      </c>
      <c r="K864" s="424"/>
      <c r="L864" s="424"/>
      <c r="M864" s="424"/>
      <c r="N864" s="424"/>
      <c r="O864" s="424"/>
      <c r="P864" s="424"/>
      <c r="Q864" s="424"/>
      <c r="R864" s="424"/>
      <c r="S864" s="884"/>
      <c r="T864" s="885"/>
      <c r="U864" s="885"/>
      <c r="V864" s="885"/>
      <c r="W864" s="886"/>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658</v>
      </c>
      <c r="K865" s="424"/>
      <c r="L865" s="424"/>
      <c r="M865" s="424"/>
      <c r="N865" s="424"/>
      <c r="O865" s="424"/>
      <c r="P865" s="424"/>
      <c r="Q865" s="424"/>
      <c r="R865" s="424"/>
      <c r="S865" s="887"/>
      <c r="T865" s="888"/>
      <c r="U865" s="888"/>
      <c r="V865" s="888"/>
      <c r="W865" s="889"/>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414</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416</v>
      </c>
      <c r="F876" s="332">
        <v>1</v>
      </c>
      <c r="G876" s="273"/>
      <c r="H876" s="274" t="s">
        <v>662</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663</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664</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665</v>
      </c>
      <c r="I881" s="279"/>
      <c r="J881" s="279" t="s">
        <v>666</v>
      </c>
      <c r="K881" s="279" t="s">
        <v>163</v>
      </c>
      <c r="L881" s="279" t="s">
        <v>667</v>
      </c>
      <c r="M881" s="279" t="s">
        <v>668</v>
      </c>
      <c r="N881" s="279" t="s">
        <v>669</v>
      </c>
      <c r="O881" s="279" t="s">
        <v>670</v>
      </c>
      <c r="P881" s="279" t="s">
        <v>671</v>
      </c>
      <c r="Q881" s="431"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420</v>
      </c>
      <c r="C884" s="257">
        <f>INT(MAX($C$885:$C$995))+1</f>
        <v>5</v>
      </c>
      <c r="D884" s="280" t="s">
        <v>421</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677</v>
      </c>
      <c r="F886" s="329" t="s">
        <v>678</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679</v>
      </c>
      <c r="I887" s="435"/>
      <c r="J887" s="417" t="s">
        <v>680</v>
      </c>
      <c r="K887" s="436" t="str">
        <f>IF(L887&lt;0,"-",IFERROR(DATE(2019,1,($L887)*7+1),"-"))</f>
        <v>-</v>
      </c>
      <c r="L887" s="437" t="s">
        <v>681</v>
      </c>
      <c r="M887" s="437" t="s">
        <v>681</v>
      </c>
      <c r="N887" s="437" t="s">
        <v>681</v>
      </c>
      <c r="O887" s="437" t="s">
        <v>681</v>
      </c>
      <c r="P887" s="437" t="s">
        <v>681</v>
      </c>
      <c r="Q887" s="437" t="s">
        <v>681</v>
      </c>
      <c r="R887" s="437" t="s">
        <v>681</v>
      </c>
      <c r="S887" s="437" t="s">
        <v>681</v>
      </c>
      <c r="T887" s="437" t="s">
        <v>681</v>
      </c>
      <c r="U887" s="437" t="s">
        <v>681</v>
      </c>
      <c r="V887" s="437" t="s">
        <v>681</v>
      </c>
      <c r="W887" s="437"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47" t="s">
        <v>682</v>
      </c>
      <c r="I888" s="848"/>
      <c r="J888" s="439" t="s">
        <v>683</v>
      </c>
      <c r="K888" s="440">
        <f t="shared" ref="K888:K951" si="318">IF(L888&lt;0,"-",IFERROR(DATE(2019,1,($L888)*7+1),"-"))</f>
        <v>43802</v>
      </c>
      <c r="L888" s="325">
        <v>48</v>
      </c>
      <c r="M888" s="441" t="s">
        <v>681</v>
      </c>
      <c r="N888" s="441" t="s">
        <v>681</v>
      </c>
      <c r="O888" s="441" t="s">
        <v>681</v>
      </c>
      <c r="P888" s="441" t="s">
        <v>681</v>
      </c>
      <c r="Q888" s="441" t="s">
        <v>681</v>
      </c>
      <c r="R888" s="441" t="s">
        <v>681</v>
      </c>
      <c r="S888" s="441" t="s">
        <v>681</v>
      </c>
      <c r="T888" s="441" t="s">
        <v>681</v>
      </c>
      <c r="U888" s="441" t="s">
        <v>681</v>
      </c>
      <c r="V888" s="441" t="s">
        <v>681</v>
      </c>
      <c r="W888" s="441"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49"/>
      <c r="I889" s="850"/>
      <c r="J889" s="439" t="s">
        <v>684</v>
      </c>
      <c r="K889" s="440" t="str">
        <f t="shared" si="318"/>
        <v>-</v>
      </c>
      <c r="L889" s="441" t="s">
        <v>685</v>
      </c>
      <c r="M889" s="325">
        <v>26</v>
      </c>
      <c r="N889" s="441" t="s">
        <v>685</v>
      </c>
      <c r="O889" s="441" t="s">
        <v>685</v>
      </c>
      <c r="P889" s="441" t="s">
        <v>685</v>
      </c>
      <c r="Q889" s="441" t="s">
        <v>685</v>
      </c>
      <c r="R889" s="441" t="s">
        <v>685</v>
      </c>
      <c r="S889" s="441" t="s">
        <v>685</v>
      </c>
      <c r="T889" s="441" t="s">
        <v>685</v>
      </c>
      <c r="U889" s="441" t="s">
        <v>685</v>
      </c>
      <c r="V889" s="441" t="s">
        <v>685</v>
      </c>
      <c r="W889" s="441"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51"/>
      <c r="I890" s="852"/>
      <c r="J890" s="425" t="s">
        <v>686</v>
      </c>
      <c r="K890" s="442" t="str">
        <f t="shared" si="318"/>
        <v>-</v>
      </c>
      <c r="L890" s="439" t="s">
        <v>681</v>
      </c>
      <c r="M890" s="439" t="s">
        <v>681</v>
      </c>
      <c r="N890" s="439" t="s">
        <v>681</v>
      </c>
      <c r="O890" s="439" t="s">
        <v>681</v>
      </c>
      <c r="P890" s="439" t="s">
        <v>681</v>
      </c>
      <c r="Q890" s="439" t="s">
        <v>681</v>
      </c>
      <c r="R890" s="439" t="s">
        <v>681</v>
      </c>
      <c r="S890" s="439" t="s">
        <v>681</v>
      </c>
      <c r="T890" s="439" t="s">
        <v>681</v>
      </c>
      <c r="U890" s="439" t="s">
        <v>681</v>
      </c>
      <c r="V890" s="443" t="s">
        <v>681</v>
      </c>
      <c r="W890" s="443"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687</v>
      </c>
      <c r="I891" s="435"/>
      <c r="J891" s="417" t="s">
        <v>680</v>
      </c>
      <c r="K891" s="436" t="str">
        <f t="shared" si="318"/>
        <v>-</v>
      </c>
      <c r="L891" s="437" t="s">
        <v>681</v>
      </c>
      <c r="M891" s="437" t="s">
        <v>681</v>
      </c>
      <c r="N891" s="437" t="s">
        <v>681</v>
      </c>
      <c r="O891" s="437" t="s">
        <v>681</v>
      </c>
      <c r="P891" s="437" t="s">
        <v>681</v>
      </c>
      <c r="Q891" s="437" t="s">
        <v>681</v>
      </c>
      <c r="R891" s="437" t="s">
        <v>681</v>
      </c>
      <c r="S891" s="437" t="s">
        <v>681</v>
      </c>
      <c r="T891" s="437" t="s">
        <v>681</v>
      </c>
      <c r="U891" s="437" t="s">
        <v>681</v>
      </c>
      <c r="V891" s="437" t="s">
        <v>681</v>
      </c>
      <c r="W891" s="437"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47" t="s">
        <v>688</v>
      </c>
      <c r="I892" s="848"/>
      <c r="J892" s="439" t="s">
        <v>683</v>
      </c>
      <c r="K892" s="440">
        <f t="shared" si="318"/>
        <v>43536</v>
      </c>
      <c r="L892" s="325">
        <v>10</v>
      </c>
      <c r="M892" s="441" t="s">
        <v>681</v>
      </c>
      <c r="N892" s="441" t="s">
        <v>681</v>
      </c>
      <c r="O892" s="441" t="s">
        <v>681</v>
      </c>
      <c r="P892" s="441" t="s">
        <v>681</v>
      </c>
      <c r="Q892" s="441" t="s">
        <v>681</v>
      </c>
      <c r="R892" s="441" t="s">
        <v>681</v>
      </c>
      <c r="S892" s="325" t="b">
        <v>1</v>
      </c>
      <c r="T892" s="441" t="s">
        <v>681</v>
      </c>
      <c r="U892" s="441" t="s">
        <v>681</v>
      </c>
      <c r="V892" s="441" t="s">
        <v>681</v>
      </c>
      <c r="W892" s="441"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49"/>
      <c r="I893" s="850"/>
      <c r="J893" s="439" t="s">
        <v>684</v>
      </c>
      <c r="K893" s="440" t="str">
        <f t="shared" si="318"/>
        <v>-</v>
      </c>
      <c r="L893" s="441" t="s">
        <v>685</v>
      </c>
      <c r="M893" s="441" t="s">
        <v>685</v>
      </c>
      <c r="N893" s="441" t="s">
        <v>685</v>
      </c>
      <c r="O893" s="441" t="s">
        <v>685</v>
      </c>
      <c r="P893" s="441" t="s">
        <v>685</v>
      </c>
      <c r="Q893" s="441" t="s">
        <v>685</v>
      </c>
      <c r="R893" s="441" t="s">
        <v>685</v>
      </c>
      <c r="S893" s="441" t="s">
        <v>685</v>
      </c>
      <c r="T893" s="441" t="s">
        <v>685</v>
      </c>
      <c r="U893" s="441" t="s">
        <v>685</v>
      </c>
      <c r="V893" s="441" t="s">
        <v>685</v>
      </c>
      <c r="W893" s="441"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51"/>
      <c r="I894" s="852"/>
      <c r="J894" s="425" t="s">
        <v>686</v>
      </c>
      <c r="K894" s="442" t="str">
        <f t="shared" si="318"/>
        <v>-</v>
      </c>
      <c r="L894" s="439" t="s">
        <v>681</v>
      </c>
      <c r="M894" s="439" t="s">
        <v>681</v>
      </c>
      <c r="N894" s="439" t="s">
        <v>681</v>
      </c>
      <c r="O894" s="439" t="s">
        <v>681</v>
      </c>
      <c r="P894" s="439" t="s">
        <v>681</v>
      </c>
      <c r="Q894" s="439" t="s">
        <v>681</v>
      </c>
      <c r="R894" s="439" t="s">
        <v>681</v>
      </c>
      <c r="S894" s="439" t="s">
        <v>681</v>
      </c>
      <c r="T894" s="439" t="s">
        <v>681</v>
      </c>
      <c r="U894" s="439" t="s">
        <v>681</v>
      </c>
      <c r="V894" s="443" t="s">
        <v>681</v>
      </c>
      <c r="W894" s="443"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689</v>
      </c>
      <c r="I895" s="435"/>
      <c r="J895" s="417" t="s">
        <v>680</v>
      </c>
      <c r="K895" s="436" t="str">
        <f t="shared" si="318"/>
        <v>-</v>
      </c>
      <c r="L895" s="437" t="s">
        <v>681</v>
      </c>
      <c r="M895" s="444">
        <v>42</v>
      </c>
      <c r="N895" s="437" t="s">
        <v>681</v>
      </c>
      <c r="O895" s="437" t="s">
        <v>681</v>
      </c>
      <c r="P895" s="437" t="s">
        <v>681</v>
      </c>
      <c r="Q895" s="437" t="s">
        <v>681</v>
      </c>
      <c r="R895" s="437" t="s">
        <v>681</v>
      </c>
      <c r="S895" s="437" t="s">
        <v>681</v>
      </c>
      <c r="T895" s="437" t="s">
        <v>681</v>
      </c>
      <c r="U895" s="437" t="s">
        <v>681</v>
      </c>
      <c r="V895" s="437" t="s">
        <v>681</v>
      </c>
      <c r="W895" s="437"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47" t="s">
        <v>690</v>
      </c>
      <c r="I896" s="848"/>
      <c r="J896" s="439" t="s">
        <v>683</v>
      </c>
      <c r="K896" s="440">
        <f t="shared" si="318"/>
        <v>43536</v>
      </c>
      <c r="L896" s="325">
        <v>10</v>
      </c>
      <c r="M896" s="441" t="s">
        <v>681</v>
      </c>
      <c r="N896" s="441" t="s">
        <v>681</v>
      </c>
      <c r="O896" s="441" t="s">
        <v>681</v>
      </c>
      <c r="P896" s="441" t="s">
        <v>681</v>
      </c>
      <c r="Q896" s="441" t="s">
        <v>681</v>
      </c>
      <c r="R896" s="441" t="s">
        <v>681</v>
      </c>
      <c r="S896" s="441" t="s">
        <v>681</v>
      </c>
      <c r="T896" s="441" t="s">
        <v>681</v>
      </c>
      <c r="U896" s="441" t="s">
        <v>681</v>
      </c>
      <c r="V896" s="441" t="s">
        <v>681</v>
      </c>
      <c r="W896" s="441"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49"/>
      <c r="I897" s="850"/>
      <c r="J897" s="439" t="s">
        <v>684</v>
      </c>
      <c r="K897" s="440" t="str">
        <f t="shared" si="318"/>
        <v>-</v>
      </c>
      <c r="L897" s="441" t="s">
        <v>685</v>
      </c>
      <c r="M897" s="441" t="s">
        <v>685</v>
      </c>
      <c r="N897" s="441" t="s">
        <v>685</v>
      </c>
      <c r="O897" s="441" t="s">
        <v>685</v>
      </c>
      <c r="P897" s="441" t="s">
        <v>685</v>
      </c>
      <c r="Q897" s="441" t="s">
        <v>685</v>
      </c>
      <c r="R897" s="441" t="s">
        <v>685</v>
      </c>
      <c r="S897" s="441" t="s">
        <v>685</v>
      </c>
      <c r="T897" s="441" t="s">
        <v>685</v>
      </c>
      <c r="U897" s="441" t="s">
        <v>685</v>
      </c>
      <c r="V897" s="441" t="s">
        <v>685</v>
      </c>
      <c r="W897" s="441"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51"/>
      <c r="I898" s="852"/>
      <c r="J898" s="425" t="s">
        <v>686</v>
      </c>
      <c r="K898" s="442" t="str">
        <f t="shared" si="318"/>
        <v>-</v>
      </c>
      <c r="L898" s="439" t="s">
        <v>681</v>
      </c>
      <c r="M898" s="439" t="s">
        <v>681</v>
      </c>
      <c r="N898" s="439" t="s">
        <v>681</v>
      </c>
      <c r="O898" s="439" t="s">
        <v>681</v>
      </c>
      <c r="P898" s="439" t="s">
        <v>681</v>
      </c>
      <c r="Q898" s="439" t="s">
        <v>681</v>
      </c>
      <c r="R898" s="439" t="s">
        <v>681</v>
      </c>
      <c r="S898" s="439" t="s">
        <v>681</v>
      </c>
      <c r="T898" s="439" t="s">
        <v>681</v>
      </c>
      <c r="U898" s="439" t="s">
        <v>681</v>
      </c>
      <c r="V898" s="443" t="s">
        <v>681</v>
      </c>
      <c r="W898" s="443"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691</v>
      </c>
      <c r="I899" s="435"/>
      <c r="J899" s="417" t="s">
        <v>680</v>
      </c>
      <c r="K899" s="436" t="str">
        <f t="shared" si="318"/>
        <v>-</v>
      </c>
      <c r="L899" s="437" t="s">
        <v>681</v>
      </c>
      <c r="M899" s="437" t="s">
        <v>681</v>
      </c>
      <c r="N899" s="437" t="s">
        <v>681</v>
      </c>
      <c r="O899" s="437" t="s">
        <v>681</v>
      </c>
      <c r="P899" s="437" t="s">
        <v>681</v>
      </c>
      <c r="Q899" s="437" t="s">
        <v>681</v>
      </c>
      <c r="R899" s="437" t="s">
        <v>681</v>
      </c>
      <c r="S899" s="437" t="s">
        <v>681</v>
      </c>
      <c r="T899" s="437" t="s">
        <v>681</v>
      </c>
      <c r="U899" s="437" t="s">
        <v>681</v>
      </c>
      <c r="V899" s="437" t="s">
        <v>681</v>
      </c>
      <c r="W899" s="437"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47" t="s">
        <v>692</v>
      </c>
      <c r="I900" s="848"/>
      <c r="J900" s="439" t="s">
        <v>683</v>
      </c>
      <c r="K900" s="440">
        <f t="shared" si="318"/>
        <v>43802</v>
      </c>
      <c r="L900" s="325">
        <v>48</v>
      </c>
      <c r="M900" s="441" t="s">
        <v>681</v>
      </c>
      <c r="N900" s="441" t="s">
        <v>681</v>
      </c>
      <c r="O900" s="441" t="s">
        <v>681</v>
      </c>
      <c r="P900" s="441" t="s">
        <v>681</v>
      </c>
      <c r="Q900" s="441" t="s">
        <v>681</v>
      </c>
      <c r="R900" s="441" t="s">
        <v>681</v>
      </c>
      <c r="S900" s="441" t="s">
        <v>681</v>
      </c>
      <c r="T900" s="441" t="s">
        <v>681</v>
      </c>
      <c r="U900" s="441" t="s">
        <v>681</v>
      </c>
      <c r="V900" s="441" t="s">
        <v>681</v>
      </c>
      <c r="W900" s="441"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49"/>
      <c r="I901" s="850"/>
      <c r="J901" s="439" t="s">
        <v>684</v>
      </c>
      <c r="K901" s="440" t="str">
        <f t="shared" si="318"/>
        <v>-</v>
      </c>
      <c r="L901" s="441" t="s">
        <v>685</v>
      </c>
      <c r="M901" s="325">
        <v>26</v>
      </c>
      <c r="N901" s="441" t="s">
        <v>685</v>
      </c>
      <c r="O901" s="441" t="s">
        <v>685</v>
      </c>
      <c r="P901" s="441" t="s">
        <v>685</v>
      </c>
      <c r="Q901" s="441" t="s">
        <v>685</v>
      </c>
      <c r="R901" s="441" t="s">
        <v>685</v>
      </c>
      <c r="S901" s="441" t="s">
        <v>685</v>
      </c>
      <c r="T901" s="441" t="s">
        <v>685</v>
      </c>
      <c r="U901" s="441" t="s">
        <v>685</v>
      </c>
      <c r="V901" s="441" t="s">
        <v>685</v>
      </c>
      <c r="W901" s="441"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51"/>
      <c r="I902" s="852"/>
      <c r="J902" s="425" t="s">
        <v>686</v>
      </c>
      <c r="K902" s="442" t="str">
        <f t="shared" si="318"/>
        <v>-</v>
      </c>
      <c r="L902" s="439" t="s">
        <v>681</v>
      </c>
      <c r="M902" s="439" t="s">
        <v>681</v>
      </c>
      <c r="N902" s="439" t="s">
        <v>681</v>
      </c>
      <c r="O902" s="439" t="s">
        <v>681</v>
      </c>
      <c r="P902" s="439" t="s">
        <v>681</v>
      </c>
      <c r="Q902" s="439" t="s">
        <v>681</v>
      </c>
      <c r="R902" s="439" t="s">
        <v>681</v>
      </c>
      <c r="S902" s="439" t="s">
        <v>681</v>
      </c>
      <c r="T902" s="439" t="s">
        <v>681</v>
      </c>
      <c r="U902" s="439" t="s">
        <v>681</v>
      </c>
      <c r="V902" s="443" t="s">
        <v>681</v>
      </c>
      <c r="W902" s="443"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693</v>
      </c>
      <c r="I903" s="435"/>
      <c r="J903" s="417" t="s">
        <v>680</v>
      </c>
      <c r="K903" s="436" t="str">
        <f t="shared" si="318"/>
        <v>-</v>
      </c>
      <c r="L903" s="437" t="s">
        <v>681</v>
      </c>
      <c r="M903" s="437" t="s">
        <v>681</v>
      </c>
      <c r="N903" s="437" t="s">
        <v>681</v>
      </c>
      <c r="O903" s="437" t="s">
        <v>681</v>
      </c>
      <c r="P903" s="437" t="s">
        <v>681</v>
      </c>
      <c r="Q903" s="437" t="s">
        <v>681</v>
      </c>
      <c r="R903" s="437" t="s">
        <v>681</v>
      </c>
      <c r="S903" s="437" t="s">
        <v>681</v>
      </c>
      <c r="T903" s="437" t="s">
        <v>681</v>
      </c>
      <c r="U903" s="437" t="s">
        <v>681</v>
      </c>
      <c r="V903" s="437" t="s">
        <v>681</v>
      </c>
      <c r="W903" s="437"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47" t="s">
        <v>694</v>
      </c>
      <c r="I904" s="848"/>
      <c r="J904" s="439" t="s">
        <v>683</v>
      </c>
      <c r="K904" s="440">
        <f t="shared" si="318"/>
        <v>43802</v>
      </c>
      <c r="L904" s="325">
        <v>48</v>
      </c>
      <c r="M904" s="441" t="s">
        <v>681</v>
      </c>
      <c r="N904" s="441" t="s">
        <v>681</v>
      </c>
      <c r="O904" s="441" t="s">
        <v>681</v>
      </c>
      <c r="P904" s="441" t="s">
        <v>681</v>
      </c>
      <c r="Q904" s="441" t="s">
        <v>681</v>
      </c>
      <c r="R904" s="441" t="s">
        <v>681</v>
      </c>
      <c r="S904" s="441" t="s">
        <v>681</v>
      </c>
      <c r="T904" s="441" t="s">
        <v>681</v>
      </c>
      <c r="U904" s="441" t="s">
        <v>681</v>
      </c>
      <c r="V904" s="441" t="s">
        <v>681</v>
      </c>
      <c r="W904" s="441"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49"/>
      <c r="I905" s="850"/>
      <c r="J905" s="439" t="s">
        <v>684</v>
      </c>
      <c r="K905" s="440" t="str">
        <f t="shared" si="318"/>
        <v>-</v>
      </c>
      <c r="L905" s="441" t="s">
        <v>685</v>
      </c>
      <c r="M905" s="325">
        <v>34</v>
      </c>
      <c r="N905" s="441" t="s">
        <v>685</v>
      </c>
      <c r="O905" s="441" t="s">
        <v>685</v>
      </c>
      <c r="P905" s="441" t="s">
        <v>685</v>
      </c>
      <c r="Q905" s="441" t="s">
        <v>685</v>
      </c>
      <c r="R905" s="441" t="s">
        <v>685</v>
      </c>
      <c r="S905" s="441" t="s">
        <v>685</v>
      </c>
      <c r="T905" s="441" t="s">
        <v>685</v>
      </c>
      <c r="U905" s="441" t="s">
        <v>685</v>
      </c>
      <c r="V905" s="441" t="s">
        <v>685</v>
      </c>
      <c r="W905" s="441"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51"/>
      <c r="I906" s="852"/>
      <c r="J906" s="425" t="s">
        <v>686</v>
      </c>
      <c r="K906" s="442" t="str">
        <f t="shared" si="318"/>
        <v>-</v>
      </c>
      <c r="L906" s="439" t="s">
        <v>681</v>
      </c>
      <c r="M906" s="439" t="s">
        <v>681</v>
      </c>
      <c r="N906" s="439" t="s">
        <v>681</v>
      </c>
      <c r="O906" s="439" t="s">
        <v>681</v>
      </c>
      <c r="P906" s="439" t="s">
        <v>681</v>
      </c>
      <c r="Q906" s="439" t="s">
        <v>681</v>
      </c>
      <c r="R906" s="439" t="s">
        <v>681</v>
      </c>
      <c r="S906" s="439" t="s">
        <v>681</v>
      </c>
      <c r="T906" s="439" t="s">
        <v>681</v>
      </c>
      <c r="U906" s="439" t="s">
        <v>681</v>
      </c>
      <c r="V906" s="443" t="s">
        <v>681</v>
      </c>
      <c r="W906" s="443"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695</v>
      </c>
      <c r="I907" s="435"/>
      <c r="J907" s="417" t="s">
        <v>680</v>
      </c>
      <c r="K907" s="436" t="str">
        <f t="shared" si="318"/>
        <v>-</v>
      </c>
      <c r="L907" s="445">
        <v>-1</v>
      </c>
      <c r="M907" s="437" t="s">
        <v>681</v>
      </c>
      <c r="N907" s="437" t="s">
        <v>681</v>
      </c>
      <c r="O907" s="437" t="s">
        <v>681</v>
      </c>
      <c r="P907" s="437" t="s">
        <v>681</v>
      </c>
      <c r="Q907" s="437" t="s">
        <v>681</v>
      </c>
      <c r="R907" s="437" t="s">
        <v>681</v>
      </c>
      <c r="S907" s="437" t="s">
        <v>681</v>
      </c>
      <c r="T907" s="437" t="s">
        <v>681</v>
      </c>
      <c r="U907" s="437" t="s">
        <v>681</v>
      </c>
      <c r="V907" s="437" t="s">
        <v>681</v>
      </c>
      <c r="W907" s="437"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47"/>
      <c r="I908" s="848"/>
      <c r="J908" s="439" t="s">
        <v>683</v>
      </c>
      <c r="K908" s="440" t="str">
        <f t="shared" si="318"/>
        <v>-</v>
      </c>
      <c r="L908" s="441" t="s">
        <v>681</v>
      </c>
      <c r="M908" s="441" t="s">
        <v>681</v>
      </c>
      <c r="N908" s="441" t="s">
        <v>681</v>
      </c>
      <c r="O908" s="441" t="s">
        <v>681</v>
      </c>
      <c r="P908" s="441" t="s">
        <v>681</v>
      </c>
      <c r="Q908" s="441" t="s">
        <v>681</v>
      </c>
      <c r="R908" s="441" t="s">
        <v>681</v>
      </c>
      <c r="S908" s="441" t="s">
        <v>681</v>
      </c>
      <c r="T908" s="441" t="s">
        <v>681</v>
      </c>
      <c r="U908" s="441" t="s">
        <v>681</v>
      </c>
      <c r="V908" s="441" t="s">
        <v>681</v>
      </c>
      <c r="W908" s="441"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49"/>
      <c r="I909" s="850"/>
      <c r="J909" s="439" t="s">
        <v>684</v>
      </c>
      <c r="K909" s="440" t="str">
        <f t="shared" si="318"/>
        <v>-</v>
      </c>
      <c r="L909" s="441" t="s">
        <v>685</v>
      </c>
      <c r="M909" s="441" t="s">
        <v>685</v>
      </c>
      <c r="N909" s="441" t="s">
        <v>685</v>
      </c>
      <c r="O909" s="441" t="s">
        <v>685</v>
      </c>
      <c r="P909" s="441" t="s">
        <v>685</v>
      </c>
      <c r="Q909" s="441" t="s">
        <v>685</v>
      </c>
      <c r="R909" s="441" t="s">
        <v>685</v>
      </c>
      <c r="S909" s="441" t="s">
        <v>685</v>
      </c>
      <c r="T909" s="441" t="s">
        <v>685</v>
      </c>
      <c r="U909" s="441" t="s">
        <v>685</v>
      </c>
      <c r="V909" s="441" t="s">
        <v>685</v>
      </c>
      <c r="W909" s="441"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51"/>
      <c r="I910" s="852"/>
      <c r="J910" s="425" t="s">
        <v>686</v>
      </c>
      <c r="K910" s="442" t="str">
        <f t="shared" si="318"/>
        <v>-</v>
      </c>
      <c r="L910" s="439" t="s">
        <v>681</v>
      </c>
      <c r="M910" s="439" t="s">
        <v>681</v>
      </c>
      <c r="N910" s="439" t="s">
        <v>681</v>
      </c>
      <c r="O910" s="439" t="s">
        <v>681</v>
      </c>
      <c r="P910" s="439" t="s">
        <v>681</v>
      </c>
      <c r="Q910" s="439" t="s">
        <v>681</v>
      </c>
      <c r="R910" s="439" t="s">
        <v>681</v>
      </c>
      <c r="S910" s="439" t="s">
        <v>681</v>
      </c>
      <c r="T910" s="439" t="s">
        <v>681</v>
      </c>
      <c r="U910" s="439" t="s">
        <v>681</v>
      </c>
      <c r="V910" s="443" t="s">
        <v>681</v>
      </c>
      <c r="W910" s="443"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696</v>
      </c>
      <c r="I911" s="435"/>
      <c r="J911" s="417" t="s">
        <v>680</v>
      </c>
      <c r="K911" s="436" t="str">
        <f t="shared" si="318"/>
        <v>-</v>
      </c>
      <c r="L911" s="445">
        <v>-1</v>
      </c>
      <c r="M911" s="437" t="s">
        <v>681</v>
      </c>
      <c r="N911" s="437" t="s">
        <v>681</v>
      </c>
      <c r="O911" s="437" t="s">
        <v>681</v>
      </c>
      <c r="P911" s="437" t="s">
        <v>681</v>
      </c>
      <c r="Q911" s="437" t="s">
        <v>681</v>
      </c>
      <c r="R911" s="437" t="s">
        <v>681</v>
      </c>
      <c r="S911" s="437" t="s">
        <v>681</v>
      </c>
      <c r="T911" s="437" t="s">
        <v>681</v>
      </c>
      <c r="U911" s="437" t="s">
        <v>681</v>
      </c>
      <c r="V911" s="437" t="s">
        <v>681</v>
      </c>
      <c r="W911" s="437"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47"/>
      <c r="I912" s="848"/>
      <c r="J912" s="439" t="s">
        <v>683</v>
      </c>
      <c r="K912" s="440" t="str">
        <f t="shared" si="318"/>
        <v>-</v>
      </c>
      <c r="L912" s="441" t="s">
        <v>681</v>
      </c>
      <c r="M912" s="441" t="s">
        <v>681</v>
      </c>
      <c r="N912" s="441" t="s">
        <v>681</v>
      </c>
      <c r="O912" s="441" t="s">
        <v>681</v>
      </c>
      <c r="P912" s="441" t="s">
        <v>681</v>
      </c>
      <c r="Q912" s="441" t="s">
        <v>681</v>
      </c>
      <c r="R912" s="441" t="s">
        <v>681</v>
      </c>
      <c r="S912" s="441" t="s">
        <v>681</v>
      </c>
      <c r="T912" s="441" t="s">
        <v>681</v>
      </c>
      <c r="U912" s="441" t="s">
        <v>681</v>
      </c>
      <c r="V912" s="441" t="s">
        <v>681</v>
      </c>
      <c r="W912" s="441"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49"/>
      <c r="I913" s="850"/>
      <c r="J913" s="439" t="s">
        <v>684</v>
      </c>
      <c r="K913" s="440" t="str">
        <f t="shared" si="318"/>
        <v>-</v>
      </c>
      <c r="L913" s="441" t="s">
        <v>685</v>
      </c>
      <c r="M913" s="441" t="s">
        <v>685</v>
      </c>
      <c r="N913" s="441" t="s">
        <v>685</v>
      </c>
      <c r="O913" s="441" t="s">
        <v>685</v>
      </c>
      <c r="P913" s="441" t="s">
        <v>685</v>
      </c>
      <c r="Q913" s="441" t="s">
        <v>685</v>
      </c>
      <c r="R913" s="441" t="s">
        <v>685</v>
      </c>
      <c r="S913" s="441" t="s">
        <v>685</v>
      </c>
      <c r="T913" s="441" t="s">
        <v>685</v>
      </c>
      <c r="U913" s="441" t="s">
        <v>685</v>
      </c>
      <c r="V913" s="441" t="s">
        <v>685</v>
      </c>
      <c r="W913" s="441"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51"/>
      <c r="I914" s="852"/>
      <c r="J914" s="425" t="s">
        <v>686</v>
      </c>
      <c r="K914" s="442" t="str">
        <f t="shared" si="318"/>
        <v>-</v>
      </c>
      <c r="L914" s="439" t="s">
        <v>681</v>
      </c>
      <c r="M914" s="439" t="s">
        <v>681</v>
      </c>
      <c r="N914" s="439" t="s">
        <v>681</v>
      </c>
      <c r="O914" s="439" t="s">
        <v>681</v>
      </c>
      <c r="P914" s="439" t="s">
        <v>681</v>
      </c>
      <c r="Q914" s="439" t="s">
        <v>681</v>
      </c>
      <c r="R914" s="439" t="s">
        <v>681</v>
      </c>
      <c r="S914" s="439" t="s">
        <v>681</v>
      </c>
      <c r="T914" s="439" t="s">
        <v>681</v>
      </c>
      <c r="U914" s="439" t="s">
        <v>681</v>
      </c>
      <c r="V914" s="443" t="s">
        <v>681</v>
      </c>
      <c r="W914" s="443"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697</v>
      </c>
      <c r="I915" s="435"/>
      <c r="J915" s="417" t="s">
        <v>680</v>
      </c>
      <c r="K915" s="436" t="str">
        <f t="shared" si="318"/>
        <v>-</v>
      </c>
      <c r="L915" s="445">
        <v>-1</v>
      </c>
      <c r="M915" s="437" t="s">
        <v>681</v>
      </c>
      <c r="N915" s="437" t="s">
        <v>681</v>
      </c>
      <c r="O915" s="437" t="s">
        <v>681</v>
      </c>
      <c r="P915" s="437" t="s">
        <v>681</v>
      </c>
      <c r="Q915" s="437" t="s">
        <v>681</v>
      </c>
      <c r="R915" s="437" t="s">
        <v>681</v>
      </c>
      <c r="S915" s="437" t="s">
        <v>681</v>
      </c>
      <c r="T915" s="437" t="s">
        <v>681</v>
      </c>
      <c r="U915" s="437" t="s">
        <v>681</v>
      </c>
      <c r="V915" s="437" t="s">
        <v>681</v>
      </c>
      <c r="W915" s="437"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47"/>
      <c r="I916" s="848"/>
      <c r="J916" s="439" t="s">
        <v>683</v>
      </c>
      <c r="K916" s="440" t="str">
        <f t="shared" si="318"/>
        <v>-</v>
      </c>
      <c r="L916" s="441" t="s">
        <v>681</v>
      </c>
      <c r="M916" s="441" t="s">
        <v>681</v>
      </c>
      <c r="N916" s="441" t="s">
        <v>681</v>
      </c>
      <c r="O916" s="441" t="s">
        <v>681</v>
      </c>
      <c r="P916" s="441" t="s">
        <v>681</v>
      </c>
      <c r="Q916" s="441" t="s">
        <v>681</v>
      </c>
      <c r="R916" s="441" t="s">
        <v>681</v>
      </c>
      <c r="S916" s="441" t="s">
        <v>681</v>
      </c>
      <c r="T916" s="441" t="s">
        <v>681</v>
      </c>
      <c r="U916" s="441" t="s">
        <v>681</v>
      </c>
      <c r="V916" s="441" t="s">
        <v>681</v>
      </c>
      <c r="W916" s="441"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49"/>
      <c r="I917" s="850"/>
      <c r="J917" s="439" t="s">
        <v>684</v>
      </c>
      <c r="K917" s="440" t="str">
        <f t="shared" si="318"/>
        <v>-</v>
      </c>
      <c r="L917" s="441" t="s">
        <v>685</v>
      </c>
      <c r="M917" s="441" t="s">
        <v>685</v>
      </c>
      <c r="N917" s="441" t="s">
        <v>685</v>
      </c>
      <c r="O917" s="441" t="s">
        <v>685</v>
      </c>
      <c r="P917" s="441" t="s">
        <v>685</v>
      </c>
      <c r="Q917" s="441" t="s">
        <v>685</v>
      </c>
      <c r="R917" s="441" t="s">
        <v>685</v>
      </c>
      <c r="S917" s="441" t="s">
        <v>685</v>
      </c>
      <c r="T917" s="441" t="s">
        <v>685</v>
      </c>
      <c r="U917" s="441" t="s">
        <v>685</v>
      </c>
      <c r="V917" s="441" t="s">
        <v>685</v>
      </c>
      <c r="W917" s="441"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51"/>
      <c r="I918" s="852"/>
      <c r="J918" s="425" t="s">
        <v>686</v>
      </c>
      <c r="K918" s="442" t="str">
        <f t="shared" si="318"/>
        <v>-</v>
      </c>
      <c r="L918" s="439" t="s">
        <v>681</v>
      </c>
      <c r="M918" s="439" t="s">
        <v>681</v>
      </c>
      <c r="N918" s="439" t="s">
        <v>681</v>
      </c>
      <c r="O918" s="439" t="s">
        <v>681</v>
      </c>
      <c r="P918" s="439" t="s">
        <v>681</v>
      </c>
      <c r="Q918" s="439" t="s">
        <v>681</v>
      </c>
      <c r="R918" s="439" t="s">
        <v>681</v>
      </c>
      <c r="S918" s="439" t="s">
        <v>681</v>
      </c>
      <c r="T918" s="439" t="s">
        <v>681</v>
      </c>
      <c r="U918" s="439" t="s">
        <v>681</v>
      </c>
      <c r="V918" s="443" t="s">
        <v>681</v>
      </c>
      <c r="W918" s="443"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1079</v>
      </c>
      <c r="I919" s="435"/>
      <c r="J919" s="417" t="s">
        <v>680</v>
      </c>
      <c r="K919" s="436" t="str">
        <f t="shared" si="318"/>
        <v>-</v>
      </c>
      <c r="L919" s="437" t="s">
        <v>681</v>
      </c>
      <c r="M919" s="437" t="s">
        <v>681</v>
      </c>
      <c r="N919" s="437" t="s">
        <v>681</v>
      </c>
      <c r="O919" s="437" t="s">
        <v>681</v>
      </c>
      <c r="P919" s="437" t="s">
        <v>681</v>
      </c>
      <c r="Q919" s="437" t="s">
        <v>681</v>
      </c>
      <c r="R919" s="437" t="s">
        <v>681</v>
      </c>
      <c r="S919" s="437" t="s">
        <v>681</v>
      </c>
      <c r="T919" s="437" t="s">
        <v>681</v>
      </c>
      <c r="U919" s="437" t="s">
        <v>681</v>
      </c>
      <c r="V919" s="437" t="s">
        <v>681</v>
      </c>
      <c r="W919" s="437"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47" t="s">
        <v>1080</v>
      </c>
      <c r="I920" s="848"/>
      <c r="J920" s="439" t="s">
        <v>683</v>
      </c>
      <c r="K920" s="440" t="str">
        <f t="shared" si="318"/>
        <v>-</v>
      </c>
      <c r="L920" s="441" t="s">
        <v>681</v>
      </c>
      <c r="M920" s="441" t="s">
        <v>681</v>
      </c>
      <c r="N920" s="441" t="s">
        <v>681</v>
      </c>
      <c r="O920" s="441" t="s">
        <v>681</v>
      </c>
      <c r="P920" s="441" t="s">
        <v>681</v>
      </c>
      <c r="Q920" s="325">
        <v>0</v>
      </c>
      <c r="R920" s="441" t="s">
        <v>681</v>
      </c>
      <c r="S920" s="325" t="b">
        <v>1</v>
      </c>
      <c r="T920" s="441" t="s">
        <v>681</v>
      </c>
      <c r="U920" s="441" t="s">
        <v>681</v>
      </c>
      <c r="V920" s="441" t="s">
        <v>681</v>
      </c>
      <c r="W920" s="441"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49"/>
      <c r="I921" s="850"/>
      <c r="J921" s="439" t="s">
        <v>684</v>
      </c>
      <c r="K921" s="440" t="str">
        <f t="shared" si="318"/>
        <v>-</v>
      </c>
      <c r="L921" s="441" t="s">
        <v>685</v>
      </c>
      <c r="M921" s="441" t="s">
        <v>685</v>
      </c>
      <c r="N921" s="441" t="s">
        <v>685</v>
      </c>
      <c r="O921" s="441" t="s">
        <v>685</v>
      </c>
      <c r="P921" s="441" t="s">
        <v>685</v>
      </c>
      <c r="Q921" s="441" t="s">
        <v>685</v>
      </c>
      <c r="R921" s="441" t="s">
        <v>685</v>
      </c>
      <c r="S921" s="441" t="s">
        <v>685</v>
      </c>
      <c r="T921" s="441" t="s">
        <v>685</v>
      </c>
      <c r="U921" s="441" t="s">
        <v>685</v>
      </c>
      <c r="V921" s="441" t="s">
        <v>685</v>
      </c>
      <c r="W921" s="441"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51"/>
      <c r="I922" s="852"/>
      <c r="J922" s="425" t="s">
        <v>686</v>
      </c>
      <c r="K922" s="442" t="str">
        <f t="shared" si="318"/>
        <v>-</v>
      </c>
      <c r="L922" s="439" t="s">
        <v>681</v>
      </c>
      <c r="M922" s="439" t="s">
        <v>681</v>
      </c>
      <c r="N922" s="439" t="s">
        <v>681</v>
      </c>
      <c r="O922" s="439" t="s">
        <v>681</v>
      </c>
      <c r="P922" s="439" t="s">
        <v>681</v>
      </c>
      <c r="Q922" s="439" t="s">
        <v>681</v>
      </c>
      <c r="R922" s="439" t="s">
        <v>681</v>
      </c>
      <c r="S922" s="439" t="s">
        <v>681</v>
      </c>
      <c r="T922" s="439" t="s">
        <v>681</v>
      </c>
      <c r="U922" s="439" t="s">
        <v>681</v>
      </c>
      <c r="V922" s="443" t="s">
        <v>681</v>
      </c>
      <c r="W922" s="443"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698</v>
      </c>
      <c r="I923" s="435"/>
      <c r="J923" s="417" t="s">
        <v>680</v>
      </c>
      <c r="K923" s="436" t="str">
        <f t="shared" si="318"/>
        <v>-</v>
      </c>
      <c r="L923" s="437" t="s">
        <v>681</v>
      </c>
      <c r="M923" s="437" t="s">
        <v>681</v>
      </c>
      <c r="N923" s="437" t="s">
        <v>681</v>
      </c>
      <c r="O923" s="437" t="s">
        <v>681</v>
      </c>
      <c r="P923" s="437" t="s">
        <v>681</v>
      </c>
      <c r="Q923" s="437" t="s">
        <v>681</v>
      </c>
      <c r="R923" s="437" t="s">
        <v>681</v>
      </c>
      <c r="S923" s="437" t="s">
        <v>681</v>
      </c>
      <c r="T923" s="437" t="s">
        <v>681</v>
      </c>
      <c r="U923" s="437" t="s">
        <v>681</v>
      </c>
      <c r="V923" s="437" t="s">
        <v>681</v>
      </c>
      <c r="W923" s="437"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47" t="s">
        <v>1081</v>
      </c>
      <c r="I924" s="848"/>
      <c r="J924" s="439" t="s">
        <v>683</v>
      </c>
      <c r="K924" s="440" t="str">
        <f t="shared" si="318"/>
        <v>-</v>
      </c>
      <c r="L924" s="441" t="s">
        <v>681</v>
      </c>
      <c r="M924" s="441" t="s">
        <v>681</v>
      </c>
      <c r="N924" s="441" t="s">
        <v>681</v>
      </c>
      <c r="O924" s="441" t="s">
        <v>681</v>
      </c>
      <c r="P924" s="441" t="s">
        <v>681</v>
      </c>
      <c r="Q924" s="772">
        <f>INT($I$392/7)+2</f>
        <v>7</v>
      </c>
      <c r="R924" s="441" t="s">
        <v>681</v>
      </c>
      <c r="S924" s="325" t="b">
        <v>1</v>
      </c>
      <c r="T924" s="441">
        <v>1</v>
      </c>
      <c r="U924" s="441" t="s">
        <v>681</v>
      </c>
      <c r="V924" s="441" t="s">
        <v>681</v>
      </c>
      <c r="W924" s="441"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49"/>
      <c r="I925" s="850"/>
      <c r="J925" s="439" t="s">
        <v>684</v>
      </c>
      <c r="K925" s="440" t="str">
        <f t="shared" si="318"/>
        <v>-</v>
      </c>
      <c r="L925" s="441" t="s">
        <v>685</v>
      </c>
      <c r="M925" s="441" t="s">
        <v>685</v>
      </c>
      <c r="N925" s="441" t="s">
        <v>685</v>
      </c>
      <c r="O925" s="441" t="s">
        <v>685</v>
      </c>
      <c r="P925" s="441" t="s">
        <v>685</v>
      </c>
      <c r="Q925" s="441" t="s">
        <v>685</v>
      </c>
      <c r="R925" s="441" t="s">
        <v>685</v>
      </c>
      <c r="S925" s="441" t="s">
        <v>685</v>
      </c>
      <c r="T925" s="441" t="s">
        <v>685</v>
      </c>
      <c r="U925" s="441" t="s">
        <v>685</v>
      </c>
      <c r="V925" s="441" t="s">
        <v>685</v>
      </c>
      <c r="W925" s="441"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51"/>
      <c r="I926" s="852"/>
      <c r="J926" s="425" t="s">
        <v>686</v>
      </c>
      <c r="K926" s="442" t="str">
        <f t="shared" si="318"/>
        <v>-</v>
      </c>
      <c r="L926" s="439" t="s">
        <v>681</v>
      </c>
      <c r="M926" s="439" t="s">
        <v>681</v>
      </c>
      <c r="N926" s="439" t="s">
        <v>681</v>
      </c>
      <c r="O926" s="439" t="s">
        <v>681</v>
      </c>
      <c r="P926" s="439" t="s">
        <v>681</v>
      </c>
      <c r="Q926" s="439" t="s">
        <v>681</v>
      </c>
      <c r="R926" s="439" t="s">
        <v>681</v>
      </c>
      <c r="S926" s="439" t="s">
        <v>681</v>
      </c>
      <c r="T926" s="439" t="s">
        <v>681</v>
      </c>
      <c r="U926" s="439" t="s">
        <v>681</v>
      </c>
      <c r="V926" s="443" t="s">
        <v>681</v>
      </c>
      <c r="W926" s="443"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699</v>
      </c>
      <c r="I927" s="435"/>
      <c r="J927" s="417" t="s">
        <v>680</v>
      </c>
      <c r="K927" s="436" t="str">
        <f t="shared" si="318"/>
        <v>-</v>
      </c>
      <c r="L927" s="437" t="s">
        <v>681</v>
      </c>
      <c r="M927" s="437" t="s">
        <v>681</v>
      </c>
      <c r="N927" s="437" t="s">
        <v>681</v>
      </c>
      <c r="O927" s="437" t="s">
        <v>681</v>
      </c>
      <c r="P927" s="437" t="s">
        <v>681</v>
      </c>
      <c r="Q927" s="437" t="s">
        <v>681</v>
      </c>
      <c r="R927" s="437" t="s">
        <v>681</v>
      </c>
      <c r="S927" s="437" t="s">
        <v>681</v>
      </c>
      <c r="T927" s="437" t="s">
        <v>681</v>
      </c>
      <c r="U927" s="437" t="s">
        <v>681</v>
      </c>
      <c r="V927" s="437" t="s">
        <v>681</v>
      </c>
      <c r="W927" s="437"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47" t="s">
        <v>1082</v>
      </c>
      <c r="I928" s="848"/>
      <c r="J928" s="439" t="s">
        <v>683</v>
      </c>
      <c r="K928" s="440" t="str">
        <f t="shared" si="318"/>
        <v>-</v>
      </c>
      <c r="L928" s="441" t="s">
        <v>681</v>
      </c>
      <c r="M928" s="441" t="s">
        <v>681</v>
      </c>
      <c r="N928" s="441" t="s">
        <v>681</v>
      </c>
      <c r="O928" s="441" t="s">
        <v>681</v>
      </c>
      <c r="P928" s="441" t="s">
        <v>681</v>
      </c>
      <c r="Q928" s="772">
        <f>INT($I$393/7)+2</f>
        <v>9</v>
      </c>
      <c r="R928" s="441" t="s">
        <v>681</v>
      </c>
      <c r="S928" s="325" t="b">
        <v>1</v>
      </c>
      <c r="T928" s="441">
        <v>2</v>
      </c>
      <c r="U928" s="441" t="s">
        <v>681</v>
      </c>
      <c r="V928" s="441" t="s">
        <v>681</v>
      </c>
      <c r="W928" s="441"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49"/>
      <c r="I929" s="850"/>
      <c r="J929" s="439" t="s">
        <v>684</v>
      </c>
      <c r="K929" s="440" t="str">
        <f t="shared" si="318"/>
        <v>-</v>
      </c>
      <c r="L929" s="441" t="s">
        <v>685</v>
      </c>
      <c r="M929" s="441" t="s">
        <v>685</v>
      </c>
      <c r="N929" s="441" t="s">
        <v>685</v>
      </c>
      <c r="O929" s="441" t="s">
        <v>685</v>
      </c>
      <c r="P929" s="441" t="s">
        <v>685</v>
      </c>
      <c r="Q929" s="441" t="s">
        <v>685</v>
      </c>
      <c r="R929" s="441" t="s">
        <v>685</v>
      </c>
      <c r="S929" s="441" t="s">
        <v>685</v>
      </c>
      <c r="T929" s="441" t="s">
        <v>685</v>
      </c>
      <c r="U929" s="441" t="s">
        <v>685</v>
      </c>
      <c r="V929" s="441" t="s">
        <v>685</v>
      </c>
      <c r="W929" s="441"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51"/>
      <c r="I930" s="852"/>
      <c r="J930" s="425" t="s">
        <v>686</v>
      </c>
      <c r="K930" s="442" t="str">
        <f t="shared" si="318"/>
        <v>-</v>
      </c>
      <c r="L930" s="439" t="s">
        <v>681</v>
      </c>
      <c r="M930" s="439" t="s">
        <v>681</v>
      </c>
      <c r="N930" s="439" t="s">
        <v>681</v>
      </c>
      <c r="O930" s="439" t="s">
        <v>681</v>
      </c>
      <c r="P930" s="439" t="s">
        <v>681</v>
      </c>
      <c r="Q930" s="439" t="s">
        <v>681</v>
      </c>
      <c r="R930" s="439" t="s">
        <v>681</v>
      </c>
      <c r="S930" s="439" t="s">
        <v>681</v>
      </c>
      <c r="T930" s="439" t="s">
        <v>681</v>
      </c>
      <c r="U930" s="439" t="s">
        <v>681</v>
      </c>
      <c r="V930" s="443" t="s">
        <v>681</v>
      </c>
      <c r="W930" s="443"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700</v>
      </c>
      <c r="I931" s="435"/>
      <c r="J931" s="417" t="s">
        <v>680</v>
      </c>
      <c r="K931" s="436" t="str">
        <f t="shared" si="318"/>
        <v>-</v>
      </c>
      <c r="L931" s="437" t="s">
        <v>681</v>
      </c>
      <c r="M931" s="437" t="s">
        <v>681</v>
      </c>
      <c r="N931" s="437" t="s">
        <v>681</v>
      </c>
      <c r="O931" s="437" t="s">
        <v>681</v>
      </c>
      <c r="P931" s="437" t="s">
        <v>681</v>
      </c>
      <c r="Q931" s="437" t="s">
        <v>681</v>
      </c>
      <c r="R931" s="437" t="s">
        <v>681</v>
      </c>
      <c r="S931" s="437" t="s">
        <v>681</v>
      </c>
      <c r="T931" s="437" t="s">
        <v>681</v>
      </c>
      <c r="U931" s="437" t="s">
        <v>681</v>
      </c>
      <c r="V931" s="437" t="s">
        <v>681</v>
      </c>
      <c r="W931" s="437"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47" t="s">
        <v>1082</v>
      </c>
      <c r="I932" s="848"/>
      <c r="J932" s="439" t="s">
        <v>683</v>
      </c>
      <c r="K932" s="440" t="str">
        <f t="shared" si="318"/>
        <v>-</v>
      </c>
      <c r="L932" s="441" t="s">
        <v>681</v>
      </c>
      <c r="M932" s="441" t="s">
        <v>681</v>
      </c>
      <c r="N932" s="441" t="s">
        <v>681</v>
      </c>
      <c r="O932" s="441" t="s">
        <v>681</v>
      </c>
      <c r="P932" s="441" t="s">
        <v>681</v>
      </c>
      <c r="Q932" s="772">
        <f>INT($I$394/7)+2</f>
        <v>9</v>
      </c>
      <c r="R932" s="441" t="s">
        <v>681</v>
      </c>
      <c r="S932" s="325" t="b">
        <v>1</v>
      </c>
      <c r="T932" s="441">
        <v>3</v>
      </c>
      <c r="U932" s="441" t="s">
        <v>681</v>
      </c>
      <c r="V932" s="441" t="s">
        <v>681</v>
      </c>
      <c r="W932" s="441"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49"/>
      <c r="I933" s="850"/>
      <c r="J933" s="439" t="s">
        <v>684</v>
      </c>
      <c r="K933" s="440" t="str">
        <f t="shared" si="318"/>
        <v>-</v>
      </c>
      <c r="L933" s="441" t="s">
        <v>685</v>
      </c>
      <c r="M933" s="441" t="s">
        <v>685</v>
      </c>
      <c r="N933" s="441" t="s">
        <v>685</v>
      </c>
      <c r="O933" s="441" t="s">
        <v>685</v>
      </c>
      <c r="P933" s="441" t="s">
        <v>685</v>
      </c>
      <c r="Q933" s="441" t="s">
        <v>685</v>
      </c>
      <c r="R933" s="441" t="s">
        <v>685</v>
      </c>
      <c r="S933" s="441" t="s">
        <v>685</v>
      </c>
      <c r="T933" s="441" t="s">
        <v>685</v>
      </c>
      <c r="U933" s="441" t="s">
        <v>685</v>
      </c>
      <c r="V933" s="441" t="s">
        <v>685</v>
      </c>
      <c r="W933" s="441"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51"/>
      <c r="I934" s="852"/>
      <c r="J934" s="425" t="s">
        <v>686</v>
      </c>
      <c r="K934" s="442" t="str">
        <f t="shared" si="318"/>
        <v>-</v>
      </c>
      <c r="L934" s="439" t="s">
        <v>681</v>
      </c>
      <c r="M934" s="439" t="s">
        <v>681</v>
      </c>
      <c r="N934" s="439" t="s">
        <v>681</v>
      </c>
      <c r="O934" s="439" t="s">
        <v>681</v>
      </c>
      <c r="P934" s="439" t="s">
        <v>681</v>
      </c>
      <c r="Q934" s="439" t="s">
        <v>681</v>
      </c>
      <c r="R934" s="439" t="s">
        <v>681</v>
      </c>
      <c r="S934" s="439" t="s">
        <v>681</v>
      </c>
      <c r="T934" s="439" t="s">
        <v>681</v>
      </c>
      <c r="U934" s="439" t="s">
        <v>681</v>
      </c>
      <c r="V934" s="443" t="s">
        <v>681</v>
      </c>
      <c r="W934" s="443"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701</v>
      </c>
      <c r="I935" s="435"/>
      <c r="J935" s="417" t="s">
        <v>680</v>
      </c>
      <c r="K935" s="436" t="str">
        <f t="shared" si="318"/>
        <v>-</v>
      </c>
      <c r="L935" s="437" t="s">
        <v>681</v>
      </c>
      <c r="M935" s="437" t="s">
        <v>681</v>
      </c>
      <c r="N935" s="437" t="s">
        <v>681</v>
      </c>
      <c r="O935" s="437" t="s">
        <v>681</v>
      </c>
      <c r="P935" s="437" t="s">
        <v>681</v>
      </c>
      <c r="Q935" s="437" t="s">
        <v>681</v>
      </c>
      <c r="R935" s="437" t="s">
        <v>681</v>
      </c>
      <c r="S935" s="437" t="s">
        <v>681</v>
      </c>
      <c r="T935" s="437" t="s">
        <v>681</v>
      </c>
      <c r="U935" s="437" t="s">
        <v>681</v>
      </c>
      <c r="V935" s="437" t="s">
        <v>681</v>
      </c>
      <c r="W935" s="437"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47" t="s">
        <v>1082</v>
      </c>
      <c r="I936" s="848"/>
      <c r="J936" s="439" t="s">
        <v>683</v>
      </c>
      <c r="K936" s="440" t="str">
        <f t="shared" si="318"/>
        <v>-</v>
      </c>
      <c r="L936" s="441" t="s">
        <v>681</v>
      </c>
      <c r="M936" s="441" t="s">
        <v>681</v>
      </c>
      <c r="N936" s="441" t="s">
        <v>681</v>
      </c>
      <c r="O936" s="441" t="s">
        <v>681</v>
      </c>
      <c r="P936" s="441" t="s">
        <v>681</v>
      </c>
      <c r="Q936" s="772">
        <f>INT($I$395/7)+2</f>
        <v>9</v>
      </c>
      <c r="R936" s="441" t="s">
        <v>681</v>
      </c>
      <c r="S936" s="325" t="b">
        <v>1</v>
      </c>
      <c r="T936" s="441">
        <v>4</v>
      </c>
      <c r="U936" s="441" t="s">
        <v>681</v>
      </c>
      <c r="V936" s="441" t="s">
        <v>681</v>
      </c>
      <c r="W936" s="441"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49"/>
      <c r="I937" s="850"/>
      <c r="J937" s="439" t="s">
        <v>684</v>
      </c>
      <c r="K937" s="440" t="str">
        <f t="shared" si="318"/>
        <v>-</v>
      </c>
      <c r="L937" s="441" t="s">
        <v>685</v>
      </c>
      <c r="M937" s="441" t="s">
        <v>685</v>
      </c>
      <c r="N937" s="441" t="s">
        <v>685</v>
      </c>
      <c r="O937" s="441" t="s">
        <v>685</v>
      </c>
      <c r="P937" s="441" t="s">
        <v>685</v>
      </c>
      <c r="Q937" s="441" t="s">
        <v>685</v>
      </c>
      <c r="R937" s="441" t="s">
        <v>685</v>
      </c>
      <c r="S937" s="441" t="s">
        <v>685</v>
      </c>
      <c r="T937" s="441" t="s">
        <v>685</v>
      </c>
      <c r="U937" s="441" t="s">
        <v>685</v>
      </c>
      <c r="V937" s="441" t="s">
        <v>685</v>
      </c>
      <c r="W937" s="441"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51"/>
      <c r="I938" s="852"/>
      <c r="J938" s="425" t="s">
        <v>686</v>
      </c>
      <c r="K938" s="442" t="str">
        <f t="shared" si="318"/>
        <v>-</v>
      </c>
      <c r="L938" s="439" t="s">
        <v>681</v>
      </c>
      <c r="M938" s="439" t="s">
        <v>681</v>
      </c>
      <c r="N938" s="439" t="s">
        <v>681</v>
      </c>
      <c r="O938" s="439" t="s">
        <v>681</v>
      </c>
      <c r="P938" s="439" t="s">
        <v>681</v>
      </c>
      <c r="Q938" s="439" t="s">
        <v>681</v>
      </c>
      <c r="R938" s="439" t="s">
        <v>681</v>
      </c>
      <c r="S938" s="439" t="s">
        <v>681</v>
      </c>
      <c r="T938" s="439" t="s">
        <v>681</v>
      </c>
      <c r="U938" s="439" t="s">
        <v>681</v>
      </c>
      <c r="V938" s="443" t="s">
        <v>681</v>
      </c>
      <c r="W938" s="443"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702</v>
      </c>
      <c r="I939" s="435"/>
      <c r="J939" s="417" t="s">
        <v>680</v>
      </c>
      <c r="K939" s="436" t="str">
        <f t="shared" si="318"/>
        <v>-</v>
      </c>
      <c r="L939" s="445">
        <v>-1</v>
      </c>
      <c r="M939" s="437" t="s">
        <v>681</v>
      </c>
      <c r="N939" s="437" t="s">
        <v>681</v>
      </c>
      <c r="O939" s="437" t="s">
        <v>681</v>
      </c>
      <c r="P939" s="437" t="s">
        <v>681</v>
      </c>
      <c r="Q939" s="437" t="s">
        <v>681</v>
      </c>
      <c r="R939" s="437" t="s">
        <v>681</v>
      </c>
      <c r="S939" s="437" t="s">
        <v>681</v>
      </c>
      <c r="T939" s="437" t="s">
        <v>681</v>
      </c>
      <c r="U939" s="437" t="s">
        <v>681</v>
      </c>
      <c r="V939" s="437" t="s">
        <v>681</v>
      </c>
      <c r="W939" s="437"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47" t="s">
        <v>703</v>
      </c>
      <c r="I940" s="848"/>
      <c r="J940" s="439" t="s">
        <v>683</v>
      </c>
      <c r="K940" s="440" t="str">
        <f t="shared" si="318"/>
        <v>-</v>
      </c>
      <c r="L940" s="441" t="s">
        <v>681</v>
      </c>
      <c r="M940" s="441" t="s">
        <v>681</v>
      </c>
      <c r="N940" s="441" t="s">
        <v>681</v>
      </c>
      <c r="O940" s="441" t="s">
        <v>681</v>
      </c>
      <c r="P940" s="441" t="s">
        <v>681</v>
      </c>
      <c r="Q940" s="325">
        <f>INT(150/7)+2</f>
        <v>23</v>
      </c>
      <c r="R940" s="441" t="s">
        <v>681</v>
      </c>
      <c r="S940" s="325" t="b">
        <v>1</v>
      </c>
      <c r="T940" s="441" t="s">
        <v>681</v>
      </c>
      <c r="U940" s="441" t="s">
        <v>681</v>
      </c>
      <c r="V940" s="441" t="s">
        <v>681</v>
      </c>
      <c r="W940" s="441"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49"/>
      <c r="I941" s="850"/>
      <c r="J941" s="439" t="s">
        <v>684</v>
      </c>
      <c r="K941" s="440" t="str">
        <f t="shared" si="318"/>
        <v>-</v>
      </c>
      <c r="L941" s="441" t="s">
        <v>685</v>
      </c>
      <c r="M941" s="441" t="s">
        <v>685</v>
      </c>
      <c r="N941" s="441" t="s">
        <v>685</v>
      </c>
      <c r="O941" s="441" t="s">
        <v>685</v>
      </c>
      <c r="P941" s="441" t="s">
        <v>685</v>
      </c>
      <c r="Q941" s="441" t="s">
        <v>685</v>
      </c>
      <c r="R941" s="441" t="s">
        <v>685</v>
      </c>
      <c r="S941" s="441" t="s">
        <v>685</v>
      </c>
      <c r="T941" s="441" t="s">
        <v>685</v>
      </c>
      <c r="U941" s="441" t="s">
        <v>685</v>
      </c>
      <c r="V941" s="441" t="s">
        <v>685</v>
      </c>
      <c r="W941" s="441"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51"/>
      <c r="I942" s="852"/>
      <c r="J942" s="425" t="s">
        <v>686</v>
      </c>
      <c r="K942" s="442" t="str">
        <f t="shared" si="318"/>
        <v>-</v>
      </c>
      <c r="L942" s="439" t="s">
        <v>681</v>
      </c>
      <c r="M942" s="439" t="s">
        <v>681</v>
      </c>
      <c r="N942" s="439" t="s">
        <v>681</v>
      </c>
      <c r="O942" s="439" t="s">
        <v>681</v>
      </c>
      <c r="P942" s="439" t="s">
        <v>681</v>
      </c>
      <c r="Q942" s="439" t="s">
        <v>681</v>
      </c>
      <c r="R942" s="439" t="s">
        <v>681</v>
      </c>
      <c r="S942" s="439" t="s">
        <v>681</v>
      </c>
      <c r="T942" s="439" t="s">
        <v>681</v>
      </c>
      <c r="U942" s="439" t="s">
        <v>681</v>
      </c>
      <c r="V942" s="443" t="s">
        <v>681</v>
      </c>
      <c r="W942" s="443"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704</v>
      </c>
      <c r="I943" s="435"/>
      <c r="J943" s="417" t="s">
        <v>680</v>
      </c>
      <c r="K943" s="436" t="str">
        <f t="shared" si="318"/>
        <v>-</v>
      </c>
      <c r="L943" s="437" t="s">
        <v>681</v>
      </c>
      <c r="M943" s="437" t="s">
        <v>681</v>
      </c>
      <c r="N943" s="437" t="s">
        <v>681</v>
      </c>
      <c r="O943" s="437" t="s">
        <v>681</v>
      </c>
      <c r="P943" s="437" t="s">
        <v>681</v>
      </c>
      <c r="Q943" s="437" t="s">
        <v>681</v>
      </c>
      <c r="R943" s="437" t="s">
        <v>681</v>
      </c>
      <c r="S943" s="437" t="s">
        <v>681</v>
      </c>
      <c r="T943" s="437" t="s">
        <v>681</v>
      </c>
      <c r="U943" s="437" t="s">
        <v>681</v>
      </c>
      <c r="V943" s="437" t="s">
        <v>681</v>
      </c>
      <c r="W943" s="437"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47" t="s">
        <v>705</v>
      </c>
      <c r="I944" s="848"/>
      <c r="J944" s="439" t="s">
        <v>683</v>
      </c>
      <c r="K944" s="440" t="str">
        <f t="shared" si="318"/>
        <v>-</v>
      </c>
      <c r="L944" s="441" t="s">
        <v>681</v>
      </c>
      <c r="M944" s="441" t="s">
        <v>681</v>
      </c>
      <c r="N944" s="441" t="s">
        <v>681</v>
      </c>
      <c r="O944" s="441" t="s">
        <v>681</v>
      </c>
      <c r="P944" s="441" t="s">
        <v>681</v>
      </c>
      <c r="Q944" s="325">
        <f>INT(150/7)+2</f>
        <v>23</v>
      </c>
      <c r="R944" s="441" t="s">
        <v>681</v>
      </c>
      <c r="S944" s="325" t="b">
        <v>1</v>
      </c>
      <c r="T944" s="441" t="s">
        <v>681</v>
      </c>
      <c r="U944" s="441" t="s">
        <v>681</v>
      </c>
      <c r="V944" s="441" t="s">
        <v>681</v>
      </c>
      <c r="W944" s="441"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49"/>
      <c r="I945" s="850"/>
      <c r="J945" s="439" t="s">
        <v>684</v>
      </c>
      <c r="K945" s="440" t="str">
        <f t="shared" si="318"/>
        <v>-</v>
      </c>
      <c r="L945" s="441" t="s">
        <v>685</v>
      </c>
      <c r="M945" s="441" t="s">
        <v>685</v>
      </c>
      <c r="N945" s="441" t="s">
        <v>685</v>
      </c>
      <c r="O945" s="441" t="s">
        <v>685</v>
      </c>
      <c r="P945" s="441" t="s">
        <v>685</v>
      </c>
      <c r="Q945" s="441" t="s">
        <v>685</v>
      </c>
      <c r="R945" s="441" t="s">
        <v>685</v>
      </c>
      <c r="S945" s="441" t="s">
        <v>685</v>
      </c>
      <c r="T945" s="441" t="s">
        <v>685</v>
      </c>
      <c r="U945" s="441" t="s">
        <v>685</v>
      </c>
      <c r="V945" s="441" t="s">
        <v>685</v>
      </c>
      <c r="W945" s="441"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51"/>
      <c r="I946" s="852"/>
      <c r="J946" s="425" t="s">
        <v>686</v>
      </c>
      <c r="K946" s="442" t="str">
        <f t="shared" si="318"/>
        <v>-</v>
      </c>
      <c r="L946" s="439" t="s">
        <v>681</v>
      </c>
      <c r="M946" s="439" t="s">
        <v>681</v>
      </c>
      <c r="N946" s="439" t="s">
        <v>681</v>
      </c>
      <c r="O946" s="439" t="s">
        <v>681</v>
      </c>
      <c r="P946" s="439" t="s">
        <v>681</v>
      </c>
      <c r="Q946" s="439" t="s">
        <v>681</v>
      </c>
      <c r="R946" s="439" t="s">
        <v>681</v>
      </c>
      <c r="S946" s="439" t="s">
        <v>681</v>
      </c>
      <c r="T946" s="439" t="s">
        <v>681</v>
      </c>
      <c r="U946" s="439" t="s">
        <v>681</v>
      </c>
      <c r="V946" s="443" t="s">
        <v>681</v>
      </c>
      <c r="W946" s="443"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706</v>
      </c>
      <c r="I947" s="435"/>
      <c r="J947" s="417" t="s">
        <v>680</v>
      </c>
      <c r="K947" s="436" t="str">
        <f t="shared" si="318"/>
        <v>-</v>
      </c>
      <c r="L947" s="437" t="s">
        <v>681</v>
      </c>
      <c r="M947" s="437" t="s">
        <v>681</v>
      </c>
      <c r="N947" s="437" t="s">
        <v>681</v>
      </c>
      <c r="O947" s="437" t="s">
        <v>681</v>
      </c>
      <c r="P947" s="437" t="s">
        <v>681</v>
      </c>
      <c r="Q947" s="437" t="s">
        <v>681</v>
      </c>
      <c r="R947" s="437" t="s">
        <v>681</v>
      </c>
      <c r="S947" s="437" t="s">
        <v>681</v>
      </c>
      <c r="T947" s="437" t="s">
        <v>681</v>
      </c>
      <c r="U947" s="437" t="s">
        <v>681</v>
      </c>
      <c r="V947" s="437" t="s">
        <v>681</v>
      </c>
      <c r="W947" s="437"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47" t="s">
        <v>707</v>
      </c>
      <c r="I948" s="848"/>
      <c r="J948" s="439" t="s">
        <v>683</v>
      </c>
      <c r="K948" s="440" t="str">
        <f t="shared" si="318"/>
        <v>-</v>
      </c>
      <c r="L948" s="441" t="s">
        <v>681</v>
      </c>
      <c r="M948" s="441" t="s">
        <v>681</v>
      </c>
      <c r="N948" s="441" t="s">
        <v>681</v>
      </c>
      <c r="O948" s="441" t="s">
        <v>681</v>
      </c>
      <c r="P948" s="441" t="s">
        <v>681</v>
      </c>
      <c r="Q948" s="325">
        <f>INT(150/7)+2</f>
        <v>23</v>
      </c>
      <c r="R948" s="441" t="s">
        <v>681</v>
      </c>
      <c r="S948" s="325" t="b">
        <v>1</v>
      </c>
      <c r="T948" s="441" t="s">
        <v>681</v>
      </c>
      <c r="U948" s="441" t="s">
        <v>681</v>
      </c>
      <c r="V948" s="441" t="s">
        <v>681</v>
      </c>
      <c r="W948" s="441"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49"/>
      <c r="I949" s="850"/>
      <c r="J949" s="439" t="s">
        <v>684</v>
      </c>
      <c r="K949" s="440" t="str">
        <f t="shared" si="318"/>
        <v>-</v>
      </c>
      <c r="L949" s="441" t="s">
        <v>685</v>
      </c>
      <c r="M949" s="441" t="s">
        <v>685</v>
      </c>
      <c r="N949" s="441" t="s">
        <v>685</v>
      </c>
      <c r="O949" s="441" t="s">
        <v>685</v>
      </c>
      <c r="P949" s="441" t="s">
        <v>685</v>
      </c>
      <c r="Q949" s="441" t="s">
        <v>685</v>
      </c>
      <c r="R949" s="441" t="s">
        <v>685</v>
      </c>
      <c r="S949" s="441" t="s">
        <v>685</v>
      </c>
      <c r="T949" s="441" t="s">
        <v>685</v>
      </c>
      <c r="U949" s="441" t="s">
        <v>685</v>
      </c>
      <c r="V949" s="441" t="s">
        <v>685</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51"/>
      <c r="I950" s="852"/>
      <c r="J950" s="425" t="s">
        <v>686</v>
      </c>
      <c r="K950" s="442" t="str">
        <f t="shared" si="318"/>
        <v>-</v>
      </c>
      <c r="L950" s="439" t="s">
        <v>681</v>
      </c>
      <c r="M950" s="439" t="s">
        <v>681</v>
      </c>
      <c r="N950" s="439" t="s">
        <v>681</v>
      </c>
      <c r="O950" s="439" t="s">
        <v>681</v>
      </c>
      <c r="P950" s="439" t="s">
        <v>681</v>
      </c>
      <c r="Q950" s="439" t="s">
        <v>681</v>
      </c>
      <c r="R950" s="439" t="s">
        <v>681</v>
      </c>
      <c r="S950" s="439" t="s">
        <v>681</v>
      </c>
      <c r="T950" s="439" t="s">
        <v>681</v>
      </c>
      <c r="U950" s="439" t="s">
        <v>681</v>
      </c>
      <c r="V950" s="443" t="s">
        <v>681</v>
      </c>
      <c r="W950" s="443"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708</v>
      </c>
      <c r="I951" s="435"/>
      <c r="J951" s="417" t="s">
        <v>680</v>
      </c>
      <c r="K951" s="436" t="str">
        <f t="shared" si="318"/>
        <v>-</v>
      </c>
      <c r="L951" s="437" t="s">
        <v>681</v>
      </c>
      <c r="M951" s="437" t="s">
        <v>681</v>
      </c>
      <c r="N951" s="437" t="s">
        <v>681</v>
      </c>
      <c r="O951" s="437" t="s">
        <v>681</v>
      </c>
      <c r="P951" s="437" t="s">
        <v>681</v>
      </c>
      <c r="Q951" s="437" t="s">
        <v>681</v>
      </c>
      <c r="R951" s="437" t="s">
        <v>681</v>
      </c>
      <c r="S951" s="437" t="s">
        <v>681</v>
      </c>
      <c r="T951" s="437" t="s">
        <v>681</v>
      </c>
      <c r="U951" s="437" t="s">
        <v>681</v>
      </c>
      <c r="V951" s="437" t="s">
        <v>681</v>
      </c>
      <c r="W951" s="437"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47"/>
      <c r="I952" s="848"/>
      <c r="J952" s="439" t="s">
        <v>683</v>
      </c>
      <c r="K952" s="440" t="str">
        <f t="shared" ref="K952:K994" si="323">IF(L952&lt;0,"-",IFERROR(DATE(2019,1,($L952)*7+1),"-"))</f>
        <v>-</v>
      </c>
      <c r="L952" s="441" t="s">
        <v>681</v>
      </c>
      <c r="M952" s="441" t="s">
        <v>681</v>
      </c>
      <c r="N952" s="441" t="s">
        <v>681</v>
      </c>
      <c r="O952" s="441" t="s">
        <v>681</v>
      </c>
      <c r="P952" s="441" t="s">
        <v>681</v>
      </c>
      <c r="Q952" s="441" t="s">
        <v>681</v>
      </c>
      <c r="R952" s="325">
        <v>0</v>
      </c>
      <c r="S952" s="325" t="b">
        <v>1</v>
      </c>
      <c r="T952" s="441" t="s">
        <v>681</v>
      </c>
      <c r="U952" s="441" t="s">
        <v>681</v>
      </c>
      <c r="V952" s="441" t="s">
        <v>681</v>
      </c>
      <c r="W952" s="441"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49"/>
      <c r="I953" s="850"/>
      <c r="J953" s="439" t="s">
        <v>684</v>
      </c>
      <c r="K953" s="440" t="str">
        <f t="shared" si="323"/>
        <v>-</v>
      </c>
      <c r="L953" s="441" t="s">
        <v>685</v>
      </c>
      <c r="M953" s="441" t="s">
        <v>685</v>
      </c>
      <c r="N953" s="441" t="s">
        <v>685</v>
      </c>
      <c r="O953" s="441" t="s">
        <v>685</v>
      </c>
      <c r="P953" s="441" t="s">
        <v>685</v>
      </c>
      <c r="Q953" s="441" t="s">
        <v>685</v>
      </c>
      <c r="R953" s="441" t="s">
        <v>685</v>
      </c>
      <c r="S953" s="441" t="s">
        <v>685</v>
      </c>
      <c r="T953" s="441" t="s">
        <v>685</v>
      </c>
      <c r="U953" s="441" t="s">
        <v>685</v>
      </c>
      <c r="V953" s="441" t="s">
        <v>685</v>
      </c>
      <c r="W953" s="441"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51"/>
      <c r="I954" s="852"/>
      <c r="J954" s="425" t="s">
        <v>686</v>
      </c>
      <c r="K954" s="442" t="str">
        <f t="shared" si="323"/>
        <v>-</v>
      </c>
      <c r="L954" s="439" t="s">
        <v>681</v>
      </c>
      <c r="M954" s="439" t="s">
        <v>681</v>
      </c>
      <c r="N954" s="439" t="s">
        <v>681</v>
      </c>
      <c r="O954" s="439" t="s">
        <v>681</v>
      </c>
      <c r="P954" s="439" t="s">
        <v>681</v>
      </c>
      <c r="Q954" s="439" t="s">
        <v>681</v>
      </c>
      <c r="R954" s="439" t="s">
        <v>681</v>
      </c>
      <c r="S954" s="439" t="s">
        <v>681</v>
      </c>
      <c r="T954" s="439" t="s">
        <v>681</v>
      </c>
      <c r="U954" s="439" t="s">
        <v>681</v>
      </c>
      <c r="V954" s="443" t="s">
        <v>681</v>
      </c>
      <c r="W954" s="443"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709</v>
      </c>
      <c r="I955" s="435"/>
      <c r="J955" s="417" t="s">
        <v>680</v>
      </c>
      <c r="K955" s="436" t="str">
        <f t="shared" si="323"/>
        <v>-</v>
      </c>
      <c r="L955" s="437" t="s">
        <v>681</v>
      </c>
      <c r="M955" s="444">
        <v>42</v>
      </c>
      <c r="N955" s="437" t="s">
        <v>681</v>
      </c>
      <c r="O955" s="437" t="s">
        <v>681</v>
      </c>
      <c r="P955" s="437" t="s">
        <v>681</v>
      </c>
      <c r="Q955" s="437" t="s">
        <v>681</v>
      </c>
      <c r="R955" s="437" t="s">
        <v>681</v>
      </c>
      <c r="S955" s="437" t="s">
        <v>681</v>
      </c>
      <c r="T955" s="437" t="s">
        <v>681</v>
      </c>
      <c r="U955" s="437" t="s">
        <v>681</v>
      </c>
      <c r="V955" s="437" t="s">
        <v>681</v>
      </c>
      <c r="W955" s="437"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47" t="s">
        <v>710</v>
      </c>
      <c r="I956" s="848"/>
      <c r="J956" s="439" t="s">
        <v>683</v>
      </c>
      <c r="K956" s="440" t="str">
        <f t="shared" si="323"/>
        <v>-</v>
      </c>
      <c r="L956" s="441" t="s">
        <v>681</v>
      </c>
      <c r="M956" s="441" t="s">
        <v>681</v>
      </c>
      <c r="N956" s="441" t="s">
        <v>681</v>
      </c>
      <c r="O956" s="441" t="s">
        <v>681</v>
      </c>
      <c r="P956" s="441" t="s">
        <v>681</v>
      </c>
      <c r="Q956" s="441" t="s">
        <v>681</v>
      </c>
      <c r="R956" s="325">
        <v>0</v>
      </c>
      <c r="S956" s="441" t="s">
        <v>681</v>
      </c>
      <c r="T956" s="441" t="s">
        <v>681</v>
      </c>
      <c r="U956" s="441" t="s">
        <v>681</v>
      </c>
      <c r="V956" s="441" t="s">
        <v>681</v>
      </c>
      <c r="W956" s="441"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49"/>
      <c r="I957" s="850"/>
      <c r="J957" s="439" t="s">
        <v>684</v>
      </c>
      <c r="K957" s="440" t="str">
        <f t="shared" si="323"/>
        <v>-</v>
      </c>
      <c r="L957" s="441" t="s">
        <v>685</v>
      </c>
      <c r="M957" s="441" t="s">
        <v>685</v>
      </c>
      <c r="N957" s="441" t="s">
        <v>685</v>
      </c>
      <c r="O957" s="441" t="s">
        <v>685</v>
      </c>
      <c r="P957" s="441" t="s">
        <v>685</v>
      </c>
      <c r="Q957" s="441" t="s">
        <v>685</v>
      </c>
      <c r="R957" s="441" t="s">
        <v>685</v>
      </c>
      <c r="S957" s="441" t="s">
        <v>685</v>
      </c>
      <c r="T957" s="441" t="s">
        <v>685</v>
      </c>
      <c r="U957" s="441" t="s">
        <v>685</v>
      </c>
      <c r="V957" s="441" t="s">
        <v>685</v>
      </c>
      <c r="W957" s="441"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51"/>
      <c r="I958" s="852"/>
      <c r="J958" s="425" t="s">
        <v>686</v>
      </c>
      <c r="K958" s="442" t="str">
        <f t="shared" si="323"/>
        <v>-</v>
      </c>
      <c r="L958" s="439" t="s">
        <v>681</v>
      </c>
      <c r="M958" s="439" t="s">
        <v>681</v>
      </c>
      <c r="N958" s="439" t="s">
        <v>681</v>
      </c>
      <c r="O958" s="439" t="s">
        <v>681</v>
      </c>
      <c r="P958" s="439" t="s">
        <v>681</v>
      </c>
      <c r="Q958" s="439" t="s">
        <v>681</v>
      </c>
      <c r="R958" s="439" t="s">
        <v>681</v>
      </c>
      <c r="S958" s="439" t="s">
        <v>681</v>
      </c>
      <c r="T958" s="439" t="s">
        <v>681</v>
      </c>
      <c r="U958" s="439" t="s">
        <v>681</v>
      </c>
      <c r="V958" s="443" t="s">
        <v>681</v>
      </c>
      <c r="W958" s="443"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711</v>
      </c>
      <c r="I959" s="435"/>
      <c r="J959" s="417" t="s">
        <v>680</v>
      </c>
      <c r="K959" s="436" t="str">
        <f t="shared" si="323"/>
        <v>-</v>
      </c>
      <c r="L959" s="437" t="s">
        <v>681</v>
      </c>
      <c r="M959" s="437" t="s">
        <v>681</v>
      </c>
      <c r="N959" s="437" t="s">
        <v>681</v>
      </c>
      <c r="O959" s="437" t="s">
        <v>681</v>
      </c>
      <c r="P959" s="437" t="s">
        <v>681</v>
      </c>
      <c r="Q959" s="437" t="s">
        <v>681</v>
      </c>
      <c r="R959" s="437" t="s">
        <v>681</v>
      </c>
      <c r="S959" s="437" t="s">
        <v>681</v>
      </c>
      <c r="T959" s="437" t="s">
        <v>681</v>
      </c>
      <c r="U959" s="437" t="s">
        <v>681</v>
      </c>
      <c r="V959" s="437" t="s">
        <v>681</v>
      </c>
      <c r="W959" s="437"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47" t="s">
        <v>712</v>
      </c>
      <c r="I960" s="848"/>
      <c r="J960" s="439" t="s">
        <v>683</v>
      </c>
      <c r="K960" s="440" t="str">
        <f t="shared" si="323"/>
        <v>-</v>
      </c>
      <c r="L960" s="441" t="s">
        <v>681</v>
      </c>
      <c r="M960" s="441" t="s">
        <v>681</v>
      </c>
      <c r="N960" s="441" t="s">
        <v>681</v>
      </c>
      <c r="O960" s="325">
        <v>1</v>
      </c>
      <c r="P960" s="441" t="s">
        <v>681</v>
      </c>
      <c r="Q960" s="441" t="s">
        <v>681</v>
      </c>
      <c r="R960" s="441" t="s">
        <v>681</v>
      </c>
      <c r="S960" s="441" t="s">
        <v>681</v>
      </c>
      <c r="T960" s="441" t="s">
        <v>681</v>
      </c>
      <c r="U960" s="441" t="s">
        <v>681</v>
      </c>
      <c r="V960" s="441" t="s">
        <v>681</v>
      </c>
      <c r="W960" s="441"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49"/>
      <c r="I961" s="850"/>
      <c r="J961" s="439" t="s">
        <v>684</v>
      </c>
      <c r="K961" s="440" t="str">
        <f t="shared" si="323"/>
        <v>-</v>
      </c>
      <c r="L961" s="441" t="s">
        <v>685</v>
      </c>
      <c r="M961" s="325">
        <v>38</v>
      </c>
      <c r="N961" s="441" t="s">
        <v>685</v>
      </c>
      <c r="O961" s="441" t="s">
        <v>685</v>
      </c>
      <c r="P961" s="441" t="s">
        <v>685</v>
      </c>
      <c r="Q961" s="441" t="s">
        <v>685</v>
      </c>
      <c r="R961" s="441" t="s">
        <v>685</v>
      </c>
      <c r="S961" s="441" t="s">
        <v>685</v>
      </c>
      <c r="T961" s="441" t="s">
        <v>685</v>
      </c>
      <c r="U961" s="441" t="s">
        <v>685</v>
      </c>
      <c r="V961" s="441" t="s">
        <v>685</v>
      </c>
      <c r="W961" s="441"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51"/>
      <c r="I962" s="852"/>
      <c r="J962" s="425" t="s">
        <v>686</v>
      </c>
      <c r="K962" s="442" t="str">
        <f t="shared" si="323"/>
        <v>-</v>
      </c>
      <c r="L962" s="439" t="s">
        <v>681</v>
      </c>
      <c r="M962" s="439" t="s">
        <v>681</v>
      </c>
      <c r="N962" s="439" t="s">
        <v>681</v>
      </c>
      <c r="O962" s="439" t="s">
        <v>681</v>
      </c>
      <c r="P962" s="439" t="s">
        <v>681</v>
      </c>
      <c r="Q962" s="439" t="s">
        <v>681</v>
      </c>
      <c r="R962" s="439" t="s">
        <v>681</v>
      </c>
      <c r="S962" s="439" t="s">
        <v>681</v>
      </c>
      <c r="T962" s="439" t="s">
        <v>681</v>
      </c>
      <c r="U962" s="439" t="s">
        <v>681</v>
      </c>
      <c r="V962" s="443" t="s">
        <v>681</v>
      </c>
      <c r="W962" s="443"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713</v>
      </c>
      <c r="I963" s="435"/>
      <c r="J963" s="417" t="s">
        <v>680</v>
      </c>
      <c r="K963" s="436" t="str">
        <f t="shared" si="323"/>
        <v>-</v>
      </c>
      <c r="L963" s="437" t="s">
        <v>681</v>
      </c>
      <c r="M963" s="437" t="s">
        <v>681</v>
      </c>
      <c r="N963" s="437" t="s">
        <v>681</v>
      </c>
      <c r="O963" s="437" t="s">
        <v>681</v>
      </c>
      <c r="P963" s="437" t="s">
        <v>681</v>
      </c>
      <c r="Q963" s="437" t="s">
        <v>681</v>
      </c>
      <c r="R963" s="437" t="s">
        <v>681</v>
      </c>
      <c r="S963" s="437" t="s">
        <v>681</v>
      </c>
      <c r="T963" s="437" t="s">
        <v>681</v>
      </c>
      <c r="U963" s="437" t="s">
        <v>681</v>
      </c>
      <c r="V963" s="437" t="s">
        <v>681</v>
      </c>
      <c r="W963" s="437"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47" t="s">
        <v>714</v>
      </c>
      <c r="I964" s="848"/>
      <c r="J964" s="439" t="s">
        <v>683</v>
      </c>
      <c r="K964" s="440">
        <f t="shared" si="323"/>
        <v>43543</v>
      </c>
      <c r="L964" s="325">
        <v>11</v>
      </c>
      <c r="M964" s="441" t="s">
        <v>681</v>
      </c>
      <c r="N964" s="441" t="s">
        <v>681</v>
      </c>
      <c r="O964" s="441" t="s">
        <v>681</v>
      </c>
      <c r="P964" s="441" t="s">
        <v>681</v>
      </c>
      <c r="Q964" s="441" t="s">
        <v>681</v>
      </c>
      <c r="R964" s="441" t="s">
        <v>681</v>
      </c>
      <c r="S964" s="441" t="s">
        <v>681</v>
      </c>
      <c r="T964" s="441" t="s">
        <v>681</v>
      </c>
      <c r="U964" s="441" t="s">
        <v>681</v>
      </c>
      <c r="V964" s="441" t="s">
        <v>681</v>
      </c>
      <c r="W964" s="441"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49"/>
      <c r="I965" s="850"/>
      <c r="J965" s="439" t="s">
        <v>684</v>
      </c>
      <c r="K965" s="440" t="str">
        <f t="shared" si="323"/>
        <v>-</v>
      </c>
      <c r="L965" s="441" t="s">
        <v>685</v>
      </c>
      <c r="M965" s="441" t="s">
        <v>685</v>
      </c>
      <c r="N965" s="325">
        <v>20</v>
      </c>
      <c r="O965" s="325">
        <v>3</v>
      </c>
      <c r="P965" s="441" t="s">
        <v>685</v>
      </c>
      <c r="Q965" s="441" t="s">
        <v>685</v>
      </c>
      <c r="R965" s="441" t="s">
        <v>685</v>
      </c>
      <c r="S965" s="441" t="s">
        <v>685</v>
      </c>
      <c r="T965" s="441" t="s">
        <v>685</v>
      </c>
      <c r="U965" s="441" t="s">
        <v>685</v>
      </c>
      <c r="V965" s="441" t="s">
        <v>685</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51"/>
      <c r="I966" s="852"/>
      <c r="J966" s="425" t="s">
        <v>686</v>
      </c>
      <c r="K966" s="442" t="str">
        <f t="shared" si="323"/>
        <v>-</v>
      </c>
      <c r="L966" s="439" t="s">
        <v>681</v>
      </c>
      <c r="M966" s="439" t="s">
        <v>681</v>
      </c>
      <c r="N966" s="439" t="s">
        <v>681</v>
      </c>
      <c r="O966" s="439" t="s">
        <v>681</v>
      </c>
      <c r="P966" s="439" t="s">
        <v>681</v>
      </c>
      <c r="Q966" s="439" t="s">
        <v>681</v>
      </c>
      <c r="R966" s="439" t="s">
        <v>681</v>
      </c>
      <c r="S966" s="439" t="s">
        <v>681</v>
      </c>
      <c r="T966" s="439" t="s">
        <v>681</v>
      </c>
      <c r="U966" s="439" t="s">
        <v>681</v>
      </c>
      <c r="V966" s="443" t="s">
        <v>681</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715</v>
      </c>
      <c r="I967" s="435"/>
      <c r="J967" s="417" t="s">
        <v>680</v>
      </c>
      <c r="K967" s="436" t="str">
        <f t="shared" si="323"/>
        <v>-</v>
      </c>
      <c r="L967" s="437" t="s">
        <v>681</v>
      </c>
      <c r="M967" s="437" t="s">
        <v>681</v>
      </c>
      <c r="N967" s="437" t="s">
        <v>681</v>
      </c>
      <c r="O967" s="437" t="s">
        <v>681</v>
      </c>
      <c r="P967" s="437" t="s">
        <v>681</v>
      </c>
      <c r="Q967" s="437" t="s">
        <v>681</v>
      </c>
      <c r="R967" s="437" t="s">
        <v>681</v>
      </c>
      <c r="S967" s="437" t="s">
        <v>681</v>
      </c>
      <c r="T967" s="437" t="s">
        <v>681</v>
      </c>
      <c r="U967" s="437" t="s">
        <v>681</v>
      </c>
      <c r="V967" s="437" t="s">
        <v>681</v>
      </c>
      <c r="W967" s="437"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47" t="s">
        <v>716</v>
      </c>
      <c r="I968" s="848"/>
      <c r="J968" s="439" t="s">
        <v>683</v>
      </c>
      <c r="K968" s="440">
        <f t="shared" si="323"/>
        <v>43718</v>
      </c>
      <c r="L968" s="325">
        <v>36</v>
      </c>
      <c r="M968" s="441" t="s">
        <v>681</v>
      </c>
      <c r="N968" s="441" t="s">
        <v>681</v>
      </c>
      <c r="O968" s="441" t="s">
        <v>681</v>
      </c>
      <c r="P968" s="441" t="s">
        <v>681</v>
      </c>
      <c r="Q968" s="441" t="s">
        <v>681</v>
      </c>
      <c r="R968" s="441" t="s">
        <v>681</v>
      </c>
      <c r="S968" s="441" t="s">
        <v>681</v>
      </c>
      <c r="T968" s="441" t="s">
        <v>681</v>
      </c>
      <c r="U968" s="441" t="s">
        <v>681</v>
      </c>
      <c r="V968" s="441" t="s">
        <v>681</v>
      </c>
      <c r="W968" s="441"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49"/>
      <c r="I969" s="850"/>
      <c r="J969" s="439" t="s">
        <v>684</v>
      </c>
      <c r="K969" s="440" t="str">
        <f t="shared" si="323"/>
        <v>-</v>
      </c>
      <c r="L969" s="441" t="s">
        <v>685</v>
      </c>
      <c r="M969" s="441" t="s">
        <v>685</v>
      </c>
      <c r="N969" s="325">
        <v>20</v>
      </c>
      <c r="O969" s="325">
        <v>6</v>
      </c>
      <c r="P969" s="441" t="s">
        <v>685</v>
      </c>
      <c r="Q969" s="441" t="s">
        <v>685</v>
      </c>
      <c r="R969" s="441" t="s">
        <v>685</v>
      </c>
      <c r="S969" s="441" t="s">
        <v>685</v>
      </c>
      <c r="T969" s="441" t="s">
        <v>685</v>
      </c>
      <c r="U969" s="441" t="s">
        <v>685</v>
      </c>
      <c r="V969" s="441" t="s">
        <v>685</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51"/>
      <c r="I970" s="852"/>
      <c r="J970" s="425" t="s">
        <v>686</v>
      </c>
      <c r="K970" s="442" t="str">
        <f t="shared" si="323"/>
        <v>-</v>
      </c>
      <c r="L970" s="439" t="s">
        <v>681</v>
      </c>
      <c r="M970" s="439" t="s">
        <v>681</v>
      </c>
      <c r="N970" s="439" t="s">
        <v>681</v>
      </c>
      <c r="O970" s="439" t="s">
        <v>681</v>
      </c>
      <c r="P970" s="439" t="s">
        <v>681</v>
      </c>
      <c r="Q970" s="439" t="s">
        <v>681</v>
      </c>
      <c r="R970" s="439" t="s">
        <v>681</v>
      </c>
      <c r="S970" s="439" t="s">
        <v>681</v>
      </c>
      <c r="T970" s="439" t="s">
        <v>681</v>
      </c>
      <c r="U970" s="439" t="s">
        <v>681</v>
      </c>
      <c r="V970" s="443" t="s">
        <v>681</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717</v>
      </c>
      <c r="I971" s="435"/>
      <c r="J971" s="417" t="s">
        <v>680</v>
      </c>
      <c r="K971" s="436" t="str">
        <f t="shared" si="323"/>
        <v>-</v>
      </c>
      <c r="L971" s="437" t="s">
        <v>681</v>
      </c>
      <c r="M971" s="437" t="s">
        <v>681</v>
      </c>
      <c r="N971" s="437" t="s">
        <v>681</v>
      </c>
      <c r="O971" s="437" t="s">
        <v>681</v>
      </c>
      <c r="P971" s="437" t="s">
        <v>681</v>
      </c>
      <c r="Q971" s="437" t="s">
        <v>681</v>
      </c>
      <c r="R971" s="437" t="s">
        <v>681</v>
      </c>
      <c r="S971" s="437" t="s">
        <v>681</v>
      </c>
      <c r="T971" s="437" t="s">
        <v>681</v>
      </c>
      <c r="U971" s="437" t="s">
        <v>681</v>
      </c>
      <c r="V971" s="437" t="s">
        <v>681</v>
      </c>
      <c r="W971" s="437"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47" t="s">
        <v>718</v>
      </c>
      <c r="I972" s="848"/>
      <c r="J972" s="439" t="s">
        <v>683</v>
      </c>
      <c r="K972" s="440">
        <f t="shared" si="323"/>
        <v>43760</v>
      </c>
      <c r="L972" s="325">
        <v>42</v>
      </c>
      <c r="M972" s="441" t="s">
        <v>681</v>
      </c>
      <c r="N972" s="441" t="s">
        <v>681</v>
      </c>
      <c r="O972" s="441" t="s">
        <v>681</v>
      </c>
      <c r="P972" s="441" t="s">
        <v>681</v>
      </c>
      <c r="Q972" s="441" t="s">
        <v>681</v>
      </c>
      <c r="R972" s="441" t="s">
        <v>681</v>
      </c>
      <c r="S972" s="441" t="s">
        <v>681</v>
      </c>
      <c r="T972" s="441" t="s">
        <v>681</v>
      </c>
      <c r="U972" s="441" t="s">
        <v>681</v>
      </c>
      <c r="V972" s="441" t="s">
        <v>681</v>
      </c>
      <c r="W972" s="441"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49"/>
      <c r="I973" s="850"/>
      <c r="J973" s="439" t="s">
        <v>684</v>
      </c>
      <c r="K973" s="440" t="str">
        <f t="shared" si="323"/>
        <v>-</v>
      </c>
      <c r="L973" s="441" t="s">
        <v>685</v>
      </c>
      <c r="M973" s="441" t="s">
        <v>685</v>
      </c>
      <c r="N973" s="325">
        <v>28</v>
      </c>
      <c r="O973" s="325">
        <v>3</v>
      </c>
      <c r="P973" s="441" t="s">
        <v>685</v>
      </c>
      <c r="Q973" s="441" t="s">
        <v>685</v>
      </c>
      <c r="R973" s="441" t="s">
        <v>685</v>
      </c>
      <c r="S973" s="441" t="s">
        <v>685</v>
      </c>
      <c r="T973" s="441" t="s">
        <v>685</v>
      </c>
      <c r="U973" s="441" t="s">
        <v>685</v>
      </c>
      <c r="V973" s="441" t="s">
        <v>685</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51"/>
      <c r="I974" s="852"/>
      <c r="J974" s="425" t="s">
        <v>686</v>
      </c>
      <c r="K974" s="442" t="str">
        <f t="shared" si="323"/>
        <v>-</v>
      </c>
      <c r="L974" s="439" t="s">
        <v>681</v>
      </c>
      <c r="M974" s="439" t="s">
        <v>681</v>
      </c>
      <c r="N974" s="439" t="s">
        <v>681</v>
      </c>
      <c r="O974" s="439" t="s">
        <v>681</v>
      </c>
      <c r="P974" s="439" t="s">
        <v>681</v>
      </c>
      <c r="Q974" s="439" t="s">
        <v>681</v>
      </c>
      <c r="R974" s="439" t="s">
        <v>681</v>
      </c>
      <c r="S974" s="439" t="s">
        <v>681</v>
      </c>
      <c r="T974" s="439" t="s">
        <v>681</v>
      </c>
      <c r="U974" s="439" t="s">
        <v>681</v>
      </c>
      <c r="V974" s="443" t="s">
        <v>681</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719</v>
      </c>
      <c r="I975" s="435"/>
      <c r="J975" s="417" t="s">
        <v>680</v>
      </c>
      <c r="K975" s="436" t="str">
        <f t="shared" si="323"/>
        <v>-</v>
      </c>
      <c r="L975" s="437" t="s">
        <v>681</v>
      </c>
      <c r="M975" s="437" t="s">
        <v>681</v>
      </c>
      <c r="N975" s="437" t="s">
        <v>681</v>
      </c>
      <c r="O975" s="437" t="s">
        <v>681</v>
      </c>
      <c r="P975" s="437" t="s">
        <v>681</v>
      </c>
      <c r="Q975" s="437" t="s">
        <v>681</v>
      </c>
      <c r="R975" s="437" t="s">
        <v>681</v>
      </c>
      <c r="S975" s="437" t="s">
        <v>681</v>
      </c>
      <c r="T975" s="437" t="s">
        <v>681</v>
      </c>
      <c r="U975" s="437" t="s">
        <v>681</v>
      </c>
      <c r="V975" s="437" t="s">
        <v>681</v>
      </c>
      <c r="W975" s="437"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47" t="s">
        <v>720</v>
      </c>
      <c r="I976" s="848"/>
      <c r="J976" s="439" t="s">
        <v>683</v>
      </c>
      <c r="K976" s="440" t="str">
        <f t="shared" si="323"/>
        <v>-</v>
      </c>
      <c r="L976" s="441" t="s">
        <v>681</v>
      </c>
      <c r="M976" s="441" t="s">
        <v>681</v>
      </c>
      <c r="N976" s="325">
        <v>0</v>
      </c>
      <c r="O976" s="441" t="s">
        <v>681</v>
      </c>
      <c r="P976" s="441" t="s">
        <v>681</v>
      </c>
      <c r="Q976" s="441" t="s">
        <v>681</v>
      </c>
      <c r="R976" s="441" t="s">
        <v>681</v>
      </c>
      <c r="S976" s="441" t="s">
        <v>681</v>
      </c>
      <c r="T976" s="441" t="s">
        <v>681</v>
      </c>
      <c r="U976" s="441" t="s">
        <v>681</v>
      </c>
      <c r="V976" s="441" t="s">
        <v>681</v>
      </c>
      <c r="W976" s="441"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49"/>
      <c r="I977" s="850"/>
      <c r="J977" s="439" t="s">
        <v>684</v>
      </c>
      <c r="K977" s="440" t="str">
        <f t="shared" si="323"/>
        <v>-</v>
      </c>
      <c r="L977" s="441" t="s">
        <v>685</v>
      </c>
      <c r="M977" s="441" t="s">
        <v>685</v>
      </c>
      <c r="N977" s="441" t="s">
        <v>685</v>
      </c>
      <c r="O977" s="441" t="s">
        <v>685</v>
      </c>
      <c r="P977" s="441" t="s">
        <v>685</v>
      </c>
      <c r="Q977" s="441" t="s">
        <v>685</v>
      </c>
      <c r="R977" s="441" t="s">
        <v>685</v>
      </c>
      <c r="S977" s="441" t="s">
        <v>685</v>
      </c>
      <c r="T977" s="441" t="s">
        <v>685</v>
      </c>
      <c r="U977" s="441" t="s">
        <v>685</v>
      </c>
      <c r="V977" s="441" t="s">
        <v>685</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51"/>
      <c r="I978" s="852"/>
      <c r="J978" s="425" t="s">
        <v>686</v>
      </c>
      <c r="K978" s="442" t="str">
        <f t="shared" si="323"/>
        <v>-</v>
      </c>
      <c r="L978" s="439" t="s">
        <v>681</v>
      </c>
      <c r="M978" s="439" t="s">
        <v>681</v>
      </c>
      <c r="N978" s="439" t="s">
        <v>681</v>
      </c>
      <c r="O978" s="439" t="s">
        <v>681</v>
      </c>
      <c r="P978" s="439" t="s">
        <v>681</v>
      </c>
      <c r="Q978" s="439" t="s">
        <v>681</v>
      </c>
      <c r="R978" s="439" t="s">
        <v>681</v>
      </c>
      <c r="S978" s="439" t="s">
        <v>681</v>
      </c>
      <c r="T978" s="439" t="s">
        <v>681</v>
      </c>
      <c r="U978" s="439" t="s">
        <v>681</v>
      </c>
      <c r="V978" s="443" t="s">
        <v>681</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721</v>
      </c>
      <c r="I979" s="435"/>
      <c r="J979" s="417" t="s">
        <v>680</v>
      </c>
      <c r="K979" s="436" t="str">
        <f t="shared" si="323"/>
        <v>-</v>
      </c>
      <c r="L979" s="437" t="s">
        <v>681</v>
      </c>
      <c r="M979" s="437" t="s">
        <v>681</v>
      </c>
      <c r="N979" s="437" t="s">
        <v>681</v>
      </c>
      <c r="O979" s="437" t="s">
        <v>681</v>
      </c>
      <c r="P979" s="437" t="s">
        <v>681</v>
      </c>
      <c r="Q979" s="437" t="s">
        <v>681</v>
      </c>
      <c r="R979" s="437" t="s">
        <v>681</v>
      </c>
      <c r="S979" s="437" t="s">
        <v>681</v>
      </c>
      <c r="T979" s="437" t="s">
        <v>681</v>
      </c>
      <c r="U979" s="437" t="s">
        <v>681</v>
      </c>
      <c r="V979" s="437" t="s">
        <v>681</v>
      </c>
      <c r="W979" s="437"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47" t="s">
        <v>722</v>
      </c>
      <c r="I980" s="848"/>
      <c r="J980" s="439" t="s">
        <v>683</v>
      </c>
      <c r="K980" s="440" t="str">
        <f t="shared" si="323"/>
        <v>-</v>
      </c>
      <c r="L980" s="441" t="s">
        <v>681</v>
      </c>
      <c r="M980" s="441" t="s">
        <v>681</v>
      </c>
      <c r="N980" s="325">
        <v>0</v>
      </c>
      <c r="O980" s="441" t="s">
        <v>681</v>
      </c>
      <c r="P980" s="441" t="s">
        <v>681</v>
      </c>
      <c r="Q980" s="441" t="s">
        <v>681</v>
      </c>
      <c r="R980" s="441" t="s">
        <v>681</v>
      </c>
      <c r="S980" s="441" t="s">
        <v>681</v>
      </c>
      <c r="T980" s="441" t="s">
        <v>681</v>
      </c>
      <c r="U980" s="441" t="s">
        <v>681</v>
      </c>
      <c r="V980" s="441" t="s">
        <v>681</v>
      </c>
      <c r="W980" s="441"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49"/>
      <c r="I981" s="850"/>
      <c r="J981" s="439" t="s">
        <v>684</v>
      </c>
      <c r="K981" s="440" t="str">
        <f t="shared" si="323"/>
        <v>-</v>
      </c>
      <c r="L981" s="441" t="s">
        <v>685</v>
      </c>
      <c r="M981" s="441" t="s">
        <v>685</v>
      </c>
      <c r="N981" s="441" t="s">
        <v>685</v>
      </c>
      <c r="O981" s="441" t="s">
        <v>685</v>
      </c>
      <c r="P981" s="441" t="s">
        <v>685</v>
      </c>
      <c r="Q981" s="441" t="s">
        <v>685</v>
      </c>
      <c r="R981" s="441" t="s">
        <v>685</v>
      </c>
      <c r="S981" s="441" t="s">
        <v>685</v>
      </c>
      <c r="T981" s="441" t="s">
        <v>685</v>
      </c>
      <c r="U981" s="441" t="s">
        <v>685</v>
      </c>
      <c r="V981" s="441" t="s">
        <v>685</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51"/>
      <c r="I982" s="852"/>
      <c r="J982" s="425" t="s">
        <v>686</v>
      </c>
      <c r="K982" s="442" t="str">
        <f t="shared" si="323"/>
        <v>-</v>
      </c>
      <c r="L982" s="439" t="s">
        <v>681</v>
      </c>
      <c r="M982" s="439" t="s">
        <v>681</v>
      </c>
      <c r="N982" s="439" t="s">
        <v>681</v>
      </c>
      <c r="O982" s="439" t="s">
        <v>681</v>
      </c>
      <c r="P982" s="439" t="s">
        <v>681</v>
      </c>
      <c r="Q982" s="439" t="s">
        <v>681</v>
      </c>
      <c r="R982" s="439" t="s">
        <v>681</v>
      </c>
      <c r="S982" s="439" t="s">
        <v>681</v>
      </c>
      <c r="T982" s="439" t="s">
        <v>681</v>
      </c>
      <c r="U982" s="439" t="s">
        <v>681</v>
      </c>
      <c r="V982" s="443" t="s">
        <v>681</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723</v>
      </c>
      <c r="I983" s="435"/>
      <c r="J983" s="417" t="s">
        <v>680</v>
      </c>
      <c r="K983" s="436" t="str">
        <f t="shared" si="323"/>
        <v>-</v>
      </c>
      <c r="L983" s="437" t="s">
        <v>681</v>
      </c>
      <c r="M983" s="437" t="s">
        <v>681</v>
      </c>
      <c r="N983" s="437" t="s">
        <v>681</v>
      </c>
      <c r="O983" s="437" t="s">
        <v>681</v>
      </c>
      <c r="P983" s="437" t="s">
        <v>681</v>
      </c>
      <c r="Q983" s="437" t="s">
        <v>681</v>
      </c>
      <c r="R983" s="437" t="s">
        <v>681</v>
      </c>
      <c r="S983" s="437" t="s">
        <v>681</v>
      </c>
      <c r="T983" s="437" t="s">
        <v>681</v>
      </c>
      <c r="U983" s="437" t="s">
        <v>681</v>
      </c>
      <c r="V983" s="437" t="s">
        <v>681</v>
      </c>
      <c r="W983" s="437"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47" t="s">
        <v>724</v>
      </c>
      <c r="I984" s="848"/>
      <c r="J984" s="439" t="s">
        <v>683</v>
      </c>
      <c r="K984" s="440" t="str">
        <f t="shared" si="323"/>
        <v>-</v>
      </c>
      <c r="L984" s="441" t="s">
        <v>681</v>
      </c>
      <c r="M984" s="441" t="s">
        <v>681</v>
      </c>
      <c r="N984" s="441" t="s">
        <v>681</v>
      </c>
      <c r="O984" s="441" t="s">
        <v>681</v>
      </c>
      <c r="P984" s="441" t="s">
        <v>681</v>
      </c>
      <c r="Q984" s="441" t="s">
        <v>681</v>
      </c>
      <c r="R984" s="441" t="s">
        <v>681</v>
      </c>
      <c r="S984" s="441" t="s">
        <v>681</v>
      </c>
      <c r="T984" s="441" t="s">
        <v>681</v>
      </c>
      <c r="U984" s="441" t="s">
        <v>681</v>
      </c>
      <c r="V984" s="441" t="s">
        <v>681</v>
      </c>
      <c r="W984" s="441"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49"/>
      <c r="I985" s="850"/>
      <c r="J985" s="439" t="s">
        <v>684</v>
      </c>
      <c r="K985" s="440" t="str">
        <f t="shared" si="323"/>
        <v>-</v>
      </c>
      <c r="L985" s="441" t="s">
        <v>685</v>
      </c>
      <c r="M985" s="441" t="s">
        <v>685</v>
      </c>
      <c r="N985" s="441" t="s">
        <v>685</v>
      </c>
      <c r="O985" s="441" t="s">
        <v>685</v>
      </c>
      <c r="P985" s="441" t="s">
        <v>685</v>
      </c>
      <c r="Q985" s="441" t="s">
        <v>685</v>
      </c>
      <c r="R985" s="441" t="s">
        <v>685</v>
      </c>
      <c r="S985" s="441" t="s">
        <v>685</v>
      </c>
      <c r="T985" s="441" t="s">
        <v>685</v>
      </c>
      <c r="U985" s="441" t="s">
        <v>685</v>
      </c>
      <c r="V985" s="441" t="s">
        <v>685</v>
      </c>
      <c r="W985" s="441"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51"/>
      <c r="I986" s="852"/>
      <c r="J986" s="425" t="s">
        <v>686</v>
      </c>
      <c r="K986" s="442" t="str">
        <f t="shared" si="323"/>
        <v>-</v>
      </c>
      <c r="L986" s="439" t="s">
        <v>681</v>
      </c>
      <c r="M986" s="439" t="s">
        <v>681</v>
      </c>
      <c r="N986" s="439" t="s">
        <v>681</v>
      </c>
      <c r="O986" s="439" t="s">
        <v>681</v>
      </c>
      <c r="P986" s="439" t="s">
        <v>681</v>
      </c>
      <c r="Q986" s="439" t="s">
        <v>681</v>
      </c>
      <c r="R986" s="439" t="s">
        <v>681</v>
      </c>
      <c r="S986" s="439" t="s">
        <v>681</v>
      </c>
      <c r="T986" s="439" t="s">
        <v>681</v>
      </c>
      <c r="U986" s="439" t="s">
        <v>681</v>
      </c>
      <c r="V986" s="443" t="s">
        <v>681</v>
      </c>
      <c r="W986" s="443"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1075</v>
      </c>
      <c r="I987" s="435"/>
      <c r="J987" s="417" t="s">
        <v>680</v>
      </c>
      <c r="K987" s="436" t="str">
        <f t="shared" si="323"/>
        <v>-</v>
      </c>
      <c r="L987" s="437" t="s">
        <v>681</v>
      </c>
      <c r="M987" s="437" t="s">
        <v>681</v>
      </c>
      <c r="N987" s="437" t="s">
        <v>681</v>
      </c>
      <c r="O987" s="437" t="s">
        <v>681</v>
      </c>
      <c r="P987" s="437" t="s">
        <v>681</v>
      </c>
      <c r="Q987" s="444">
        <v>21</v>
      </c>
      <c r="R987" s="437" t="s">
        <v>681</v>
      </c>
      <c r="S987" s="437" t="s">
        <v>681</v>
      </c>
      <c r="T987" s="437" t="s">
        <v>681</v>
      </c>
      <c r="U987" s="437" t="s">
        <v>681</v>
      </c>
      <c r="V987" s="437" t="s">
        <v>681</v>
      </c>
      <c r="W987" s="437"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47" t="s">
        <v>1076</v>
      </c>
      <c r="I988" s="848"/>
      <c r="J988" s="439" t="s">
        <v>683</v>
      </c>
      <c r="K988" s="440" t="str">
        <f t="shared" si="323"/>
        <v>-</v>
      </c>
      <c r="L988" s="441" t="s">
        <v>681</v>
      </c>
      <c r="M988" s="441" t="s">
        <v>681</v>
      </c>
      <c r="N988" s="441" t="s">
        <v>681</v>
      </c>
      <c r="O988" s="441" t="s">
        <v>681</v>
      </c>
      <c r="P988" s="441" t="s">
        <v>681</v>
      </c>
      <c r="Q988" s="441" t="s">
        <v>681</v>
      </c>
      <c r="R988" s="441" t="s">
        <v>681</v>
      </c>
      <c r="S988" s="325" t="b">
        <v>1</v>
      </c>
      <c r="T988" s="441" t="s">
        <v>681</v>
      </c>
      <c r="U988" s="441" t="s">
        <v>681</v>
      </c>
      <c r="V988" s="441" t="s">
        <v>681</v>
      </c>
      <c r="W988" s="441"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49"/>
      <c r="I989" s="850"/>
      <c r="J989" s="439" t="s">
        <v>684</v>
      </c>
      <c r="K989" s="440" t="str">
        <f t="shared" si="323"/>
        <v>-</v>
      </c>
      <c r="L989" s="441" t="s">
        <v>685</v>
      </c>
      <c r="M989" s="441" t="s">
        <v>685</v>
      </c>
      <c r="N989" s="441" t="s">
        <v>685</v>
      </c>
      <c r="O989" s="441" t="s">
        <v>685</v>
      </c>
      <c r="P989" s="325">
        <v>21</v>
      </c>
      <c r="Q989" s="441" t="s">
        <v>685</v>
      </c>
      <c r="R989" s="441" t="s">
        <v>685</v>
      </c>
      <c r="S989" s="441" t="s">
        <v>685</v>
      </c>
      <c r="T989" s="441" t="s">
        <v>685</v>
      </c>
      <c r="U989" s="441" t="s">
        <v>685</v>
      </c>
      <c r="V989" s="441" t="s">
        <v>685</v>
      </c>
      <c r="W989" s="441"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51"/>
      <c r="I990" s="852"/>
      <c r="J990" s="425" t="s">
        <v>686</v>
      </c>
      <c r="K990" s="442" t="str">
        <f t="shared" si="323"/>
        <v>-</v>
      </c>
      <c r="L990" s="439" t="s">
        <v>681</v>
      </c>
      <c r="M990" s="439" t="s">
        <v>681</v>
      </c>
      <c r="N990" s="439" t="s">
        <v>681</v>
      </c>
      <c r="O990" s="439" t="s">
        <v>681</v>
      </c>
      <c r="P990" s="439" t="s">
        <v>681</v>
      </c>
      <c r="Q990" s="439" t="s">
        <v>681</v>
      </c>
      <c r="R990" s="439" t="s">
        <v>681</v>
      </c>
      <c r="S990" s="439" t="s">
        <v>681</v>
      </c>
      <c r="T990" s="439" t="s">
        <v>681</v>
      </c>
      <c r="U990" s="439" t="s">
        <v>681</v>
      </c>
      <c r="V990" s="443" t="s">
        <v>681</v>
      </c>
      <c r="W990" s="443"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725</v>
      </c>
      <c r="I991" s="435"/>
      <c r="J991" s="417" t="s">
        <v>680</v>
      </c>
      <c r="K991" s="436" t="str">
        <f t="shared" si="323"/>
        <v>-</v>
      </c>
      <c r="L991" s="445">
        <v>-1</v>
      </c>
      <c r="M991" s="437" t="s">
        <v>681</v>
      </c>
      <c r="N991" s="437" t="s">
        <v>681</v>
      </c>
      <c r="O991" s="437" t="s">
        <v>681</v>
      </c>
      <c r="P991" s="437" t="s">
        <v>681</v>
      </c>
      <c r="Q991" s="437" t="s">
        <v>681</v>
      </c>
      <c r="R991" s="437" t="s">
        <v>681</v>
      </c>
      <c r="S991" s="437" t="s">
        <v>681</v>
      </c>
      <c r="T991" s="437" t="s">
        <v>681</v>
      </c>
      <c r="U991" s="437" t="s">
        <v>681</v>
      </c>
      <c r="V991" s="444">
        <v>0.05</v>
      </c>
      <c r="W991" s="437"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47" t="s">
        <v>726</v>
      </c>
      <c r="I992" s="848"/>
      <c r="J992" s="439" t="s">
        <v>683</v>
      </c>
      <c r="K992" s="440" t="str">
        <f t="shared" si="323"/>
        <v>-</v>
      </c>
      <c r="L992" s="441" t="s">
        <v>681</v>
      </c>
      <c r="M992" s="441" t="s">
        <v>681</v>
      </c>
      <c r="N992" s="441" t="s">
        <v>681</v>
      </c>
      <c r="O992" s="441" t="s">
        <v>681</v>
      </c>
      <c r="P992" s="441" t="s">
        <v>681</v>
      </c>
      <c r="Q992" s="441" t="s">
        <v>681</v>
      </c>
      <c r="R992" s="441" t="s">
        <v>681</v>
      </c>
      <c r="S992" s="441" t="s">
        <v>681</v>
      </c>
      <c r="T992" s="441" t="s">
        <v>681</v>
      </c>
      <c r="U992" s="441" t="s">
        <v>681</v>
      </c>
      <c r="V992" s="441" t="s">
        <v>681</v>
      </c>
      <c r="W992" s="441"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49"/>
      <c r="I993" s="850"/>
      <c r="J993" s="439" t="s">
        <v>684</v>
      </c>
      <c r="K993" s="440" t="str">
        <f t="shared" si="323"/>
        <v>-</v>
      </c>
      <c r="L993" s="441" t="s">
        <v>685</v>
      </c>
      <c r="M993" s="441" t="s">
        <v>685</v>
      </c>
      <c r="N993" s="441" t="s">
        <v>685</v>
      </c>
      <c r="O993" s="441" t="s">
        <v>685</v>
      </c>
      <c r="P993" s="441" t="s">
        <v>685</v>
      </c>
      <c r="Q993" s="441" t="s">
        <v>685</v>
      </c>
      <c r="R993" s="441" t="s">
        <v>685</v>
      </c>
      <c r="S993" s="441" t="s">
        <v>685</v>
      </c>
      <c r="T993" s="441" t="s">
        <v>685</v>
      </c>
      <c r="U993" s="441" t="s">
        <v>685</v>
      </c>
      <c r="V993" s="441" t="s">
        <v>685</v>
      </c>
      <c r="W993" s="441"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51"/>
      <c r="I994" s="852"/>
      <c r="J994" s="425" t="s">
        <v>686</v>
      </c>
      <c r="K994" s="442" t="str">
        <f t="shared" si="323"/>
        <v>-</v>
      </c>
      <c r="L994" s="447" t="s">
        <v>681</v>
      </c>
      <c r="M994" s="447" t="s">
        <v>681</v>
      </c>
      <c r="N994" s="447" t="s">
        <v>681</v>
      </c>
      <c r="O994" s="447" t="s">
        <v>681</v>
      </c>
      <c r="P994" s="447" t="s">
        <v>681</v>
      </c>
      <c r="Q994" s="447" t="s">
        <v>681</v>
      </c>
      <c r="R994" s="447" t="s">
        <v>681</v>
      </c>
      <c r="S994" s="447" t="s">
        <v>681</v>
      </c>
      <c r="T994" s="447" t="s">
        <v>681</v>
      </c>
      <c r="U994" s="447" t="s">
        <v>681</v>
      </c>
      <c r="V994" s="446">
        <v>-0.05</v>
      </c>
      <c r="W994" s="443"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727</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730</v>
      </c>
      <c r="I1000" s="285"/>
      <c r="J1000" s="325">
        <v>0</v>
      </c>
      <c r="K1000" s="325">
        <v>0.5</v>
      </c>
      <c r="L1000" s="325">
        <v>1.25</v>
      </c>
      <c r="M1000" s="301">
        <f>FORECAST(M999,CHOOSE({1,2},L1000,N1000),CHOOSE({1,2},L999,N999))</f>
        <v>13.624999999999998</v>
      </c>
      <c r="N1000" s="325">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732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49">
        <v>1.02</v>
      </c>
      <c r="D6" s="268"/>
      <c r="E6" s="328" t="s">
        <v>414</v>
      </c>
      <c r="F6" s="329">
        <v>2</v>
      </c>
      <c r="G6" s="269"/>
      <c r="H6" s="638" t="s">
        <v>733</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hidden="1" customHeight="1" outlineLevel="1" x14ac:dyDescent="0.25">
      <c r="A7" s="255"/>
      <c r="B7" s="264"/>
      <c r="C7" s="449">
        <f>INT($C$6)+1.02</f>
        <v>2.02</v>
      </c>
      <c r="D7" s="268"/>
      <c r="E7" s="328" t="s">
        <v>416</v>
      </c>
      <c r="F7" s="332">
        <v>1</v>
      </c>
      <c r="G7" s="273"/>
      <c r="H7" s="458"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hidden="1"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49">
        <f>INT($C$6)+1.005</f>
        <v>2.0049999999999999</v>
      </c>
      <c r="D9" s="280" t="s">
        <v>422</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hidden="1" outlineLevel="1" x14ac:dyDescent="0.25">
      <c r="A10" s="255"/>
      <c r="B10" s="264"/>
      <c r="C10" s="449">
        <f>INT($C$6)+1</f>
        <v>2</v>
      </c>
      <c r="D10" s="280"/>
      <c r="E10" s="335"/>
      <c r="F10" s="335"/>
      <c r="G10" s="280"/>
      <c r="H10" s="453" t="s">
        <v>423</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49">
        <f>INT($C$6)+1.045</f>
        <v>2.0449999999999999</v>
      </c>
      <c r="D11" s="280"/>
      <c r="E11" s="335"/>
      <c r="F11" s="335"/>
      <c r="G11" s="280"/>
      <c r="H11" s="285" t="s">
        <v>424</v>
      </c>
      <c r="I11" s="285"/>
      <c r="J11" s="521">
        <v>44526.325755208301</v>
      </c>
      <c r="K11" s="891" t="s">
        <v>988</v>
      </c>
      <c r="L11" s="892"/>
      <c r="M11" s="892"/>
      <c r="N11" s="892"/>
      <c r="O11" s="892"/>
      <c r="P11" s="892"/>
      <c r="Q11" s="892"/>
      <c r="R11" s="892"/>
      <c r="S11" s="892"/>
      <c r="T11" s="892"/>
      <c r="U11" s="892"/>
      <c r="V11" s="892"/>
      <c r="W11" s="892"/>
      <c r="X11" s="892"/>
      <c r="Y11" s="892"/>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49">
        <f>INT($C$6)+1.045</f>
        <v>2.0449999999999999</v>
      </c>
      <c r="D12" s="280"/>
      <c r="E12" s="335"/>
      <c r="F12" s="335"/>
      <c r="G12" s="280"/>
      <c r="H12" s="285" t="s">
        <v>425</v>
      </c>
      <c r="I12" s="285"/>
      <c r="J12" s="520">
        <v>44697.529600694397</v>
      </c>
      <c r="K12" s="893" t="s">
        <v>1157</v>
      </c>
      <c r="L12" s="894"/>
      <c r="M12" s="894"/>
      <c r="N12" s="894"/>
      <c r="O12" s="894"/>
      <c r="P12" s="894"/>
      <c r="Q12" s="894"/>
      <c r="R12" s="894"/>
      <c r="S12" s="894"/>
      <c r="T12" s="894"/>
      <c r="U12" s="894"/>
      <c r="V12" s="894"/>
      <c r="W12" s="894"/>
      <c r="X12" s="894"/>
      <c r="Y12" s="895"/>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49">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427</v>
      </c>
      <c r="I15" s="453"/>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414</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416</v>
      </c>
      <c r="F30" s="332">
        <v>1</v>
      </c>
      <c r="G30" s="273"/>
      <c r="H30" s="458" t="s">
        <v>980</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49">
        <f>INT($C$29)+2</f>
        <v>3</v>
      </c>
      <c r="D33" s="265"/>
      <c r="E33" s="335"/>
      <c r="F33" s="335"/>
      <c r="G33" s="265"/>
      <c r="H33" s="279"/>
      <c r="I33" s="279"/>
      <c r="J33" s="460" t="s">
        <v>163</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outlineLevel="3" x14ac:dyDescent="0.25">
      <c r="A34" s="255"/>
      <c r="B34" s="264"/>
      <c r="C34" s="449">
        <f>INT($C$29)+3</f>
        <v>4</v>
      </c>
      <c r="D34" s="265"/>
      <c r="E34" s="335"/>
      <c r="F34" s="335"/>
      <c r="G34" s="265"/>
      <c r="H34" s="279"/>
      <c r="I34" s="279"/>
      <c r="J34" s="460" t="s">
        <v>734</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outlineLevel="3" x14ac:dyDescent="0.25">
      <c r="A35" s="255"/>
      <c r="B35" s="264"/>
      <c r="C35" s="449">
        <f>INT($C$29)+3</f>
        <v>4</v>
      </c>
      <c r="D35" s="265"/>
      <c r="E35" s="335"/>
      <c r="F35" s="335"/>
      <c r="G35" s="265"/>
      <c r="H35" s="279"/>
      <c r="I35" s="279"/>
      <c r="J35" s="460" t="s">
        <v>735</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x14ac:dyDescent="0.25">
      <c r="A36" s="255"/>
      <c r="B36" s="264"/>
      <c r="C36" s="449">
        <f>INT($C$29)+2</f>
        <v>3</v>
      </c>
      <c r="D36" s="265"/>
      <c r="E36" s="335"/>
      <c r="F36" s="335"/>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49">
        <f>INT($C$29)+3</f>
        <v>4</v>
      </c>
      <c r="D37" s="265"/>
      <c r="E37" s="335"/>
      <c r="F37" s="335"/>
      <c r="G37" s="265"/>
      <c r="H37" s="279"/>
      <c r="I37" s="279"/>
      <c r="J37" s="460" t="s">
        <v>734</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outlineLevel="3" x14ac:dyDescent="0.25">
      <c r="A38" s="255"/>
      <c r="B38" s="264"/>
      <c r="C38" s="449">
        <f>INT($C$29)+3</f>
        <v>4</v>
      </c>
      <c r="D38" s="265"/>
      <c r="E38" s="335"/>
      <c r="F38" s="335"/>
      <c r="G38" s="265"/>
      <c r="H38" s="279"/>
      <c r="I38" s="279"/>
      <c r="J38" s="460" t="s">
        <v>735</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49">
        <f>INT($C$29)+3</f>
        <v>4</v>
      </c>
      <c r="D40" s="265"/>
      <c r="E40" s="335"/>
      <c r="F40" s="335"/>
      <c r="G40" s="265"/>
      <c r="H40" s="279"/>
      <c r="I40" s="279"/>
      <c r="J40" s="460" t="s">
        <v>734</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outlineLevel="3" x14ac:dyDescent="0.25">
      <c r="A41" s="255"/>
      <c r="B41" s="264"/>
      <c r="C41" s="449">
        <f>INT($C$29)+3</f>
        <v>4</v>
      </c>
      <c r="D41" s="265"/>
      <c r="E41" s="335"/>
      <c r="F41" s="335"/>
      <c r="G41" s="265"/>
      <c r="H41" s="279"/>
      <c r="I41" s="279"/>
      <c r="J41" s="460" t="s">
        <v>735</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49">
        <f>INT(MAX($C$48:$C$112))+1</f>
        <v>5</v>
      </c>
      <c r="D44" s="280"/>
      <c r="E44" s="335"/>
      <c r="F44" s="335"/>
      <c r="G44" s="280"/>
      <c r="H44" s="335" t="s">
        <v>737</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outlineLevel="4" x14ac:dyDescent="0.25">
      <c r="A45" s="255"/>
      <c r="B45" s="264" t="s">
        <v>420</v>
      </c>
      <c r="C45" s="449">
        <f>INT(MAX($C$48:$C$112))+1</f>
        <v>5</v>
      </c>
      <c r="D45" s="280" t="s">
        <v>421</v>
      </c>
      <c r="E45" s="335"/>
      <c r="F45" s="335"/>
      <c r="G45" s="280"/>
      <c r="H45" s="335" t="s">
        <v>738</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418</v>
      </c>
      <c r="I47" s="462" t="s">
        <v>186</v>
      </c>
      <c r="J47" s="270" t="s">
        <v>824</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422</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876</v>
      </c>
      <c r="I49" s="301" t="s">
        <v>739</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207</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208</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879</v>
      </c>
      <c r="I52" s="464" t="s">
        <v>739</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207</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208</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880</v>
      </c>
      <c r="I55" s="301" t="s">
        <v>739</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207</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208</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881</v>
      </c>
      <c r="I58" s="301" t="s">
        <v>739</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207</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208</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878</v>
      </c>
      <c r="I61" s="301" t="s">
        <v>739</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207</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208</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882</v>
      </c>
      <c r="I64" s="301" t="s">
        <v>739</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207</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208</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877</v>
      </c>
      <c r="I67" s="301" t="s">
        <v>739</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207</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208</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883</v>
      </c>
      <c r="I70" s="464" t="s">
        <v>739</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207</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208</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884</v>
      </c>
      <c r="I73" s="301" t="s">
        <v>739</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207</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208</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885</v>
      </c>
      <c r="I76" s="301" t="s">
        <v>739</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207</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208</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886</v>
      </c>
      <c r="I79" s="301" t="s">
        <v>739</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207</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208</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887</v>
      </c>
      <c r="I82" s="301" t="s">
        <v>739</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207</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208</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888</v>
      </c>
      <c r="I85" s="301" t="s">
        <v>739</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207</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208</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889</v>
      </c>
      <c r="I88" s="464" t="s">
        <v>739</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207</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208</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890</v>
      </c>
      <c r="I91" s="301" t="s">
        <v>739</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207</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208</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891</v>
      </c>
      <c r="I94" s="301" t="s">
        <v>739</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207</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208</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892</v>
      </c>
      <c r="I97" s="301" t="s">
        <v>739</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207</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208</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893</v>
      </c>
      <c r="I100" s="301" t="s">
        <v>739</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207</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208</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894</v>
      </c>
      <c r="I103" s="301" t="s">
        <v>739</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207</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208</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895</v>
      </c>
      <c r="I106" s="301" t="s">
        <v>739</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207</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208</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896</v>
      </c>
      <c r="I109" s="301" t="s">
        <v>739</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207</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208</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49">
        <f>INT($C$29)+1</f>
        <v>2</v>
      </c>
      <c r="D113" s="280"/>
      <c r="E113" s="335"/>
      <c r="F113" s="335"/>
      <c r="G113" s="280"/>
      <c r="H113" s="338" t="s">
        <v>982</v>
      </c>
      <c r="I113" s="641" t="s">
        <v>984</v>
      </c>
      <c r="J113" s="640"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418</v>
      </c>
      <c r="I114" s="462" t="s">
        <v>186</v>
      </c>
      <c r="J114" s="640"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422</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876</v>
      </c>
      <c r="I116" s="301" t="s">
        <v>739</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879</v>
      </c>
      <c r="I117" s="464" t="s">
        <v>739</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880</v>
      </c>
      <c r="I118" s="301" t="s">
        <v>739</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881</v>
      </c>
      <c r="I119" s="301" t="s">
        <v>739</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878</v>
      </c>
      <c r="I120" s="301" t="s">
        <v>739</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882</v>
      </c>
      <c r="I121" s="301" t="s">
        <v>739</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877</v>
      </c>
      <c r="I122" s="301" t="s">
        <v>739</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883</v>
      </c>
      <c r="I123" s="464" t="s">
        <v>739</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884</v>
      </c>
      <c r="I124" s="301" t="s">
        <v>739</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885</v>
      </c>
      <c r="I125" s="301" t="s">
        <v>739</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886</v>
      </c>
      <c r="I126" s="301" t="s">
        <v>739</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887</v>
      </c>
      <c r="I127" s="301" t="s">
        <v>739</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888</v>
      </c>
      <c r="I128" s="301" t="s">
        <v>739</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889</v>
      </c>
      <c r="I129" s="464" t="s">
        <v>739</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890</v>
      </c>
      <c r="I130" s="301" t="s">
        <v>739</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891</v>
      </c>
      <c r="I131" s="301" t="s">
        <v>739</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892</v>
      </c>
      <c r="I132" s="301" t="s">
        <v>739</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893</v>
      </c>
      <c r="I133" s="301" t="s">
        <v>739</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894</v>
      </c>
      <c r="I134" s="301" t="s">
        <v>739</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895</v>
      </c>
      <c r="I135" s="301" t="s">
        <v>739</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896</v>
      </c>
      <c r="I136" s="301" t="s">
        <v>739</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49">
        <f>INT($C$29)+1</f>
        <v>2</v>
      </c>
      <c r="D138" s="280"/>
      <c r="E138" s="335"/>
      <c r="F138" s="335"/>
      <c r="G138" s="280"/>
      <c r="H138" s="338"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600</v>
      </c>
      <c r="I139" s="462" t="s">
        <v>742</v>
      </c>
      <c r="J139" s="270" t="s">
        <v>824</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422</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923</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914</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915</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917</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916</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918</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921</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922</v>
      </c>
      <c r="J148" s="553"/>
      <c r="K148" s="630">
        <v>0</v>
      </c>
      <c r="L148" s="630">
        <v>0</v>
      </c>
      <c r="M148" s="630">
        <v>0</v>
      </c>
      <c r="N148" s="630">
        <v>0</v>
      </c>
      <c r="O148" s="630">
        <v>0</v>
      </c>
      <c r="P148" s="630">
        <v>0</v>
      </c>
      <c r="Q148" s="630">
        <v>0</v>
      </c>
      <c r="R148" s="630">
        <v>0</v>
      </c>
      <c r="S148" s="630">
        <v>0</v>
      </c>
      <c r="T148" s="630">
        <v>0</v>
      </c>
      <c r="U148" s="630">
        <v>0</v>
      </c>
      <c r="V148" s="630">
        <v>0</v>
      </c>
      <c r="W148" s="630">
        <v>0</v>
      </c>
      <c r="X148" s="630">
        <v>0</v>
      </c>
      <c r="Y148" s="630">
        <v>0</v>
      </c>
      <c r="Z148" s="630">
        <v>0</v>
      </c>
      <c r="AA148" s="630">
        <v>0</v>
      </c>
      <c r="AB148" s="630">
        <v>0</v>
      </c>
      <c r="AC148" s="630">
        <v>0</v>
      </c>
      <c r="AD148" s="630">
        <v>0</v>
      </c>
      <c r="AE148" s="630">
        <v>0</v>
      </c>
      <c r="AF148" s="630">
        <v>0</v>
      </c>
      <c r="AG148" s="630">
        <v>0</v>
      </c>
      <c r="AH148" s="630">
        <v>0</v>
      </c>
      <c r="AI148" s="630">
        <v>0</v>
      </c>
      <c r="AJ148" s="630">
        <v>0</v>
      </c>
      <c r="AK148" s="630">
        <v>0</v>
      </c>
      <c r="AL148" s="630">
        <v>0</v>
      </c>
      <c r="AM148" s="630">
        <v>0</v>
      </c>
      <c r="AN148" s="630">
        <v>0</v>
      </c>
      <c r="AO148" s="630">
        <v>0</v>
      </c>
      <c r="AP148" s="630">
        <v>0</v>
      </c>
      <c r="AQ148" s="630">
        <v>0</v>
      </c>
      <c r="AR148" s="630">
        <v>0</v>
      </c>
      <c r="AS148" s="630">
        <v>0</v>
      </c>
      <c r="AT148" s="630">
        <v>0</v>
      </c>
      <c r="AU148" s="630">
        <v>0</v>
      </c>
      <c r="AV148" s="630">
        <v>0</v>
      </c>
      <c r="AW148" s="630">
        <v>0</v>
      </c>
      <c r="AX148" s="630">
        <v>0</v>
      </c>
      <c r="AY148" s="630">
        <v>0</v>
      </c>
      <c r="AZ148" s="630">
        <v>0</v>
      </c>
      <c r="BA148" s="630">
        <v>0</v>
      </c>
      <c r="BB148" s="630">
        <v>0</v>
      </c>
      <c r="BC148" s="630">
        <v>0</v>
      </c>
      <c r="BD148" s="630">
        <v>0</v>
      </c>
      <c r="BE148" s="630">
        <v>0</v>
      </c>
      <c r="BF148" s="630">
        <v>0</v>
      </c>
      <c r="BG148" s="630">
        <v>0</v>
      </c>
      <c r="BH148" s="630">
        <v>0</v>
      </c>
      <c r="BI148" s="630">
        <v>0</v>
      </c>
      <c r="BJ148" s="630">
        <v>0</v>
      </c>
      <c r="BK148" s="630">
        <v>0</v>
      </c>
      <c r="BL148" s="630">
        <v>0</v>
      </c>
      <c r="BM148" s="630">
        <v>0</v>
      </c>
      <c r="BN148" s="630">
        <v>0</v>
      </c>
      <c r="BO148" s="630">
        <v>0</v>
      </c>
      <c r="BP148" s="630">
        <v>0</v>
      </c>
      <c r="BQ148" s="630">
        <v>0</v>
      </c>
      <c r="BR148" s="630">
        <v>0</v>
      </c>
      <c r="BS148" s="630">
        <v>0</v>
      </c>
      <c r="BT148" s="630">
        <v>0</v>
      </c>
      <c r="BU148" s="630">
        <v>0</v>
      </c>
      <c r="BV148" s="630">
        <v>0</v>
      </c>
      <c r="BW148" s="630">
        <v>0</v>
      </c>
      <c r="BX148" s="630">
        <v>0</v>
      </c>
      <c r="BY148" s="630">
        <v>0</v>
      </c>
      <c r="BZ148" s="630">
        <v>0</v>
      </c>
      <c r="CA148" s="630">
        <v>0</v>
      </c>
      <c r="CB148" s="630">
        <v>0</v>
      </c>
      <c r="CC148" s="630">
        <v>0</v>
      </c>
      <c r="CD148" s="630">
        <v>0</v>
      </c>
      <c r="CE148" s="630">
        <v>0</v>
      </c>
      <c r="CF148" s="630">
        <v>0</v>
      </c>
      <c r="CG148" s="630">
        <v>0</v>
      </c>
      <c r="CH148" s="630">
        <v>0</v>
      </c>
      <c r="CI148" s="630">
        <v>0</v>
      </c>
      <c r="CJ148" s="630">
        <v>0</v>
      </c>
      <c r="CK148" s="630">
        <v>0</v>
      </c>
      <c r="CL148" s="630">
        <v>0</v>
      </c>
      <c r="CM148" s="630">
        <v>0</v>
      </c>
      <c r="CN148" s="630">
        <v>0</v>
      </c>
      <c r="CO148" s="630">
        <v>0</v>
      </c>
      <c r="CP148" s="630">
        <v>0</v>
      </c>
      <c r="CQ148" s="630">
        <v>0</v>
      </c>
      <c r="CR148" s="630">
        <v>0</v>
      </c>
      <c r="CS148" s="630">
        <v>0</v>
      </c>
      <c r="CT148" s="630">
        <v>0</v>
      </c>
      <c r="CU148" s="630">
        <v>0</v>
      </c>
      <c r="CV148" s="630">
        <v>0</v>
      </c>
      <c r="CW148" s="630">
        <v>0</v>
      </c>
      <c r="CX148" s="630">
        <v>0</v>
      </c>
      <c r="CY148" s="630">
        <v>0</v>
      </c>
      <c r="CZ148" s="630">
        <v>0</v>
      </c>
      <c r="DA148" s="630">
        <v>0</v>
      </c>
      <c r="DB148" s="630">
        <v>0</v>
      </c>
      <c r="DC148" s="630">
        <v>0</v>
      </c>
      <c r="DD148" s="630">
        <v>0</v>
      </c>
      <c r="DE148" s="630">
        <v>0</v>
      </c>
      <c r="DF148" s="630">
        <v>0</v>
      </c>
      <c r="DG148" s="630">
        <v>0</v>
      </c>
      <c r="DH148" s="630">
        <v>0</v>
      </c>
      <c r="DI148" s="630">
        <v>0</v>
      </c>
      <c r="DJ148" s="630">
        <v>0</v>
      </c>
      <c r="DK148" s="630">
        <v>0</v>
      </c>
      <c r="DL148" s="630">
        <v>0</v>
      </c>
      <c r="DM148" s="630">
        <v>0</v>
      </c>
      <c r="DN148" s="630">
        <v>0</v>
      </c>
      <c r="DO148" s="630">
        <v>0</v>
      </c>
      <c r="DP148" s="630">
        <v>0</v>
      </c>
      <c r="DQ148" s="630">
        <v>0</v>
      </c>
      <c r="DR148" s="630">
        <v>0</v>
      </c>
      <c r="DS148" s="630">
        <v>0</v>
      </c>
      <c r="DT148" s="630">
        <v>0</v>
      </c>
      <c r="DU148" s="630">
        <v>0</v>
      </c>
      <c r="DV148" s="630">
        <v>0</v>
      </c>
      <c r="DW148" s="630">
        <v>0</v>
      </c>
      <c r="DX148" s="630">
        <v>0</v>
      </c>
      <c r="DY148" s="630">
        <v>0</v>
      </c>
      <c r="DZ148" s="630">
        <v>0</v>
      </c>
      <c r="EA148" s="630">
        <v>0</v>
      </c>
      <c r="EB148" s="630">
        <v>0</v>
      </c>
      <c r="EC148" s="630">
        <v>0</v>
      </c>
      <c r="ED148" s="630">
        <v>0</v>
      </c>
      <c r="EE148" s="630">
        <v>0</v>
      </c>
      <c r="EF148" s="630">
        <v>0</v>
      </c>
      <c r="EG148" s="630">
        <v>0</v>
      </c>
      <c r="EH148" s="630">
        <v>0</v>
      </c>
      <c r="EI148" s="630">
        <v>0</v>
      </c>
      <c r="EJ148" s="630">
        <v>0</v>
      </c>
      <c r="EK148" s="630">
        <v>0</v>
      </c>
      <c r="EL148" s="630">
        <v>0</v>
      </c>
      <c r="EM148" s="630">
        <v>0</v>
      </c>
      <c r="EN148" s="630">
        <v>0</v>
      </c>
      <c r="EO148" s="630">
        <v>0</v>
      </c>
      <c r="EP148" s="630">
        <v>0</v>
      </c>
      <c r="EQ148" s="630">
        <v>0</v>
      </c>
      <c r="ER148" s="630">
        <v>0</v>
      </c>
      <c r="ES148" s="630">
        <v>0</v>
      </c>
      <c r="ET148" s="630">
        <v>0</v>
      </c>
      <c r="EU148" s="630">
        <v>0</v>
      </c>
      <c r="EV148" s="630">
        <v>0</v>
      </c>
      <c r="EW148" s="630">
        <v>0</v>
      </c>
      <c r="EX148" s="630">
        <v>0</v>
      </c>
      <c r="EY148" s="630">
        <v>0</v>
      </c>
      <c r="EZ148" s="630">
        <v>0</v>
      </c>
      <c r="FA148" s="630">
        <v>0</v>
      </c>
      <c r="FB148" s="630">
        <v>0</v>
      </c>
      <c r="FC148" s="630">
        <v>0</v>
      </c>
      <c r="FD148" s="630">
        <v>0</v>
      </c>
      <c r="FE148" s="630">
        <v>0</v>
      </c>
      <c r="FF148" s="630">
        <v>0</v>
      </c>
      <c r="FG148" s="630">
        <v>0</v>
      </c>
      <c r="FH148" s="630">
        <v>0</v>
      </c>
      <c r="FI148" s="630">
        <v>0</v>
      </c>
      <c r="FJ148" s="630">
        <v>0</v>
      </c>
      <c r="FK148" s="630">
        <v>0</v>
      </c>
      <c r="FL148" s="630">
        <v>0</v>
      </c>
      <c r="FM148" s="630">
        <v>0</v>
      </c>
      <c r="FN148" s="630">
        <v>0</v>
      </c>
      <c r="FO148" s="630">
        <v>0</v>
      </c>
      <c r="FP148" s="630">
        <v>0</v>
      </c>
      <c r="FQ148" s="630">
        <v>0</v>
      </c>
      <c r="FR148" s="630">
        <v>0</v>
      </c>
      <c r="FS148" s="630">
        <v>0</v>
      </c>
      <c r="FT148" s="630">
        <v>0</v>
      </c>
      <c r="FU148" s="630">
        <v>0</v>
      </c>
      <c r="FV148" s="630">
        <v>0</v>
      </c>
      <c r="FW148" s="630">
        <v>0</v>
      </c>
      <c r="FX148" s="630">
        <v>0</v>
      </c>
      <c r="FY148" s="630">
        <v>0</v>
      </c>
      <c r="FZ148" s="630">
        <v>0</v>
      </c>
      <c r="GA148" s="630">
        <v>0</v>
      </c>
      <c r="GB148" s="630">
        <v>0</v>
      </c>
      <c r="GC148" s="630">
        <v>0</v>
      </c>
      <c r="GD148" s="630">
        <v>0</v>
      </c>
      <c r="GE148" s="630">
        <v>0</v>
      </c>
      <c r="GF148" s="630">
        <v>0</v>
      </c>
      <c r="GG148" s="630">
        <v>0</v>
      </c>
      <c r="GH148" s="630">
        <v>0</v>
      </c>
      <c r="GI148" s="630">
        <v>0</v>
      </c>
      <c r="GJ148" s="630">
        <v>0</v>
      </c>
      <c r="GK148" s="630">
        <v>0</v>
      </c>
      <c r="GL148" s="630">
        <v>0</v>
      </c>
      <c r="GM148" s="630">
        <v>0</v>
      </c>
      <c r="GN148" s="630">
        <v>0</v>
      </c>
      <c r="GO148" s="630">
        <v>0</v>
      </c>
      <c r="GP148" s="630">
        <v>0</v>
      </c>
      <c r="GQ148" s="630">
        <v>0</v>
      </c>
      <c r="GR148" s="630">
        <v>0</v>
      </c>
      <c r="GS148" s="630">
        <v>0</v>
      </c>
      <c r="GT148" s="630">
        <v>0</v>
      </c>
      <c r="GU148" s="630">
        <v>0</v>
      </c>
      <c r="GV148" s="630">
        <v>0</v>
      </c>
      <c r="GW148" s="630">
        <v>0</v>
      </c>
      <c r="GX148" s="630">
        <v>0</v>
      </c>
      <c r="GY148" s="630">
        <v>0</v>
      </c>
      <c r="GZ148" s="630">
        <v>0</v>
      </c>
      <c r="HA148" s="630">
        <v>0</v>
      </c>
      <c r="HB148" s="630">
        <v>0</v>
      </c>
      <c r="HC148" s="630">
        <v>0</v>
      </c>
      <c r="HD148" s="630">
        <v>0</v>
      </c>
      <c r="HE148" s="630">
        <v>0</v>
      </c>
      <c r="HF148" s="630">
        <v>0</v>
      </c>
      <c r="HG148" s="630">
        <v>0</v>
      </c>
      <c r="HH148" s="630">
        <v>0</v>
      </c>
      <c r="HI148" s="630">
        <v>0</v>
      </c>
      <c r="HJ148" s="630">
        <v>0</v>
      </c>
      <c r="HK148" s="630">
        <v>0</v>
      </c>
      <c r="HL148" s="630">
        <v>0</v>
      </c>
      <c r="HM148" s="630">
        <v>0</v>
      </c>
      <c r="HN148" s="630">
        <v>0</v>
      </c>
      <c r="HO148" s="630">
        <v>0</v>
      </c>
      <c r="HP148" s="630">
        <v>0</v>
      </c>
      <c r="HQ148" s="630">
        <v>0</v>
      </c>
      <c r="HR148" s="630">
        <v>0</v>
      </c>
      <c r="HS148" s="630">
        <v>0</v>
      </c>
      <c r="HT148" s="630">
        <v>0</v>
      </c>
      <c r="HU148" s="630">
        <v>0</v>
      </c>
      <c r="HV148" s="630">
        <v>0</v>
      </c>
      <c r="HW148" s="630">
        <v>0</v>
      </c>
      <c r="HX148" s="630">
        <v>0</v>
      </c>
      <c r="HY148" s="630">
        <v>0</v>
      </c>
      <c r="HZ148" s="630">
        <v>0</v>
      </c>
      <c r="IA148" s="630">
        <v>0</v>
      </c>
      <c r="IB148" s="630">
        <v>0</v>
      </c>
      <c r="IC148" s="630">
        <v>0</v>
      </c>
      <c r="ID148" s="630">
        <v>0</v>
      </c>
      <c r="IE148" s="630">
        <v>0</v>
      </c>
      <c r="IF148" s="630">
        <v>0</v>
      </c>
      <c r="IG148" s="630">
        <v>0</v>
      </c>
      <c r="IH148" s="630">
        <v>0</v>
      </c>
      <c r="II148" s="630">
        <v>0</v>
      </c>
      <c r="IJ148" s="630">
        <v>0</v>
      </c>
      <c r="IK148" s="630">
        <v>0</v>
      </c>
      <c r="IL148" s="630">
        <v>0</v>
      </c>
      <c r="IM148" s="630">
        <v>0</v>
      </c>
      <c r="IN148" s="630">
        <v>0</v>
      </c>
      <c r="IO148" s="630">
        <v>0</v>
      </c>
      <c r="IP148" s="630">
        <v>0</v>
      </c>
      <c r="IQ148" s="630">
        <v>0</v>
      </c>
      <c r="IR148" s="630">
        <v>0</v>
      </c>
      <c r="IS148" s="630">
        <v>0</v>
      </c>
      <c r="IT148" s="630">
        <v>0</v>
      </c>
      <c r="IU148" s="630">
        <v>0</v>
      </c>
      <c r="IV148" s="630">
        <v>0</v>
      </c>
      <c r="IW148" s="630">
        <v>0</v>
      </c>
      <c r="IX148" s="630">
        <v>0</v>
      </c>
      <c r="IY148" s="630">
        <v>0</v>
      </c>
      <c r="IZ148" s="630">
        <v>0</v>
      </c>
      <c r="JA148" s="630">
        <v>0</v>
      </c>
      <c r="JB148" s="630">
        <v>0</v>
      </c>
      <c r="JC148" s="630">
        <v>0</v>
      </c>
      <c r="JD148" s="630">
        <v>0</v>
      </c>
      <c r="JE148" s="630">
        <v>0</v>
      </c>
      <c r="JF148" s="630">
        <v>0</v>
      </c>
      <c r="JG148" s="630">
        <v>0</v>
      </c>
      <c r="JH148" s="630">
        <v>0</v>
      </c>
      <c r="JI148" s="630">
        <v>0</v>
      </c>
      <c r="JJ148" s="630">
        <v>0</v>
      </c>
      <c r="JK148" s="630">
        <v>0</v>
      </c>
      <c r="JL148" s="630">
        <v>0</v>
      </c>
      <c r="JM148" s="630">
        <v>0</v>
      </c>
      <c r="JN148" s="630">
        <v>0</v>
      </c>
      <c r="JO148" s="630">
        <v>0</v>
      </c>
      <c r="JP148" s="630">
        <v>0</v>
      </c>
      <c r="JQ148" s="630">
        <v>0</v>
      </c>
      <c r="JR148" s="630">
        <v>0</v>
      </c>
      <c r="JS148" s="630">
        <v>0</v>
      </c>
      <c r="JT148" s="630">
        <v>0</v>
      </c>
      <c r="JU148" s="630">
        <v>0</v>
      </c>
      <c r="JV148" s="630">
        <v>0</v>
      </c>
      <c r="JW148" s="630">
        <v>0</v>
      </c>
      <c r="JX148" s="630">
        <v>0</v>
      </c>
      <c r="JY148" s="630">
        <v>0</v>
      </c>
      <c r="JZ148" s="630">
        <v>0</v>
      </c>
      <c r="KA148" s="630">
        <v>0</v>
      </c>
      <c r="KB148" s="630">
        <v>0</v>
      </c>
      <c r="KC148" s="630">
        <v>0</v>
      </c>
      <c r="KD148" s="630">
        <v>0</v>
      </c>
      <c r="KE148" s="630">
        <v>0</v>
      </c>
      <c r="KF148" s="630">
        <v>0</v>
      </c>
      <c r="KG148" s="630">
        <v>0</v>
      </c>
      <c r="KH148" s="630">
        <v>0</v>
      </c>
      <c r="KI148" s="630">
        <v>0</v>
      </c>
      <c r="KJ148" s="630">
        <v>0</v>
      </c>
      <c r="KK148" s="630">
        <v>0</v>
      </c>
      <c r="KL148" s="630">
        <v>0</v>
      </c>
      <c r="KM148" s="630">
        <v>0</v>
      </c>
      <c r="KN148" s="630">
        <v>0</v>
      </c>
      <c r="KO148" s="630">
        <v>0</v>
      </c>
      <c r="KP148" s="630">
        <v>0</v>
      </c>
      <c r="KQ148" s="630">
        <v>0</v>
      </c>
      <c r="KR148" s="630">
        <v>0</v>
      </c>
      <c r="KS148" s="630">
        <v>0</v>
      </c>
      <c r="KT148" s="630">
        <v>0</v>
      </c>
      <c r="KU148" s="630">
        <v>0</v>
      </c>
      <c r="KV148" s="630">
        <v>0</v>
      </c>
      <c r="KW148" s="630">
        <v>0</v>
      </c>
      <c r="KX148" s="630">
        <v>0</v>
      </c>
      <c r="KY148" s="630">
        <v>0</v>
      </c>
      <c r="KZ148" s="630">
        <v>0</v>
      </c>
      <c r="LA148" s="630">
        <v>0</v>
      </c>
      <c r="LB148" s="630">
        <v>0</v>
      </c>
      <c r="LC148" s="630">
        <v>0</v>
      </c>
      <c r="LD148" s="630">
        <v>0</v>
      </c>
      <c r="LE148" s="630">
        <v>0</v>
      </c>
      <c r="LF148" s="630">
        <v>0</v>
      </c>
      <c r="LG148" s="630">
        <v>0</v>
      </c>
      <c r="LH148" s="630">
        <v>0</v>
      </c>
      <c r="LI148" s="630">
        <v>0</v>
      </c>
      <c r="LJ148" s="630">
        <v>0</v>
      </c>
      <c r="LK148" s="630">
        <v>0</v>
      </c>
      <c r="LL148" s="630">
        <v>0</v>
      </c>
      <c r="LM148" s="630">
        <v>0</v>
      </c>
      <c r="LN148" s="630">
        <v>0</v>
      </c>
      <c r="LO148" s="630">
        <v>0</v>
      </c>
      <c r="LP148" s="630">
        <v>0</v>
      </c>
      <c r="LQ148" s="630">
        <v>0</v>
      </c>
      <c r="LR148" s="630">
        <v>0</v>
      </c>
      <c r="LS148" s="630">
        <v>0</v>
      </c>
      <c r="LT148" s="630">
        <v>0</v>
      </c>
      <c r="LU148" s="630">
        <v>0</v>
      </c>
      <c r="LV148" s="630">
        <v>0</v>
      </c>
      <c r="LW148" s="630">
        <v>0</v>
      </c>
      <c r="LX148" s="630">
        <v>0</v>
      </c>
      <c r="LY148" s="630">
        <v>0</v>
      </c>
      <c r="LZ148" s="630">
        <v>0</v>
      </c>
      <c r="MA148" s="630">
        <v>0</v>
      </c>
      <c r="MB148" s="630">
        <v>0</v>
      </c>
      <c r="MC148" s="630">
        <v>0</v>
      </c>
      <c r="MD148" s="630">
        <v>0</v>
      </c>
      <c r="ME148" s="630">
        <v>0</v>
      </c>
      <c r="MF148" s="630">
        <v>0</v>
      </c>
      <c r="MG148" s="630">
        <v>0</v>
      </c>
      <c r="MH148" s="630">
        <v>0</v>
      </c>
      <c r="MI148" s="630">
        <v>0</v>
      </c>
      <c r="MJ148" s="630">
        <v>0</v>
      </c>
      <c r="MK148" s="630">
        <v>0</v>
      </c>
      <c r="ML148" s="630">
        <v>0</v>
      </c>
      <c r="MM148" s="630">
        <v>0</v>
      </c>
      <c r="MN148" s="630">
        <v>0</v>
      </c>
      <c r="MO148" s="630">
        <v>0</v>
      </c>
      <c r="MP148" s="630">
        <v>0</v>
      </c>
      <c r="MQ148" s="630">
        <v>0</v>
      </c>
      <c r="MR148" s="630">
        <v>0</v>
      </c>
      <c r="MS148" s="630">
        <v>0</v>
      </c>
      <c r="MT148" s="630">
        <v>0</v>
      </c>
      <c r="MU148" s="630">
        <v>0</v>
      </c>
      <c r="MV148" s="630">
        <v>0</v>
      </c>
      <c r="MW148" s="630">
        <v>0</v>
      </c>
      <c r="MX148" s="630">
        <v>0</v>
      </c>
      <c r="MY148" s="630">
        <v>0</v>
      </c>
      <c r="MZ148" s="630">
        <v>0</v>
      </c>
      <c r="NA148" s="630">
        <v>0</v>
      </c>
      <c r="NB148" s="630">
        <v>0</v>
      </c>
      <c r="NC148" s="630">
        <v>0</v>
      </c>
      <c r="ND148" s="630">
        <v>0</v>
      </c>
      <c r="NE148" s="630">
        <v>0</v>
      </c>
      <c r="NF148" s="630">
        <v>0</v>
      </c>
      <c r="NG148" s="630">
        <v>0</v>
      </c>
      <c r="NH148" s="630">
        <v>0</v>
      </c>
      <c r="NI148" s="630">
        <v>0</v>
      </c>
      <c r="NJ148" s="630">
        <v>0</v>
      </c>
      <c r="NK148" s="630">
        <v>0</v>
      </c>
      <c r="NL148" s="630">
        <v>0</v>
      </c>
      <c r="NM148" s="630">
        <v>0</v>
      </c>
      <c r="NN148" s="630">
        <v>0</v>
      </c>
      <c r="NO148" s="630">
        <v>0</v>
      </c>
      <c r="NP148" s="630">
        <v>0</v>
      </c>
      <c r="NQ148" s="630">
        <v>0</v>
      </c>
      <c r="NR148" s="630">
        <v>0</v>
      </c>
      <c r="NS148" s="630">
        <v>0</v>
      </c>
      <c r="NT148" s="630">
        <v>0</v>
      </c>
      <c r="NU148" s="630">
        <v>0</v>
      </c>
      <c r="NV148" s="630">
        <v>0</v>
      </c>
      <c r="NW148" s="630">
        <v>0</v>
      </c>
      <c r="NX148" s="630">
        <v>0</v>
      </c>
      <c r="NY148" s="630">
        <v>0</v>
      </c>
      <c r="NZ148" s="630">
        <v>0</v>
      </c>
      <c r="OA148" s="630">
        <v>0</v>
      </c>
      <c r="OB148" s="630">
        <v>0</v>
      </c>
      <c r="OC148" s="630">
        <v>0</v>
      </c>
      <c r="OD148" s="630">
        <v>0</v>
      </c>
      <c r="OE148" s="630">
        <v>0</v>
      </c>
      <c r="OF148" s="630">
        <v>0</v>
      </c>
      <c r="OG148" s="630">
        <v>0</v>
      </c>
      <c r="OH148" s="630">
        <v>0</v>
      </c>
      <c r="OI148" s="630">
        <v>0</v>
      </c>
      <c r="OJ148" s="630">
        <v>0</v>
      </c>
      <c r="OK148" s="630">
        <v>0</v>
      </c>
      <c r="OL148" s="630">
        <v>0</v>
      </c>
      <c r="OM148" s="630">
        <v>0</v>
      </c>
      <c r="ON148" s="630">
        <v>0</v>
      </c>
      <c r="OO148" s="630">
        <v>0</v>
      </c>
      <c r="OP148" s="630">
        <v>0</v>
      </c>
      <c r="OQ148" s="630">
        <v>0</v>
      </c>
      <c r="OR148" s="630">
        <v>0</v>
      </c>
      <c r="OS148" s="630">
        <v>0</v>
      </c>
      <c r="OT148" s="630">
        <v>0</v>
      </c>
      <c r="OU148" s="630">
        <v>0</v>
      </c>
      <c r="OV148" s="630">
        <v>0</v>
      </c>
      <c r="OW148" s="630">
        <v>0</v>
      </c>
      <c r="OX148" s="630">
        <v>0</v>
      </c>
      <c r="OY148" s="630">
        <v>0</v>
      </c>
      <c r="OZ148" s="630">
        <v>0</v>
      </c>
      <c r="PA148" s="630">
        <v>0</v>
      </c>
      <c r="PB148" s="630">
        <v>0</v>
      </c>
      <c r="PC148" s="630">
        <v>0</v>
      </c>
      <c r="PD148" s="630">
        <v>0</v>
      </c>
      <c r="PE148" s="630">
        <v>0</v>
      </c>
      <c r="PF148" s="630">
        <v>0</v>
      </c>
      <c r="PG148" s="630">
        <v>0</v>
      </c>
      <c r="PH148" s="630">
        <v>0</v>
      </c>
      <c r="PI148" s="630">
        <v>0</v>
      </c>
      <c r="PJ148" s="630">
        <v>0</v>
      </c>
      <c r="PK148" s="630">
        <v>0</v>
      </c>
      <c r="PL148" s="630">
        <v>0</v>
      </c>
      <c r="PM148" s="630">
        <v>0</v>
      </c>
      <c r="PN148" s="630">
        <v>0</v>
      </c>
      <c r="PO148" s="630">
        <v>0</v>
      </c>
      <c r="PP148" s="630">
        <v>0</v>
      </c>
      <c r="PQ148" s="630">
        <v>0</v>
      </c>
      <c r="PR148" s="630">
        <v>0</v>
      </c>
      <c r="PS148" s="630">
        <v>0</v>
      </c>
      <c r="PT148" s="630">
        <v>0</v>
      </c>
      <c r="PU148" s="630">
        <v>0</v>
      </c>
      <c r="PV148" s="630">
        <v>0</v>
      </c>
      <c r="PW148" s="630">
        <v>0</v>
      </c>
      <c r="PX148" s="630">
        <v>0</v>
      </c>
      <c r="PY148" s="630">
        <v>0</v>
      </c>
      <c r="PZ148" s="630">
        <v>0</v>
      </c>
      <c r="QA148" s="630">
        <v>0</v>
      </c>
      <c r="QB148" s="630">
        <v>0</v>
      </c>
      <c r="QC148" s="630">
        <v>0</v>
      </c>
      <c r="QD148" s="630">
        <v>0</v>
      </c>
      <c r="QE148" s="630">
        <v>0</v>
      </c>
      <c r="QF148" s="630">
        <v>0</v>
      </c>
      <c r="QG148" s="630">
        <v>0</v>
      </c>
      <c r="QH148" s="630">
        <v>0</v>
      </c>
      <c r="QI148" s="630">
        <v>0</v>
      </c>
      <c r="QJ148" s="630">
        <v>0</v>
      </c>
      <c r="QK148" s="630">
        <v>0</v>
      </c>
      <c r="QL148" s="630">
        <v>0</v>
      </c>
      <c r="QM148" s="630">
        <v>0</v>
      </c>
      <c r="QN148" s="630">
        <v>0</v>
      </c>
      <c r="QO148" s="630">
        <v>0</v>
      </c>
      <c r="QP148" s="630">
        <v>0</v>
      </c>
      <c r="QQ148" s="630">
        <v>0</v>
      </c>
      <c r="QR148" s="630">
        <v>0</v>
      </c>
      <c r="QS148" s="630">
        <v>0</v>
      </c>
      <c r="QT148" s="630">
        <v>0</v>
      </c>
      <c r="QU148" s="630">
        <v>0</v>
      </c>
      <c r="QV148" s="630">
        <v>0</v>
      </c>
      <c r="QW148" s="630">
        <v>0</v>
      </c>
      <c r="QX148" s="630">
        <v>0</v>
      </c>
      <c r="QY148" s="630">
        <v>0</v>
      </c>
      <c r="QZ148" s="630">
        <v>0</v>
      </c>
      <c r="RA148" s="630">
        <v>0</v>
      </c>
      <c r="RB148" s="630">
        <v>0</v>
      </c>
      <c r="RC148" s="630">
        <v>0</v>
      </c>
      <c r="RD148" s="630">
        <v>0</v>
      </c>
      <c r="RE148" s="630">
        <v>0</v>
      </c>
      <c r="RF148" s="630">
        <v>0</v>
      </c>
      <c r="RG148" s="630">
        <v>0</v>
      </c>
      <c r="RH148" s="630">
        <v>0</v>
      </c>
      <c r="RI148" s="630">
        <v>0</v>
      </c>
      <c r="RJ148" s="630">
        <v>0</v>
      </c>
      <c r="RK148" s="630">
        <v>0</v>
      </c>
      <c r="RL148" s="630">
        <v>0</v>
      </c>
      <c r="RM148" s="630">
        <v>0</v>
      </c>
      <c r="RN148" s="630">
        <v>0</v>
      </c>
      <c r="RO148" s="630">
        <v>0</v>
      </c>
      <c r="RP148" s="630">
        <v>0</v>
      </c>
      <c r="RQ148" s="630">
        <v>0</v>
      </c>
      <c r="RR148" s="630">
        <v>0</v>
      </c>
      <c r="RS148" s="630">
        <v>0</v>
      </c>
      <c r="RT148" s="630">
        <v>0</v>
      </c>
      <c r="RU148" s="630">
        <v>0</v>
      </c>
      <c r="RV148" s="630">
        <v>0</v>
      </c>
      <c r="RW148" s="630">
        <v>0</v>
      </c>
      <c r="RX148" s="630">
        <v>0</v>
      </c>
      <c r="RY148" s="630">
        <v>0</v>
      </c>
      <c r="RZ148" s="630">
        <v>0</v>
      </c>
      <c r="SA148" s="630">
        <v>0</v>
      </c>
      <c r="SB148" s="630">
        <v>0</v>
      </c>
      <c r="SC148" s="630">
        <v>0</v>
      </c>
      <c r="SD148" s="630">
        <v>0</v>
      </c>
      <c r="SE148" s="630">
        <v>0</v>
      </c>
      <c r="SF148" s="630">
        <v>0</v>
      </c>
      <c r="SG148" s="630">
        <v>0</v>
      </c>
      <c r="SH148" s="630">
        <v>0</v>
      </c>
      <c r="SI148" s="630">
        <v>0</v>
      </c>
      <c r="SJ148" s="280">
        <f t="shared" si="154"/>
        <v>0</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918</v>
      </c>
      <c r="J149" s="553"/>
      <c r="K149" s="630">
        <v>0</v>
      </c>
      <c r="L149" s="630">
        <v>0</v>
      </c>
      <c r="M149" s="630">
        <v>0</v>
      </c>
      <c r="N149" s="630">
        <v>0</v>
      </c>
      <c r="O149" s="630">
        <v>0</v>
      </c>
      <c r="P149" s="630">
        <v>0</v>
      </c>
      <c r="Q149" s="630">
        <v>0</v>
      </c>
      <c r="R149" s="630">
        <v>0</v>
      </c>
      <c r="S149" s="630">
        <v>0</v>
      </c>
      <c r="T149" s="630">
        <v>0</v>
      </c>
      <c r="U149" s="630">
        <v>0</v>
      </c>
      <c r="V149" s="630">
        <v>0</v>
      </c>
      <c r="W149" s="630">
        <v>0</v>
      </c>
      <c r="X149" s="630">
        <v>0</v>
      </c>
      <c r="Y149" s="630">
        <v>0</v>
      </c>
      <c r="Z149" s="630">
        <v>0</v>
      </c>
      <c r="AA149" s="630">
        <v>0</v>
      </c>
      <c r="AB149" s="630">
        <v>0</v>
      </c>
      <c r="AC149" s="630">
        <v>0</v>
      </c>
      <c r="AD149" s="630">
        <v>0</v>
      </c>
      <c r="AE149" s="630">
        <v>0</v>
      </c>
      <c r="AF149" s="630">
        <v>0</v>
      </c>
      <c r="AG149" s="630">
        <v>0</v>
      </c>
      <c r="AH149" s="630">
        <v>0</v>
      </c>
      <c r="AI149" s="630">
        <v>0</v>
      </c>
      <c r="AJ149" s="630">
        <v>0</v>
      </c>
      <c r="AK149" s="630">
        <v>0</v>
      </c>
      <c r="AL149" s="630">
        <v>0</v>
      </c>
      <c r="AM149" s="630">
        <v>0</v>
      </c>
      <c r="AN149" s="630">
        <v>0</v>
      </c>
      <c r="AO149" s="630">
        <v>0</v>
      </c>
      <c r="AP149" s="630">
        <v>0</v>
      </c>
      <c r="AQ149" s="630">
        <v>0</v>
      </c>
      <c r="AR149" s="630">
        <v>0</v>
      </c>
      <c r="AS149" s="630">
        <v>0</v>
      </c>
      <c r="AT149" s="630">
        <v>0</v>
      </c>
      <c r="AU149" s="630">
        <v>0</v>
      </c>
      <c r="AV149" s="630">
        <v>0</v>
      </c>
      <c r="AW149" s="630">
        <v>0</v>
      </c>
      <c r="AX149" s="630">
        <v>0</v>
      </c>
      <c r="AY149" s="630">
        <v>0</v>
      </c>
      <c r="AZ149" s="630">
        <v>0</v>
      </c>
      <c r="BA149" s="630">
        <v>0</v>
      </c>
      <c r="BB149" s="630">
        <v>0</v>
      </c>
      <c r="BC149" s="630">
        <v>0</v>
      </c>
      <c r="BD149" s="630">
        <v>0</v>
      </c>
      <c r="BE149" s="630">
        <v>0</v>
      </c>
      <c r="BF149" s="630">
        <v>0</v>
      </c>
      <c r="BG149" s="630">
        <v>0</v>
      </c>
      <c r="BH149" s="630">
        <v>0</v>
      </c>
      <c r="BI149" s="630">
        <v>0</v>
      </c>
      <c r="BJ149" s="630">
        <v>0</v>
      </c>
      <c r="BK149" s="630">
        <v>0</v>
      </c>
      <c r="BL149" s="630">
        <v>0</v>
      </c>
      <c r="BM149" s="630">
        <v>0</v>
      </c>
      <c r="BN149" s="630">
        <v>0</v>
      </c>
      <c r="BO149" s="630">
        <v>0</v>
      </c>
      <c r="BP149" s="630">
        <v>0</v>
      </c>
      <c r="BQ149" s="630">
        <v>0</v>
      </c>
      <c r="BR149" s="630">
        <v>0</v>
      </c>
      <c r="BS149" s="630">
        <v>0</v>
      </c>
      <c r="BT149" s="630">
        <v>0</v>
      </c>
      <c r="BU149" s="630">
        <v>0</v>
      </c>
      <c r="BV149" s="630">
        <v>0</v>
      </c>
      <c r="BW149" s="630">
        <v>0</v>
      </c>
      <c r="BX149" s="630">
        <v>0</v>
      </c>
      <c r="BY149" s="630">
        <v>0</v>
      </c>
      <c r="BZ149" s="630">
        <v>0</v>
      </c>
      <c r="CA149" s="630">
        <v>0</v>
      </c>
      <c r="CB149" s="630">
        <v>0</v>
      </c>
      <c r="CC149" s="630">
        <v>0</v>
      </c>
      <c r="CD149" s="630">
        <v>0</v>
      </c>
      <c r="CE149" s="630">
        <v>0</v>
      </c>
      <c r="CF149" s="630">
        <v>0</v>
      </c>
      <c r="CG149" s="630">
        <v>0</v>
      </c>
      <c r="CH149" s="630">
        <v>0</v>
      </c>
      <c r="CI149" s="630">
        <v>0</v>
      </c>
      <c r="CJ149" s="630">
        <v>0</v>
      </c>
      <c r="CK149" s="630">
        <v>0</v>
      </c>
      <c r="CL149" s="630">
        <v>0</v>
      </c>
      <c r="CM149" s="630">
        <v>0</v>
      </c>
      <c r="CN149" s="630">
        <v>0</v>
      </c>
      <c r="CO149" s="630">
        <v>0</v>
      </c>
      <c r="CP149" s="630">
        <v>0</v>
      </c>
      <c r="CQ149" s="630">
        <v>0</v>
      </c>
      <c r="CR149" s="630">
        <v>0</v>
      </c>
      <c r="CS149" s="630">
        <v>0</v>
      </c>
      <c r="CT149" s="630">
        <v>0</v>
      </c>
      <c r="CU149" s="630">
        <v>0</v>
      </c>
      <c r="CV149" s="630">
        <v>0</v>
      </c>
      <c r="CW149" s="630">
        <v>0</v>
      </c>
      <c r="CX149" s="630">
        <v>0</v>
      </c>
      <c r="CY149" s="630">
        <v>0</v>
      </c>
      <c r="CZ149" s="630">
        <v>0</v>
      </c>
      <c r="DA149" s="630">
        <v>0</v>
      </c>
      <c r="DB149" s="630">
        <v>0</v>
      </c>
      <c r="DC149" s="630">
        <v>0</v>
      </c>
      <c r="DD149" s="630">
        <v>0</v>
      </c>
      <c r="DE149" s="630">
        <v>0</v>
      </c>
      <c r="DF149" s="630">
        <v>0</v>
      </c>
      <c r="DG149" s="630">
        <v>0</v>
      </c>
      <c r="DH149" s="630">
        <v>0</v>
      </c>
      <c r="DI149" s="630">
        <v>0</v>
      </c>
      <c r="DJ149" s="630">
        <v>0</v>
      </c>
      <c r="DK149" s="630">
        <v>0</v>
      </c>
      <c r="DL149" s="630">
        <v>0</v>
      </c>
      <c r="DM149" s="630">
        <v>0</v>
      </c>
      <c r="DN149" s="630">
        <v>0</v>
      </c>
      <c r="DO149" s="630">
        <v>0</v>
      </c>
      <c r="DP149" s="630">
        <v>0</v>
      </c>
      <c r="DQ149" s="630">
        <v>0</v>
      </c>
      <c r="DR149" s="630">
        <v>0</v>
      </c>
      <c r="DS149" s="630">
        <v>0</v>
      </c>
      <c r="DT149" s="630">
        <v>0</v>
      </c>
      <c r="DU149" s="630">
        <v>0</v>
      </c>
      <c r="DV149" s="630">
        <v>0</v>
      </c>
      <c r="DW149" s="630">
        <v>0</v>
      </c>
      <c r="DX149" s="630">
        <v>0</v>
      </c>
      <c r="DY149" s="630">
        <v>0</v>
      </c>
      <c r="DZ149" s="630">
        <v>0</v>
      </c>
      <c r="EA149" s="630">
        <v>0</v>
      </c>
      <c r="EB149" s="630">
        <v>0</v>
      </c>
      <c r="EC149" s="630">
        <v>0</v>
      </c>
      <c r="ED149" s="630">
        <v>0</v>
      </c>
      <c r="EE149" s="630">
        <v>0</v>
      </c>
      <c r="EF149" s="630">
        <v>0</v>
      </c>
      <c r="EG149" s="630">
        <v>0</v>
      </c>
      <c r="EH149" s="630">
        <v>0</v>
      </c>
      <c r="EI149" s="630">
        <v>0</v>
      </c>
      <c r="EJ149" s="630">
        <v>0</v>
      </c>
      <c r="EK149" s="630">
        <v>0</v>
      </c>
      <c r="EL149" s="630">
        <v>0</v>
      </c>
      <c r="EM149" s="630">
        <v>0</v>
      </c>
      <c r="EN149" s="630">
        <v>0</v>
      </c>
      <c r="EO149" s="630">
        <v>0</v>
      </c>
      <c r="EP149" s="630">
        <v>0</v>
      </c>
      <c r="EQ149" s="630">
        <v>0</v>
      </c>
      <c r="ER149" s="630">
        <v>0</v>
      </c>
      <c r="ES149" s="630">
        <v>0</v>
      </c>
      <c r="ET149" s="630">
        <v>0</v>
      </c>
      <c r="EU149" s="630">
        <v>0</v>
      </c>
      <c r="EV149" s="630">
        <v>0</v>
      </c>
      <c r="EW149" s="630">
        <v>0</v>
      </c>
      <c r="EX149" s="630">
        <v>0</v>
      </c>
      <c r="EY149" s="630">
        <v>0</v>
      </c>
      <c r="EZ149" s="630">
        <v>0</v>
      </c>
      <c r="FA149" s="630">
        <v>0</v>
      </c>
      <c r="FB149" s="630">
        <v>0</v>
      </c>
      <c r="FC149" s="630">
        <v>0</v>
      </c>
      <c r="FD149" s="630">
        <v>0</v>
      </c>
      <c r="FE149" s="630">
        <v>0</v>
      </c>
      <c r="FF149" s="630">
        <v>0</v>
      </c>
      <c r="FG149" s="630">
        <v>0</v>
      </c>
      <c r="FH149" s="630">
        <v>0</v>
      </c>
      <c r="FI149" s="630">
        <v>0</v>
      </c>
      <c r="FJ149" s="630">
        <v>0</v>
      </c>
      <c r="FK149" s="630">
        <v>0</v>
      </c>
      <c r="FL149" s="630">
        <v>0</v>
      </c>
      <c r="FM149" s="630">
        <v>0</v>
      </c>
      <c r="FN149" s="630">
        <v>0</v>
      </c>
      <c r="FO149" s="630">
        <v>0</v>
      </c>
      <c r="FP149" s="630">
        <v>0</v>
      </c>
      <c r="FQ149" s="630">
        <v>0</v>
      </c>
      <c r="FR149" s="630">
        <v>0</v>
      </c>
      <c r="FS149" s="630">
        <v>0</v>
      </c>
      <c r="FT149" s="630">
        <v>0</v>
      </c>
      <c r="FU149" s="630">
        <v>0</v>
      </c>
      <c r="FV149" s="630">
        <v>0</v>
      </c>
      <c r="FW149" s="630">
        <v>0</v>
      </c>
      <c r="FX149" s="630">
        <v>0</v>
      </c>
      <c r="FY149" s="630">
        <v>0</v>
      </c>
      <c r="FZ149" s="630">
        <v>0</v>
      </c>
      <c r="GA149" s="630">
        <v>0</v>
      </c>
      <c r="GB149" s="630">
        <v>0</v>
      </c>
      <c r="GC149" s="630">
        <v>0</v>
      </c>
      <c r="GD149" s="630">
        <v>0</v>
      </c>
      <c r="GE149" s="630">
        <v>0</v>
      </c>
      <c r="GF149" s="630">
        <v>0</v>
      </c>
      <c r="GG149" s="630">
        <v>0</v>
      </c>
      <c r="GH149" s="630">
        <v>0</v>
      </c>
      <c r="GI149" s="630">
        <v>0</v>
      </c>
      <c r="GJ149" s="630">
        <v>0</v>
      </c>
      <c r="GK149" s="630">
        <v>0</v>
      </c>
      <c r="GL149" s="630">
        <v>0</v>
      </c>
      <c r="GM149" s="630">
        <v>0</v>
      </c>
      <c r="GN149" s="630">
        <v>0</v>
      </c>
      <c r="GO149" s="630">
        <v>0</v>
      </c>
      <c r="GP149" s="630">
        <v>0</v>
      </c>
      <c r="GQ149" s="630">
        <v>0</v>
      </c>
      <c r="GR149" s="630">
        <v>0</v>
      </c>
      <c r="GS149" s="630">
        <v>0</v>
      </c>
      <c r="GT149" s="630">
        <v>0</v>
      </c>
      <c r="GU149" s="630">
        <v>0</v>
      </c>
      <c r="GV149" s="630">
        <v>0</v>
      </c>
      <c r="GW149" s="630">
        <v>0</v>
      </c>
      <c r="GX149" s="630">
        <v>0</v>
      </c>
      <c r="GY149" s="630">
        <v>0</v>
      </c>
      <c r="GZ149" s="630">
        <v>0</v>
      </c>
      <c r="HA149" s="630">
        <v>0</v>
      </c>
      <c r="HB149" s="630">
        <v>0</v>
      </c>
      <c r="HC149" s="630">
        <v>0</v>
      </c>
      <c r="HD149" s="630">
        <v>0</v>
      </c>
      <c r="HE149" s="630">
        <v>0</v>
      </c>
      <c r="HF149" s="630">
        <v>0</v>
      </c>
      <c r="HG149" s="630">
        <v>0</v>
      </c>
      <c r="HH149" s="630">
        <v>0</v>
      </c>
      <c r="HI149" s="630">
        <v>0</v>
      </c>
      <c r="HJ149" s="630">
        <v>0</v>
      </c>
      <c r="HK149" s="630">
        <v>0</v>
      </c>
      <c r="HL149" s="630">
        <v>0</v>
      </c>
      <c r="HM149" s="630">
        <v>0</v>
      </c>
      <c r="HN149" s="630">
        <v>0</v>
      </c>
      <c r="HO149" s="630">
        <v>0</v>
      </c>
      <c r="HP149" s="630">
        <v>0</v>
      </c>
      <c r="HQ149" s="630">
        <v>0</v>
      </c>
      <c r="HR149" s="630">
        <v>0</v>
      </c>
      <c r="HS149" s="630">
        <v>0</v>
      </c>
      <c r="HT149" s="630">
        <v>0</v>
      </c>
      <c r="HU149" s="630">
        <v>0</v>
      </c>
      <c r="HV149" s="630">
        <v>0</v>
      </c>
      <c r="HW149" s="630">
        <v>0</v>
      </c>
      <c r="HX149" s="630">
        <v>0</v>
      </c>
      <c r="HY149" s="630">
        <v>0</v>
      </c>
      <c r="HZ149" s="630">
        <v>0</v>
      </c>
      <c r="IA149" s="630">
        <v>0</v>
      </c>
      <c r="IB149" s="630">
        <v>0</v>
      </c>
      <c r="IC149" s="630">
        <v>0</v>
      </c>
      <c r="ID149" s="630">
        <v>0</v>
      </c>
      <c r="IE149" s="630">
        <v>0</v>
      </c>
      <c r="IF149" s="630">
        <v>0</v>
      </c>
      <c r="IG149" s="630">
        <v>0</v>
      </c>
      <c r="IH149" s="630">
        <v>0</v>
      </c>
      <c r="II149" s="630">
        <v>0</v>
      </c>
      <c r="IJ149" s="630">
        <v>0</v>
      </c>
      <c r="IK149" s="630">
        <v>0</v>
      </c>
      <c r="IL149" s="630">
        <v>0</v>
      </c>
      <c r="IM149" s="630">
        <v>0</v>
      </c>
      <c r="IN149" s="630">
        <v>0</v>
      </c>
      <c r="IO149" s="630">
        <v>0</v>
      </c>
      <c r="IP149" s="630">
        <v>0</v>
      </c>
      <c r="IQ149" s="630">
        <v>0</v>
      </c>
      <c r="IR149" s="630">
        <v>0</v>
      </c>
      <c r="IS149" s="630">
        <v>0</v>
      </c>
      <c r="IT149" s="630">
        <v>0</v>
      </c>
      <c r="IU149" s="630">
        <v>0</v>
      </c>
      <c r="IV149" s="630">
        <v>0</v>
      </c>
      <c r="IW149" s="630">
        <v>0</v>
      </c>
      <c r="IX149" s="630">
        <v>0</v>
      </c>
      <c r="IY149" s="630">
        <v>0</v>
      </c>
      <c r="IZ149" s="630">
        <v>0</v>
      </c>
      <c r="JA149" s="630">
        <v>0</v>
      </c>
      <c r="JB149" s="630">
        <v>0</v>
      </c>
      <c r="JC149" s="630">
        <v>0</v>
      </c>
      <c r="JD149" s="630">
        <v>0</v>
      </c>
      <c r="JE149" s="630">
        <v>0</v>
      </c>
      <c r="JF149" s="630">
        <v>0</v>
      </c>
      <c r="JG149" s="630">
        <v>0</v>
      </c>
      <c r="JH149" s="630">
        <v>0</v>
      </c>
      <c r="JI149" s="630">
        <v>0</v>
      </c>
      <c r="JJ149" s="630">
        <v>0</v>
      </c>
      <c r="JK149" s="630">
        <v>0</v>
      </c>
      <c r="JL149" s="630">
        <v>0</v>
      </c>
      <c r="JM149" s="630">
        <v>0</v>
      </c>
      <c r="JN149" s="630">
        <v>0</v>
      </c>
      <c r="JO149" s="630">
        <v>0</v>
      </c>
      <c r="JP149" s="630">
        <v>0</v>
      </c>
      <c r="JQ149" s="630">
        <v>0</v>
      </c>
      <c r="JR149" s="630">
        <v>0</v>
      </c>
      <c r="JS149" s="630">
        <v>0</v>
      </c>
      <c r="JT149" s="630">
        <v>0</v>
      </c>
      <c r="JU149" s="630">
        <v>0</v>
      </c>
      <c r="JV149" s="630">
        <v>0</v>
      </c>
      <c r="JW149" s="630">
        <v>0</v>
      </c>
      <c r="JX149" s="630">
        <v>0</v>
      </c>
      <c r="JY149" s="630">
        <v>0</v>
      </c>
      <c r="JZ149" s="630">
        <v>0</v>
      </c>
      <c r="KA149" s="630">
        <v>0</v>
      </c>
      <c r="KB149" s="630">
        <v>0</v>
      </c>
      <c r="KC149" s="630">
        <v>0</v>
      </c>
      <c r="KD149" s="630">
        <v>0</v>
      </c>
      <c r="KE149" s="630">
        <v>0</v>
      </c>
      <c r="KF149" s="630">
        <v>0</v>
      </c>
      <c r="KG149" s="630">
        <v>0</v>
      </c>
      <c r="KH149" s="630">
        <v>0</v>
      </c>
      <c r="KI149" s="630">
        <v>0</v>
      </c>
      <c r="KJ149" s="630">
        <v>0</v>
      </c>
      <c r="KK149" s="630">
        <v>0</v>
      </c>
      <c r="KL149" s="630">
        <v>0</v>
      </c>
      <c r="KM149" s="630">
        <v>0</v>
      </c>
      <c r="KN149" s="630">
        <v>0</v>
      </c>
      <c r="KO149" s="630">
        <v>0</v>
      </c>
      <c r="KP149" s="630">
        <v>0</v>
      </c>
      <c r="KQ149" s="630">
        <v>0</v>
      </c>
      <c r="KR149" s="630">
        <v>0</v>
      </c>
      <c r="KS149" s="630">
        <v>0</v>
      </c>
      <c r="KT149" s="630">
        <v>0</v>
      </c>
      <c r="KU149" s="630">
        <v>0</v>
      </c>
      <c r="KV149" s="630">
        <v>0</v>
      </c>
      <c r="KW149" s="630">
        <v>0</v>
      </c>
      <c r="KX149" s="630">
        <v>0</v>
      </c>
      <c r="KY149" s="630">
        <v>0</v>
      </c>
      <c r="KZ149" s="630">
        <v>0</v>
      </c>
      <c r="LA149" s="630">
        <v>0</v>
      </c>
      <c r="LB149" s="630">
        <v>0</v>
      </c>
      <c r="LC149" s="630">
        <v>0</v>
      </c>
      <c r="LD149" s="630">
        <v>0</v>
      </c>
      <c r="LE149" s="630">
        <v>0</v>
      </c>
      <c r="LF149" s="630">
        <v>0</v>
      </c>
      <c r="LG149" s="630">
        <v>0</v>
      </c>
      <c r="LH149" s="630">
        <v>0</v>
      </c>
      <c r="LI149" s="630">
        <v>0</v>
      </c>
      <c r="LJ149" s="630">
        <v>0</v>
      </c>
      <c r="LK149" s="630">
        <v>0</v>
      </c>
      <c r="LL149" s="630">
        <v>0</v>
      </c>
      <c r="LM149" s="630">
        <v>0</v>
      </c>
      <c r="LN149" s="630">
        <v>0</v>
      </c>
      <c r="LO149" s="630">
        <v>0</v>
      </c>
      <c r="LP149" s="630">
        <v>0</v>
      </c>
      <c r="LQ149" s="630">
        <v>0</v>
      </c>
      <c r="LR149" s="630">
        <v>0</v>
      </c>
      <c r="LS149" s="630">
        <v>0</v>
      </c>
      <c r="LT149" s="630">
        <v>0</v>
      </c>
      <c r="LU149" s="630">
        <v>0</v>
      </c>
      <c r="LV149" s="630">
        <v>0</v>
      </c>
      <c r="LW149" s="630">
        <v>0</v>
      </c>
      <c r="LX149" s="630">
        <v>0</v>
      </c>
      <c r="LY149" s="630">
        <v>0</v>
      </c>
      <c r="LZ149" s="630">
        <v>0</v>
      </c>
      <c r="MA149" s="630">
        <v>0</v>
      </c>
      <c r="MB149" s="630">
        <v>0</v>
      </c>
      <c r="MC149" s="630">
        <v>0</v>
      </c>
      <c r="MD149" s="630">
        <v>0</v>
      </c>
      <c r="ME149" s="630">
        <v>0</v>
      </c>
      <c r="MF149" s="630">
        <v>0</v>
      </c>
      <c r="MG149" s="630">
        <v>0</v>
      </c>
      <c r="MH149" s="630">
        <v>0</v>
      </c>
      <c r="MI149" s="630">
        <v>0</v>
      </c>
      <c r="MJ149" s="630">
        <v>0</v>
      </c>
      <c r="MK149" s="630">
        <v>0</v>
      </c>
      <c r="ML149" s="630">
        <v>0</v>
      </c>
      <c r="MM149" s="630">
        <v>0</v>
      </c>
      <c r="MN149" s="630">
        <v>0</v>
      </c>
      <c r="MO149" s="630">
        <v>0</v>
      </c>
      <c r="MP149" s="630">
        <v>0</v>
      </c>
      <c r="MQ149" s="630">
        <v>0</v>
      </c>
      <c r="MR149" s="630">
        <v>0</v>
      </c>
      <c r="MS149" s="630">
        <v>0</v>
      </c>
      <c r="MT149" s="630">
        <v>0</v>
      </c>
      <c r="MU149" s="630">
        <v>0</v>
      </c>
      <c r="MV149" s="630">
        <v>0</v>
      </c>
      <c r="MW149" s="630">
        <v>0</v>
      </c>
      <c r="MX149" s="630">
        <v>0</v>
      </c>
      <c r="MY149" s="630">
        <v>0</v>
      </c>
      <c r="MZ149" s="630">
        <v>0</v>
      </c>
      <c r="NA149" s="630">
        <v>0</v>
      </c>
      <c r="NB149" s="630">
        <v>0</v>
      </c>
      <c r="NC149" s="630">
        <v>0</v>
      </c>
      <c r="ND149" s="630">
        <v>0</v>
      </c>
      <c r="NE149" s="630">
        <v>0</v>
      </c>
      <c r="NF149" s="630">
        <v>0</v>
      </c>
      <c r="NG149" s="630">
        <v>0</v>
      </c>
      <c r="NH149" s="630">
        <v>0</v>
      </c>
      <c r="NI149" s="630">
        <v>0</v>
      </c>
      <c r="NJ149" s="630">
        <v>0</v>
      </c>
      <c r="NK149" s="630">
        <v>0</v>
      </c>
      <c r="NL149" s="630">
        <v>0</v>
      </c>
      <c r="NM149" s="630">
        <v>0</v>
      </c>
      <c r="NN149" s="630">
        <v>0</v>
      </c>
      <c r="NO149" s="630">
        <v>0</v>
      </c>
      <c r="NP149" s="630">
        <v>0</v>
      </c>
      <c r="NQ149" s="630">
        <v>0</v>
      </c>
      <c r="NR149" s="630">
        <v>0</v>
      </c>
      <c r="NS149" s="630">
        <v>0</v>
      </c>
      <c r="NT149" s="630">
        <v>0</v>
      </c>
      <c r="NU149" s="630">
        <v>0</v>
      </c>
      <c r="NV149" s="630">
        <v>0</v>
      </c>
      <c r="NW149" s="630">
        <v>0</v>
      </c>
      <c r="NX149" s="630">
        <v>0</v>
      </c>
      <c r="NY149" s="630">
        <v>0</v>
      </c>
      <c r="NZ149" s="630">
        <v>0</v>
      </c>
      <c r="OA149" s="630">
        <v>0</v>
      </c>
      <c r="OB149" s="630">
        <v>0</v>
      </c>
      <c r="OC149" s="630">
        <v>0</v>
      </c>
      <c r="OD149" s="630">
        <v>0</v>
      </c>
      <c r="OE149" s="630">
        <v>0</v>
      </c>
      <c r="OF149" s="630">
        <v>0</v>
      </c>
      <c r="OG149" s="630">
        <v>0</v>
      </c>
      <c r="OH149" s="630">
        <v>0</v>
      </c>
      <c r="OI149" s="630">
        <v>0</v>
      </c>
      <c r="OJ149" s="630">
        <v>0</v>
      </c>
      <c r="OK149" s="630">
        <v>0</v>
      </c>
      <c r="OL149" s="630">
        <v>0</v>
      </c>
      <c r="OM149" s="630">
        <v>0</v>
      </c>
      <c r="ON149" s="630">
        <v>0</v>
      </c>
      <c r="OO149" s="630">
        <v>0</v>
      </c>
      <c r="OP149" s="630">
        <v>0</v>
      </c>
      <c r="OQ149" s="630">
        <v>0</v>
      </c>
      <c r="OR149" s="630">
        <v>0</v>
      </c>
      <c r="OS149" s="630">
        <v>0</v>
      </c>
      <c r="OT149" s="630">
        <v>0</v>
      </c>
      <c r="OU149" s="630">
        <v>0</v>
      </c>
      <c r="OV149" s="630">
        <v>0</v>
      </c>
      <c r="OW149" s="630">
        <v>0</v>
      </c>
      <c r="OX149" s="630">
        <v>0</v>
      </c>
      <c r="OY149" s="630">
        <v>0</v>
      </c>
      <c r="OZ149" s="630">
        <v>0</v>
      </c>
      <c r="PA149" s="630">
        <v>0</v>
      </c>
      <c r="PB149" s="630">
        <v>0</v>
      </c>
      <c r="PC149" s="630">
        <v>0</v>
      </c>
      <c r="PD149" s="630">
        <v>0</v>
      </c>
      <c r="PE149" s="630">
        <v>0</v>
      </c>
      <c r="PF149" s="630">
        <v>0</v>
      </c>
      <c r="PG149" s="630">
        <v>0</v>
      </c>
      <c r="PH149" s="630">
        <v>0</v>
      </c>
      <c r="PI149" s="630">
        <v>0</v>
      </c>
      <c r="PJ149" s="630">
        <v>0</v>
      </c>
      <c r="PK149" s="630">
        <v>0</v>
      </c>
      <c r="PL149" s="630">
        <v>0</v>
      </c>
      <c r="PM149" s="630">
        <v>0</v>
      </c>
      <c r="PN149" s="630">
        <v>0</v>
      </c>
      <c r="PO149" s="630">
        <v>0</v>
      </c>
      <c r="PP149" s="630">
        <v>0</v>
      </c>
      <c r="PQ149" s="630">
        <v>0</v>
      </c>
      <c r="PR149" s="630">
        <v>0</v>
      </c>
      <c r="PS149" s="630">
        <v>0</v>
      </c>
      <c r="PT149" s="630">
        <v>0</v>
      </c>
      <c r="PU149" s="630">
        <v>0</v>
      </c>
      <c r="PV149" s="630">
        <v>0</v>
      </c>
      <c r="PW149" s="630">
        <v>0</v>
      </c>
      <c r="PX149" s="630">
        <v>0</v>
      </c>
      <c r="PY149" s="630">
        <v>0</v>
      </c>
      <c r="PZ149" s="630">
        <v>0</v>
      </c>
      <c r="QA149" s="630">
        <v>0</v>
      </c>
      <c r="QB149" s="630">
        <v>0</v>
      </c>
      <c r="QC149" s="630">
        <v>0</v>
      </c>
      <c r="QD149" s="630">
        <v>0</v>
      </c>
      <c r="QE149" s="630">
        <v>0</v>
      </c>
      <c r="QF149" s="630">
        <v>0</v>
      </c>
      <c r="QG149" s="630">
        <v>0</v>
      </c>
      <c r="QH149" s="630">
        <v>0</v>
      </c>
      <c r="QI149" s="630">
        <v>0</v>
      </c>
      <c r="QJ149" s="630">
        <v>0</v>
      </c>
      <c r="QK149" s="630">
        <v>0</v>
      </c>
      <c r="QL149" s="630">
        <v>0</v>
      </c>
      <c r="QM149" s="630">
        <v>0</v>
      </c>
      <c r="QN149" s="630">
        <v>0</v>
      </c>
      <c r="QO149" s="630">
        <v>0</v>
      </c>
      <c r="QP149" s="630">
        <v>0</v>
      </c>
      <c r="QQ149" s="630">
        <v>0</v>
      </c>
      <c r="QR149" s="630">
        <v>0</v>
      </c>
      <c r="QS149" s="630">
        <v>0</v>
      </c>
      <c r="QT149" s="630">
        <v>0</v>
      </c>
      <c r="QU149" s="630">
        <v>0</v>
      </c>
      <c r="QV149" s="630">
        <v>0</v>
      </c>
      <c r="QW149" s="630">
        <v>0</v>
      </c>
      <c r="QX149" s="630">
        <v>0</v>
      </c>
      <c r="QY149" s="630">
        <v>0</v>
      </c>
      <c r="QZ149" s="630">
        <v>0</v>
      </c>
      <c r="RA149" s="630">
        <v>0</v>
      </c>
      <c r="RB149" s="630">
        <v>0</v>
      </c>
      <c r="RC149" s="630">
        <v>0</v>
      </c>
      <c r="RD149" s="630">
        <v>0</v>
      </c>
      <c r="RE149" s="630">
        <v>0</v>
      </c>
      <c r="RF149" s="630">
        <v>0</v>
      </c>
      <c r="RG149" s="630">
        <v>0</v>
      </c>
      <c r="RH149" s="630">
        <v>0</v>
      </c>
      <c r="RI149" s="630">
        <v>0</v>
      </c>
      <c r="RJ149" s="630">
        <v>0</v>
      </c>
      <c r="RK149" s="630">
        <v>0</v>
      </c>
      <c r="RL149" s="630">
        <v>0</v>
      </c>
      <c r="RM149" s="630">
        <v>0</v>
      </c>
      <c r="RN149" s="630">
        <v>0</v>
      </c>
      <c r="RO149" s="630">
        <v>0</v>
      </c>
      <c r="RP149" s="630">
        <v>0</v>
      </c>
      <c r="RQ149" s="630">
        <v>0</v>
      </c>
      <c r="RR149" s="630">
        <v>0</v>
      </c>
      <c r="RS149" s="630">
        <v>0</v>
      </c>
      <c r="RT149" s="630">
        <v>0</v>
      </c>
      <c r="RU149" s="630">
        <v>0</v>
      </c>
      <c r="RV149" s="630">
        <v>0</v>
      </c>
      <c r="RW149" s="630">
        <v>0</v>
      </c>
      <c r="RX149" s="630">
        <v>0</v>
      </c>
      <c r="RY149" s="630">
        <v>0</v>
      </c>
      <c r="RZ149" s="630">
        <v>0</v>
      </c>
      <c r="SA149" s="630">
        <v>0</v>
      </c>
      <c r="SB149" s="630">
        <v>0</v>
      </c>
      <c r="SC149" s="630">
        <v>0</v>
      </c>
      <c r="SD149" s="630">
        <v>0</v>
      </c>
      <c r="SE149" s="630">
        <v>0</v>
      </c>
      <c r="SF149" s="630">
        <v>0</v>
      </c>
      <c r="SG149" s="630">
        <v>0</v>
      </c>
      <c r="SH149" s="630">
        <v>0</v>
      </c>
      <c r="SI149" s="630">
        <v>0</v>
      </c>
      <c r="SJ149" s="280">
        <f t="shared" si="154"/>
        <v>0</v>
      </c>
      <c r="SK149" s="267"/>
      <c r="SL149" s="255"/>
      <c r="SM149" s="255"/>
      <c r="SN149" s="255"/>
    </row>
    <row r="150" spans="1:508" outlineLevel="3" x14ac:dyDescent="0.25">
      <c r="A150" s="255"/>
      <c r="B150" s="264"/>
      <c r="C150" s="449">
        <f>INT($C$29)+3</f>
        <v>4</v>
      </c>
      <c r="D150" s="280"/>
      <c r="E150" s="329">
        <f t="shared" si="152"/>
        <v>9</v>
      </c>
      <c r="F150" s="335"/>
      <c r="G150" s="280"/>
      <c r="H150" s="552"/>
      <c r="I150" s="564" t="s">
        <v>919</v>
      </c>
      <c r="J150" s="553"/>
      <c r="K150" s="630">
        <v>0</v>
      </c>
      <c r="L150" s="630">
        <v>0</v>
      </c>
      <c r="M150" s="630">
        <v>0</v>
      </c>
      <c r="N150" s="630">
        <v>0</v>
      </c>
      <c r="O150" s="630">
        <v>0</v>
      </c>
      <c r="P150" s="630">
        <v>0</v>
      </c>
      <c r="Q150" s="630">
        <v>0</v>
      </c>
      <c r="R150" s="630">
        <v>0</v>
      </c>
      <c r="S150" s="630">
        <v>0</v>
      </c>
      <c r="T150" s="630">
        <v>0</v>
      </c>
      <c r="U150" s="630">
        <v>0</v>
      </c>
      <c r="V150" s="630">
        <v>0</v>
      </c>
      <c r="W150" s="630">
        <v>0</v>
      </c>
      <c r="X150" s="630">
        <v>0</v>
      </c>
      <c r="Y150" s="630">
        <v>0</v>
      </c>
      <c r="Z150" s="630">
        <v>0</v>
      </c>
      <c r="AA150" s="630">
        <v>0</v>
      </c>
      <c r="AB150" s="630">
        <v>0</v>
      </c>
      <c r="AC150" s="630">
        <v>0</v>
      </c>
      <c r="AD150" s="630">
        <v>0</v>
      </c>
      <c r="AE150" s="630">
        <v>0</v>
      </c>
      <c r="AF150" s="630">
        <v>0</v>
      </c>
      <c r="AG150" s="630">
        <v>0</v>
      </c>
      <c r="AH150" s="630">
        <v>0</v>
      </c>
      <c r="AI150" s="630">
        <v>0</v>
      </c>
      <c r="AJ150" s="630">
        <v>0</v>
      </c>
      <c r="AK150" s="630">
        <v>0</v>
      </c>
      <c r="AL150" s="630">
        <v>0</v>
      </c>
      <c r="AM150" s="630">
        <v>0</v>
      </c>
      <c r="AN150" s="630">
        <v>0</v>
      </c>
      <c r="AO150" s="630">
        <v>0</v>
      </c>
      <c r="AP150" s="630">
        <v>0</v>
      </c>
      <c r="AQ150" s="630">
        <v>0</v>
      </c>
      <c r="AR150" s="630">
        <v>0</v>
      </c>
      <c r="AS150" s="630">
        <v>0</v>
      </c>
      <c r="AT150" s="630">
        <v>0</v>
      </c>
      <c r="AU150" s="630">
        <v>0</v>
      </c>
      <c r="AV150" s="630">
        <v>0</v>
      </c>
      <c r="AW150" s="630">
        <v>0</v>
      </c>
      <c r="AX150" s="630">
        <v>0</v>
      </c>
      <c r="AY150" s="630">
        <v>0</v>
      </c>
      <c r="AZ150" s="630">
        <v>0</v>
      </c>
      <c r="BA150" s="630">
        <v>0</v>
      </c>
      <c r="BB150" s="630">
        <v>0</v>
      </c>
      <c r="BC150" s="630">
        <v>0</v>
      </c>
      <c r="BD150" s="630">
        <v>0</v>
      </c>
      <c r="BE150" s="630">
        <v>0</v>
      </c>
      <c r="BF150" s="630">
        <v>0</v>
      </c>
      <c r="BG150" s="630">
        <v>0</v>
      </c>
      <c r="BH150" s="630">
        <v>0</v>
      </c>
      <c r="BI150" s="630">
        <v>0</v>
      </c>
      <c r="BJ150" s="630">
        <v>0</v>
      </c>
      <c r="BK150" s="630">
        <v>0</v>
      </c>
      <c r="BL150" s="630">
        <v>0</v>
      </c>
      <c r="BM150" s="630">
        <v>0</v>
      </c>
      <c r="BN150" s="630">
        <v>0</v>
      </c>
      <c r="BO150" s="630">
        <v>0</v>
      </c>
      <c r="BP150" s="630">
        <v>0</v>
      </c>
      <c r="BQ150" s="630">
        <v>0</v>
      </c>
      <c r="BR150" s="630">
        <v>0</v>
      </c>
      <c r="BS150" s="630">
        <v>0</v>
      </c>
      <c r="BT150" s="630">
        <v>0</v>
      </c>
      <c r="BU150" s="630">
        <v>0</v>
      </c>
      <c r="BV150" s="630">
        <v>0</v>
      </c>
      <c r="BW150" s="630">
        <v>0</v>
      </c>
      <c r="BX150" s="630">
        <v>0</v>
      </c>
      <c r="BY150" s="630">
        <v>0</v>
      </c>
      <c r="BZ150" s="630">
        <v>0</v>
      </c>
      <c r="CA150" s="630">
        <v>0</v>
      </c>
      <c r="CB150" s="630">
        <v>0</v>
      </c>
      <c r="CC150" s="630">
        <v>0</v>
      </c>
      <c r="CD150" s="630">
        <v>0</v>
      </c>
      <c r="CE150" s="630">
        <v>0</v>
      </c>
      <c r="CF150" s="630">
        <v>0</v>
      </c>
      <c r="CG150" s="630">
        <v>0</v>
      </c>
      <c r="CH150" s="630">
        <v>0</v>
      </c>
      <c r="CI150" s="630">
        <v>0</v>
      </c>
      <c r="CJ150" s="630">
        <v>0</v>
      </c>
      <c r="CK150" s="630">
        <v>0</v>
      </c>
      <c r="CL150" s="630">
        <v>0</v>
      </c>
      <c r="CM150" s="630">
        <v>0</v>
      </c>
      <c r="CN150" s="630">
        <v>0</v>
      </c>
      <c r="CO150" s="630">
        <v>0</v>
      </c>
      <c r="CP150" s="630">
        <v>0</v>
      </c>
      <c r="CQ150" s="630">
        <v>0</v>
      </c>
      <c r="CR150" s="630">
        <v>0</v>
      </c>
      <c r="CS150" s="630">
        <v>0</v>
      </c>
      <c r="CT150" s="630">
        <v>0</v>
      </c>
      <c r="CU150" s="630">
        <v>0</v>
      </c>
      <c r="CV150" s="630">
        <v>0</v>
      </c>
      <c r="CW150" s="630">
        <v>0</v>
      </c>
      <c r="CX150" s="630">
        <v>0</v>
      </c>
      <c r="CY150" s="630">
        <v>0</v>
      </c>
      <c r="CZ150" s="630">
        <v>0</v>
      </c>
      <c r="DA150" s="630">
        <v>0</v>
      </c>
      <c r="DB150" s="630">
        <v>0</v>
      </c>
      <c r="DC150" s="630">
        <v>0</v>
      </c>
      <c r="DD150" s="630">
        <v>0</v>
      </c>
      <c r="DE150" s="630">
        <v>0</v>
      </c>
      <c r="DF150" s="630">
        <v>0</v>
      </c>
      <c r="DG150" s="630">
        <v>0</v>
      </c>
      <c r="DH150" s="630">
        <v>0</v>
      </c>
      <c r="DI150" s="630">
        <v>0</v>
      </c>
      <c r="DJ150" s="630">
        <v>0</v>
      </c>
      <c r="DK150" s="630">
        <v>0</v>
      </c>
      <c r="DL150" s="630">
        <v>0</v>
      </c>
      <c r="DM150" s="630">
        <v>0</v>
      </c>
      <c r="DN150" s="630">
        <v>0</v>
      </c>
      <c r="DO150" s="630">
        <v>0</v>
      </c>
      <c r="DP150" s="630">
        <v>0</v>
      </c>
      <c r="DQ150" s="630">
        <v>0</v>
      </c>
      <c r="DR150" s="630">
        <v>0</v>
      </c>
      <c r="DS150" s="630">
        <v>0</v>
      </c>
      <c r="DT150" s="630">
        <v>0</v>
      </c>
      <c r="DU150" s="630">
        <v>0</v>
      </c>
      <c r="DV150" s="630">
        <v>0</v>
      </c>
      <c r="DW150" s="630">
        <v>0</v>
      </c>
      <c r="DX150" s="630">
        <v>0</v>
      </c>
      <c r="DY150" s="630">
        <v>0</v>
      </c>
      <c r="DZ150" s="630">
        <v>0</v>
      </c>
      <c r="EA150" s="630">
        <v>0</v>
      </c>
      <c r="EB150" s="630">
        <v>0</v>
      </c>
      <c r="EC150" s="630">
        <v>0</v>
      </c>
      <c r="ED150" s="630">
        <v>0</v>
      </c>
      <c r="EE150" s="630">
        <v>0</v>
      </c>
      <c r="EF150" s="630">
        <v>0</v>
      </c>
      <c r="EG150" s="630">
        <v>0</v>
      </c>
      <c r="EH150" s="630">
        <v>0</v>
      </c>
      <c r="EI150" s="630">
        <v>0</v>
      </c>
      <c r="EJ150" s="630">
        <v>0</v>
      </c>
      <c r="EK150" s="630">
        <v>0</v>
      </c>
      <c r="EL150" s="630">
        <v>0</v>
      </c>
      <c r="EM150" s="630">
        <v>0</v>
      </c>
      <c r="EN150" s="630">
        <v>0</v>
      </c>
      <c r="EO150" s="630">
        <v>0</v>
      </c>
      <c r="EP150" s="630">
        <v>0</v>
      </c>
      <c r="EQ150" s="630">
        <v>0</v>
      </c>
      <c r="ER150" s="630">
        <v>0</v>
      </c>
      <c r="ES150" s="630">
        <v>0</v>
      </c>
      <c r="ET150" s="630">
        <v>0</v>
      </c>
      <c r="EU150" s="630">
        <v>0</v>
      </c>
      <c r="EV150" s="630">
        <v>0</v>
      </c>
      <c r="EW150" s="630">
        <v>0</v>
      </c>
      <c r="EX150" s="630">
        <v>0</v>
      </c>
      <c r="EY150" s="630">
        <v>0</v>
      </c>
      <c r="EZ150" s="630">
        <v>0</v>
      </c>
      <c r="FA150" s="630">
        <v>0</v>
      </c>
      <c r="FB150" s="630">
        <v>0</v>
      </c>
      <c r="FC150" s="630">
        <v>0</v>
      </c>
      <c r="FD150" s="630">
        <v>0</v>
      </c>
      <c r="FE150" s="630">
        <v>0</v>
      </c>
      <c r="FF150" s="630">
        <v>0</v>
      </c>
      <c r="FG150" s="630">
        <v>0</v>
      </c>
      <c r="FH150" s="630">
        <v>0</v>
      </c>
      <c r="FI150" s="630">
        <v>0</v>
      </c>
      <c r="FJ150" s="630">
        <v>0</v>
      </c>
      <c r="FK150" s="630">
        <v>0</v>
      </c>
      <c r="FL150" s="630">
        <v>0</v>
      </c>
      <c r="FM150" s="630">
        <v>0</v>
      </c>
      <c r="FN150" s="630">
        <v>0</v>
      </c>
      <c r="FO150" s="630">
        <v>0</v>
      </c>
      <c r="FP150" s="630">
        <v>0</v>
      </c>
      <c r="FQ150" s="630">
        <v>0</v>
      </c>
      <c r="FR150" s="630">
        <v>0</v>
      </c>
      <c r="FS150" s="630">
        <v>0</v>
      </c>
      <c r="FT150" s="630">
        <v>0</v>
      </c>
      <c r="FU150" s="630">
        <v>0</v>
      </c>
      <c r="FV150" s="630">
        <v>0</v>
      </c>
      <c r="FW150" s="630">
        <v>0</v>
      </c>
      <c r="FX150" s="630">
        <v>0</v>
      </c>
      <c r="FY150" s="630">
        <v>0</v>
      </c>
      <c r="FZ150" s="630">
        <v>0</v>
      </c>
      <c r="GA150" s="630">
        <v>0</v>
      </c>
      <c r="GB150" s="630">
        <v>0</v>
      </c>
      <c r="GC150" s="630">
        <v>0</v>
      </c>
      <c r="GD150" s="630">
        <v>0</v>
      </c>
      <c r="GE150" s="630">
        <v>0</v>
      </c>
      <c r="GF150" s="630">
        <v>0</v>
      </c>
      <c r="GG150" s="630">
        <v>0</v>
      </c>
      <c r="GH150" s="630">
        <v>0</v>
      </c>
      <c r="GI150" s="630">
        <v>0</v>
      </c>
      <c r="GJ150" s="630">
        <v>0</v>
      </c>
      <c r="GK150" s="630">
        <v>0</v>
      </c>
      <c r="GL150" s="630">
        <v>0</v>
      </c>
      <c r="GM150" s="630">
        <v>0</v>
      </c>
      <c r="GN150" s="630">
        <v>0</v>
      </c>
      <c r="GO150" s="630">
        <v>0</v>
      </c>
      <c r="GP150" s="630">
        <v>0</v>
      </c>
      <c r="GQ150" s="630">
        <v>0</v>
      </c>
      <c r="GR150" s="630">
        <v>0</v>
      </c>
      <c r="GS150" s="630">
        <v>0</v>
      </c>
      <c r="GT150" s="630">
        <v>0</v>
      </c>
      <c r="GU150" s="630">
        <v>0</v>
      </c>
      <c r="GV150" s="630">
        <v>0</v>
      </c>
      <c r="GW150" s="630">
        <v>0</v>
      </c>
      <c r="GX150" s="630">
        <v>0</v>
      </c>
      <c r="GY150" s="630">
        <v>0</v>
      </c>
      <c r="GZ150" s="630">
        <v>0</v>
      </c>
      <c r="HA150" s="630">
        <v>0</v>
      </c>
      <c r="HB150" s="630">
        <v>0</v>
      </c>
      <c r="HC150" s="630">
        <v>0</v>
      </c>
      <c r="HD150" s="630">
        <v>0</v>
      </c>
      <c r="HE150" s="630">
        <v>0</v>
      </c>
      <c r="HF150" s="630">
        <v>0</v>
      </c>
      <c r="HG150" s="630">
        <v>0</v>
      </c>
      <c r="HH150" s="630">
        <v>0</v>
      </c>
      <c r="HI150" s="630">
        <v>0</v>
      </c>
      <c r="HJ150" s="630">
        <v>0</v>
      </c>
      <c r="HK150" s="630">
        <v>0</v>
      </c>
      <c r="HL150" s="630">
        <v>0</v>
      </c>
      <c r="HM150" s="630">
        <v>0</v>
      </c>
      <c r="HN150" s="630">
        <v>0</v>
      </c>
      <c r="HO150" s="630">
        <v>0</v>
      </c>
      <c r="HP150" s="630">
        <v>0</v>
      </c>
      <c r="HQ150" s="630">
        <v>0</v>
      </c>
      <c r="HR150" s="630">
        <v>0</v>
      </c>
      <c r="HS150" s="630">
        <v>0</v>
      </c>
      <c r="HT150" s="630">
        <v>0</v>
      </c>
      <c r="HU150" s="630">
        <v>0</v>
      </c>
      <c r="HV150" s="630">
        <v>0</v>
      </c>
      <c r="HW150" s="630">
        <v>0</v>
      </c>
      <c r="HX150" s="630">
        <v>0</v>
      </c>
      <c r="HY150" s="630">
        <v>0</v>
      </c>
      <c r="HZ150" s="630">
        <v>0</v>
      </c>
      <c r="IA150" s="630">
        <v>0</v>
      </c>
      <c r="IB150" s="630">
        <v>0</v>
      </c>
      <c r="IC150" s="630">
        <v>0</v>
      </c>
      <c r="ID150" s="630">
        <v>0</v>
      </c>
      <c r="IE150" s="630">
        <v>0</v>
      </c>
      <c r="IF150" s="630">
        <v>0</v>
      </c>
      <c r="IG150" s="630">
        <v>0</v>
      </c>
      <c r="IH150" s="630">
        <v>0</v>
      </c>
      <c r="II150" s="630">
        <v>0</v>
      </c>
      <c r="IJ150" s="630">
        <v>0</v>
      </c>
      <c r="IK150" s="630">
        <v>0</v>
      </c>
      <c r="IL150" s="630">
        <v>0</v>
      </c>
      <c r="IM150" s="630">
        <v>0</v>
      </c>
      <c r="IN150" s="630">
        <v>0</v>
      </c>
      <c r="IO150" s="630">
        <v>0</v>
      </c>
      <c r="IP150" s="630">
        <v>0</v>
      </c>
      <c r="IQ150" s="630">
        <v>0</v>
      </c>
      <c r="IR150" s="630">
        <v>0</v>
      </c>
      <c r="IS150" s="630">
        <v>0</v>
      </c>
      <c r="IT150" s="630">
        <v>0</v>
      </c>
      <c r="IU150" s="630">
        <v>0</v>
      </c>
      <c r="IV150" s="630">
        <v>0</v>
      </c>
      <c r="IW150" s="630">
        <v>0</v>
      </c>
      <c r="IX150" s="630">
        <v>0</v>
      </c>
      <c r="IY150" s="630">
        <v>0</v>
      </c>
      <c r="IZ150" s="630">
        <v>0</v>
      </c>
      <c r="JA150" s="630">
        <v>0</v>
      </c>
      <c r="JB150" s="630">
        <v>0</v>
      </c>
      <c r="JC150" s="630">
        <v>0</v>
      </c>
      <c r="JD150" s="630">
        <v>0</v>
      </c>
      <c r="JE150" s="630">
        <v>0</v>
      </c>
      <c r="JF150" s="630">
        <v>0</v>
      </c>
      <c r="JG150" s="630">
        <v>0</v>
      </c>
      <c r="JH150" s="630">
        <v>0</v>
      </c>
      <c r="JI150" s="630">
        <v>0</v>
      </c>
      <c r="JJ150" s="630">
        <v>0</v>
      </c>
      <c r="JK150" s="630">
        <v>0</v>
      </c>
      <c r="JL150" s="630">
        <v>0</v>
      </c>
      <c r="JM150" s="630">
        <v>0</v>
      </c>
      <c r="JN150" s="630">
        <v>0</v>
      </c>
      <c r="JO150" s="630">
        <v>0</v>
      </c>
      <c r="JP150" s="630">
        <v>0</v>
      </c>
      <c r="JQ150" s="630">
        <v>0</v>
      </c>
      <c r="JR150" s="630">
        <v>0</v>
      </c>
      <c r="JS150" s="630">
        <v>0</v>
      </c>
      <c r="JT150" s="630">
        <v>0</v>
      </c>
      <c r="JU150" s="630">
        <v>0</v>
      </c>
      <c r="JV150" s="630">
        <v>0</v>
      </c>
      <c r="JW150" s="630">
        <v>0</v>
      </c>
      <c r="JX150" s="630">
        <v>0</v>
      </c>
      <c r="JY150" s="630">
        <v>0</v>
      </c>
      <c r="JZ150" s="630">
        <v>0</v>
      </c>
      <c r="KA150" s="630">
        <v>0</v>
      </c>
      <c r="KB150" s="630">
        <v>0</v>
      </c>
      <c r="KC150" s="630">
        <v>0</v>
      </c>
      <c r="KD150" s="630">
        <v>0</v>
      </c>
      <c r="KE150" s="630">
        <v>0</v>
      </c>
      <c r="KF150" s="630">
        <v>0</v>
      </c>
      <c r="KG150" s="630">
        <v>0</v>
      </c>
      <c r="KH150" s="630">
        <v>0</v>
      </c>
      <c r="KI150" s="630">
        <v>0</v>
      </c>
      <c r="KJ150" s="630">
        <v>0</v>
      </c>
      <c r="KK150" s="630">
        <v>0</v>
      </c>
      <c r="KL150" s="630">
        <v>0</v>
      </c>
      <c r="KM150" s="630">
        <v>0</v>
      </c>
      <c r="KN150" s="630">
        <v>0</v>
      </c>
      <c r="KO150" s="630">
        <v>0</v>
      </c>
      <c r="KP150" s="630">
        <v>0</v>
      </c>
      <c r="KQ150" s="630">
        <v>0</v>
      </c>
      <c r="KR150" s="630">
        <v>0</v>
      </c>
      <c r="KS150" s="630">
        <v>0</v>
      </c>
      <c r="KT150" s="630">
        <v>0</v>
      </c>
      <c r="KU150" s="630">
        <v>0</v>
      </c>
      <c r="KV150" s="630">
        <v>0</v>
      </c>
      <c r="KW150" s="630">
        <v>0</v>
      </c>
      <c r="KX150" s="630">
        <v>0</v>
      </c>
      <c r="KY150" s="630">
        <v>0</v>
      </c>
      <c r="KZ150" s="630">
        <v>0</v>
      </c>
      <c r="LA150" s="630">
        <v>0</v>
      </c>
      <c r="LB150" s="630">
        <v>0</v>
      </c>
      <c r="LC150" s="630">
        <v>0</v>
      </c>
      <c r="LD150" s="630">
        <v>0</v>
      </c>
      <c r="LE150" s="630">
        <v>0</v>
      </c>
      <c r="LF150" s="630">
        <v>0</v>
      </c>
      <c r="LG150" s="630">
        <v>0</v>
      </c>
      <c r="LH150" s="630">
        <v>0</v>
      </c>
      <c r="LI150" s="630">
        <v>0</v>
      </c>
      <c r="LJ150" s="630">
        <v>0</v>
      </c>
      <c r="LK150" s="630">
        <v>0</v>
      </c>
      <c r="LL150" s="630">
        <v>0</v>
      </c>
      <c r="LM150" s="630">
        <v>0</v>
      </c>
      <c r="LN150" s="630">
        <v>0</v>
      </c>
      <c r="LO150" s="630">
        <v>0</v>
      </c>
      <c r="LP150" s="630">
        <v>0</v>
      </c>
      <c r="LQ150" s="630">
        <v>0</v>
      </c>
      <c r="LR150" s="630">
        <v>0</v>
      </c>
      <c r="LS150" s="630">
        <v>0</v>
      </c>
      <c r="LT150" s="630">
        <v>0</v>
      </c>
      <c r="LU150" s="630">
        <v>0</v>
      </c>
      <c r="LV150" s="630">
        <v>0</v>
      </c>
      <c r="LW150" s="630">
        <v>0</v>
      </c>
      <c r="LX150" s="630">
        <v>0</v>
      </c>
      <c r="LY150" s="630">
        <v>0</v>
      </c>
      <c r="LZ150" s="630">
        <v>0</v>
      </c>
      <c r="MA150" s="630">
        <v>0</v>
      </c>
      <c r="MB150" s="630">
        <v>0</v>
      </c>
      <c r="MC150" s="630">
        <v>0</v>
      </c>
      <c r="MD150" s="630">
        <v>0</v>
      </c>
      <c r="ME150" s="630">
        <v>0</v>
      </c>
      <c r="MF150" s="630">
        <v>0</v>
      </c>
      <c r="MG150" s="630">
        <v>0</v>
      </c>
      <c r="MH150" s="630">
        <v>0</v>
      </c>
      <c r="MI150" s="630">
        <v>0</v>
      </c>
      <c r="MJ150" s="630">
        <v>0</v>
      </c>
      <c r="MK150" s="630">
        <v>0</v>
      </c>
      <c r="ML150" s="630">
        <v>0</v>
      </c>
      <c r="MM150" s="630">
        <v>0</v>
      </c>
      <c r="MN150" s="630">
        <v>0</v>
      </c>
      <c r="MO150" s="630">
        <v>0</v>
      </c>
      <c r="MP150" s="630">
        <v>0</v>
      </c>
      <c r="MQ150" s="630">
        <v>0</v>
      </c>
      <c r="MR150" s="630">
        <v>0</v>
      </c>
      <c r="MS150" s="630">
        <v>0</v>
      </c>
      <c r="MT150" s="630">
        <v>0</v>
      </c>
      <c r="MU150" s="630">
        <v>0</v>
      </c>
      <c r="MV150" s="630">
        <v>0</v>
      </c>
      <c r="MW150" s="630">
        <v>0</v>
      </c>
      <c r="MX150" s="630">
        <v>0</v>
      </c>
      <c r="MY150" s="630">
        <v>0</v>
      </c>
      <c r="MZ150" s="630">
        <v>0</v>
      </c>
      <c r="NA150" s="630">
        <v>0</v>
      </c>
      <c r="NB150" s="630">
        <v>0</v>
      </c>
      <c r="NC150" s="630">
        <v>0</v>
      </c>
      <c r="ND150" s="630">
        <v>0</v>
      </c>
      <c r="NE150" s="630">
        <v>0</v>
      </c>
      <c r="NF150" s="630">
        <v>0</v>
      </c>
      <c r="NG150" s="630">
        <v>0</v>
      </c>
      <c r="NH150" s="630">
        <v>0</v>
      </c>
      <c r="NI150" s="630">
        <v>0</v>
      </c>
      <c r="NJ150" s="630">
        <v>0</v>
      </c>
      <c r="NK150" s="630">
        <v>0</v>
      </c>
      <c r="NL150" s="630">
        <v>0</v>
      </c>
      <c r="NM150" s="630">
        <v>0</v>
      </c>
      <c r="NN150" s="630">
        <v>0</v>
      </c>
      <c r="NO150" s="630">
        <v>0</v>
      </c>
      <c r="NP150" s="630">
        <v>0</v>
      </c>
      <c r="NQ150" s="630">
        <v>0</v>
      </c>
      <c r="NR150" s="630">
        <v>0</v>
      </c>
      <c r="NS150" s="630">
        <v>0</v>
      </c>
      <c r="NT150" s="630">
        <v>0</v>
      </c>
      <c r="NU150" s="630">
        <v>0</v>
      </c>
      <c r="NV150" s="630">
        <v>0</v>
      </c>
      <c r="NW150" s="630">
        <v>0</v>
      </c>
      <c r="NX150" s="630">
        <v>0</v>
      </c>
      <c r="NY150" s="630">
        <v>0</v>
      </c>
      <c r="NZ150" s="630">
        <v>0</v>
      </c>
      <c r="OA150" s="630">
        <v>0</v>
      </c>
      <c r="OB150" s="630">
        <v>0</v>
      </c>
      <c r="OC150" s="630">
        <v>0</v>
      </c>
      <c r="OD150" s="630">
        <v>0</v>
      </c>
      <c r="OE150" s="630">
        <v>0</v>
      </c>
      <c r="OF150" s="630">
        <v>0</v>
      </c>
      <c r="OG150" s="630">
        <v>0</v>
      </c>
      <c r="OH150" s="630">
        <v>0</v>
      </c>
      <c r="OI150" s="630">
        <v>0</v>
      </c>
      <c r="OJ150" s="630">
        <v>0</v>
      </c>
      <c r="OK150" s="630">
        <v>0</v>
      </c>
      <c r="OL150" s="630">
        <v>0</v>
      </c>
      <c r="OM150" s="630">
        <v>0</v>
      </c>
      <c r="ON150" s="630">
        <v>0</v>
      </c>
      <c r="OO150" s="630">
        <v>0</v>
      </c>
      <c r="OP150" s="630">
        <v>0</v>
      </c>
      <c r="OQ150" s="630">
        <v>0</v>
      </c>
      <c r="OR150" s="630">
        <v>0</v>
      </c>
      <c r="OS150" s="630">
        <v>0</v>
      </c>
      <c r="OT150" s="630">
        <v>0</v>
      </c>
      <c r="OU150" s="630">
        <v>0</v>
      </c>
      <c r="OV150" s="630">
        <v>0</v>
      </c>
      <c r="OW150" s="630">
        <v>0</v>
      </c>
      <c r="OX150" s="630">
        <v>0</v>
      </c>
      <c r="OY150" s="630">
        <v>0</v>
      </c>
      <c r="OZ150" s="630">
        <v>0</v>
      </c>
      <c r="PA150" s="630">
        <v>0</v>
      </c>
      <c r="PB150" s="630">
        <v>0</v>
      </c>
      <c r="PC150" s="630">
        <v>0</v>
      </c>
      <c r="PD150" s="630">
        <v>0</v>
      </c>
      <c r="PE150" s="630">
        <v>0</v>
      </c>
      <c r="PF150" s="630">
        <v>0</v>
      </c>
      <c r="PG150" s="630">
        <v>0</v>
      </c>
      <c r="PH150" s="630">
        <v>0</v>
      </c>
      <c r="PI150" s="630">
        <v>0</v>
      </c>
      <c r="PJ150" s="630">
        <v>0</v>
      </c>
      <c r="PK150" s="630">
        <v>0</v>
      </c>
      <c r="PL150" s="630">
        <v>0</v>
      </c>
      <c r="PM150" s="630">
        <v>0</v>
      </c>
      <c r="PN150" s="630">
        <v>0</v>
      </c>
      <c r="PO150" s="630">
        <v>0</v>
      </c>
      <c r="PP150" s="630">
        <v>0</v>
      </c>
      <c r="PQ150" s="630">
        <v>0</v>
      </c>
      <c r="PR150" s="630">
        <v>0</v>
      </c>
      <c r="PS150" s="630">
        <v>0</v>
      </c>
      <c r="PT150" s="630">
        <v>0</v>
      </c>
      <c r="PU150" s="630">
        <v>0</v>
      </c>
      <c r="PV150" s="630">
        <v>0</v>
      </c>
      <c r="PW150" s="630">
        <v>0</v>
      </c>
      <c r="PX150" s="630">
        <v>0</v>
      </c>
      <c r="PY150" s="630">
        <v>0</v>
      </c>
      <c r="PZ150" s="630">
        <v>0</v>
      </c>
      <c r="QA150" s="630">
        <v>0</v>
      </c>
      <c r="QB150" s="630">
        <v>0</v>
      </c>
      <c r="QC150" s="630">
        <v>0</v>
      </c>
      <c r="QD150" s="630">
        <v>0</v>
      </c>
      <c r="QE150" s="630">
        <v>0</v>
      </c>
      <c r="QF150" s="630">
        <v>0</v>
      </c>
      <c r="QG150" s="630">
        <v>0</v>
      </c>
      <c r="QH150" s="630">
        <v>0</v>
      </c>
      <c r="QI150" s="630">
        <v>0</v>
      </c>
      <c r="QJ150" s="630">
        <v>0</v>
      </c>
      <c r="QK150" s="630">
        <v>0</v>
      </c>
      <c r="QL150" s="630">
        <v>0</v>
      </c>
      <c r="QM150" s="630">
        <v>0</v>
      </c>
      <c r="QN150" s="630">
        <v>0</v>
      </c>
      <c r="QO150" s="630">
        <v>0</v>
      </c>
      <c r="QP150" s="630">
        <v>0</v>
      </c>
      <c r="QQ150" s="630">
        <v>0</v>
      </c>
      <c r="QR150" s="630">
        <v>0</v>
      </c>
      <c r="QS150" s="630">
        <v>0</v>
      </c>
      <c r="QT150" s="630">
        <v>0</v>
      </c>
      <c r="QU150" s="630">
        <v>0</v>
      </c>
      <c r="QV150" s="630">
        <v>0</v>
      </c>
      <c r="QW150" s="630">
        <v>0</v>
      </c>
      <c r="QX150" s="630">
        <v>0</v>
      </c>
      <c r="QY150" s="630">
        <v>0</v>
      </c>
      <c r="QZ150" s="630">
        <v>0</v>
      </c>
      <c r="RA150" s="630">
        <v>0</v>
      </c>
      <c r="RB150" s="630">
        <v>0</v>
      </c>
      <c r="RC150" s="630">
        <v>0</v>
      </c>
      <c r="RD150" s="630">
        <v>0</v>
      </c>
      <c r="RE150" s="630">
        <v>0</v>
      </c>
      <c r="RF150" s="630">
        <v>0</v>
      </c>
      <c r="RG150" s="630">
        <v>0</v>
      </c>
      <c r="RH150" s="630">
        <v>0</v>
      </c>
      <c r="RI150" s="630">
        <v>0</v>
      </c>
      <c r="RJ150" s="630">
        <v>0</v>
      </c>
      <c r="RK150" s="630">
        <v>0</v>
      </c>
      <c r="RL150" s="630">
        <v>0</v>
      </c>
      <c r="RM150" s="630">
        <v>0</v>
      </c>
      <c r="RN150" s="630">
        <v>0</v>
      </c>
      <c r="RO150" s="630">
        <v>0</v>
      </c>
      <c r="RP150" s="630">
        <v>0</v>
      </c>
      <c r="RQ150" s="630">
        <v>0</v>
      </c>
      <c r="RR150" s="630">
        <v>0</v>
      </c>
      <c r="RS150" s="630">
        <v>0</v>
      </c>
      <c r="RT150" s="630">
        <v>0</v>
      </c>
      <c r="RU150" s="630">
        <v>0</v>
      </c>
      <c r="RV150" s="630">
        <v>0</v>
      </c>
      <c r="RW150" s="630">
        <v>0</v>
      </c>
      <c r="RX150" s="630">
        <v>0</v>
      </c>
      <c r="RY150" s="630">
        <v>0</v>
      </c>
      <c r="RZ150" s="630">
        <v>0</v>
      </c>
      <c r="SA150" s="630">
        <v>0</v>
      </c>
      <c r="SB150" s="630">
        <v>0</v>
      </c>
      <c r="SC150" s="630">
        <v>0</v>
      </c>
      <c r="SD150" s="630">
        <v>0</v>
      </c>
      <c r="SE150" s="630">
        <v>0</v>
      </c>
      <c r="SF150" s="630">
        <v>0</v>
      </c>
      <c r="SG150" s="630">
        <v>0</v>
      </c>
      <c r="SH150" s="630">
        <v>0</v>
      </c>
      <c r="SI150" s="630">
        <v>0</v>
      </c>
      <c r="SJ150" s="280">
        <f t="shared" si="151"/>
        <v>0</v>
      </c>
      <c r="SK150" s="267"/>
      <c r="SL150" s="255"/>
      <c r="SM150" s="255"/>
      <c r="SN150" s="255"/>
    </row>
    <row r="151" spans="1:508" outlineLevel="3" x14ac:dyDescent="0.25">
      <c r="A151" s="255"/>
      <c r="B151" s="264"/>
      <c r="C151" s="449">
        <f>INT($C$29)+3</f>
        <v>4</v>
      </c>
      <c r="D151" s="280"/>
      <c r="E151" s="329">
        <f t="shared" si="152"/>
        <v>10</v>
      </c>
      <c r="F151" s="335"/>
      <c r="G151" s="280"/>
      <c r="H151" s="552"/>
      <c r="I151" s="564" t="s">
        <v>920</v>
      </c>
      <c r="J151" s="553"/>
      <c r="K151" s="630">
        <v>0</v>
      </c>
      <c r="L151" s="630">
        <v>0</v>
      </c>
      <c r="M151" s="630">
        <v>0</v>
      </c>
      <c r="N151" s="630">
        <v>0</v>
      </c>
      <c r="O151" s="630">
        <v>0</v>
      </c>
      <c r="P151" s="630">
        <v>0</v>
      </c>
      <c r="Q151" s="630">
        <v>0</v>
      </c>
      <c r="R151" s="630">
        <v>0</v>
      </c>
      <c r="S151" s="630">
        <v>0</v>
      </c>
      <c r="T151" s="630">
        <v>0</v>
      </c>
      <c r="U151" s="630">
        <v>0</v>
      </c>
      <c r="V151" s="630">
        <v>0</v>
      </c>
      <c r="W151" s="630">
        <v>0</v>
      </c>
      <c r="X151" s="630">
        <v>0</v>
      </c>
      <c r="Y151" s="630">
        <v>0</v>
      </c>
      <c r="Z151" s="630">
        <v>0</v>
      </c>
      <c r="AA151" s="630">
        <v>0</v>
      </c>
      <c r="AB151" s="630">
        <v>0</v>
      </c>
      <c r="AC151" s="630">
        <v>0</v>
      </c>
      <c r="AD151" s="630">
        <v>0</v>
      </c>
      <c r="AE151" s="630">
        <v>0</v>
      </c>
      <c r="AF151" s="630">
        <v>0</v>
      </c>
      <c r="AG151" s="630">
        <v>0</v>
      </c>
      <c r="AH151" s="630">
        <v>0</v>
      </c>
      <c r="AI151" s="630">
        <v>0</v>
      </c>
      <c r="AJ151" s="630">
        <v>0</v>
      </c>
      <c r="AK151" s="630">
        <v>0</v>
      </c>
      <c r="AL151" s="630">
        <v>0</v>
      </c>
      <c r="AM151" s="630">
        <v>0</v>
      </c>
      <c r="AN151" s="630">
        <v>0</v>
      </c>
      <c r="AO151" s="630">
        <v>0</v>
      </c>
      <c r="AP151" s="630">
        <v>0</v>
      </c>
      <c r="AQ151" s="630">
        <v>0</v>
      </c>
      <c r="AR151" s="630">
        <v>0</v>
      </c>
      <c r="AS151" s="630">
        <v>0</v>
      </c>
      <c r="AT151" s="630">
        <v>0</v>
      </c>
      <c r="AU151" s="630">
        <v>0</v>
      </c>
      <c r="AV151" s="630">
        <v>0</v>
      </c>
      <c r="AW151" s="630">
        <v>0</v>
      </c>
      <c r="AX151" s="630">
        <v>0</v>
      </c>
      <c r="AY151" s="630">
        <v>0</v>
      </c>
      <c r="AZ151" s="630">
        <v>0</v>
      </c>
      <c r="BA151" s="630">
        <v>0</v>
      </c>
      <c r="BB151" s="630">
        <v>0</v>
      </c>
      <c r="BC151" s="630">
        <v>0</v>
      </c>
      <c r="BD151" s="630">
        <v>0</v>
      </c>
      <c r="BE151" s="630">
        <v>0</v>
      </c>
      <c r="BF151" s="630">
        <v>0</v>
      </c>
      <c r="BG151" s="630">
        <v>0</v>
      </c>
      <c r="BH151" s="630">
        <v>0</v>
      </c>
      <c r="BI151" s="630">
        <v>0</v>
      </c>
      <c r="BJ151" s="630">
        <v>0</v>
      </c>
      <c r="BK151" s="630">
        <v>0</v>
      </c>
      <c r="BL151" s="630">
        <v>0</v>
      </c>
      <c r="BM151" s="630">
        <v>0</v>
      </c>
      <c r="BN151" s="630">
        <v>0</v>
      </c>
      <c r="BO151" s="630">
        <v>0</v>
      </c>
      <c r="BP151" s="630">
        <v>0</v>
      </c>
      <c r="BQ151" s="630">
        <v>0</v>
      </c>
      <c r="BR151" s="630">
        <v>0</v>
      </c>
      <c r="BS151" s="630">
        <v>0</v>
      </c>
      <c r="BT151" s="630">
        <v>0</v>
      </c>
      <c r="BU151" s="630">
        <v>0</v>
      </c>
      <c r="BV151" s="630">
        <v>0</v>
      </c>
      <c r="BW151" s="630">
        <v>0</v>
      </c>
      <c r="BX151" s="630">
        <v>0</v>
      </c>
      <c r="BY151" s="630">
        <v>0</v>
      </c>
      <c r="BZ151" s="630">
        <v>0</v>
      </c>
      <c r="CA151" s="630">
        <v>0</v>
      </c>
      <c r="CB151" s="630">
        <v>0</v>
      </c>
      <c r="CC151" s="630">
        <v>0</v>
      </c>
      <c r="CD151" s="630">
        <v>0</v>
      </c>
      <c r="CE151" s="630">
        <v>0</v>
      </c>
      <c r="CF151" s="630">
        <v>0</v>
      </c>
      <c r="CG151" s="630">
        <v>0</v>
      </c>
      <c r="CH151" s="630">
        <v>0</v>
      </c>
      <c r="CI151" s="630">
        <v>0</v>
      </c>
      <c r="CJ151" s="630">
        <v>0</v>
      </c>
      <c r="CK151" s="630">
        <v>0</v>
      </c>
      <c r="CL151" s="630">
        <v>0</v>
      </c>
      <c r="CM151" s="630">
        <v>0</v>
      </c>
      <c r="CN151" s="630">
        <v>0</v>
      </c>
      <c r="CO151" s="630">
        <v>0</v>
      </c>
      <c r="CP151" s="630">
        <v>0</v>
      </c>
      <c r="CQ151" s="630">
        <v>0</v>
      </c>
      <c r="CR151" s="630">
        <v>0</v>
      </c>
      <c r="CS151" s="630">
        <v>0</v>
      </c>
      <c r="CT151" s="630">
        <v>0</v>
      </c>
      <c r="CU151" s="630">
        <v>0</v>
      </c>
      <c r="CV151" s="630">
        <v>0</v>
      </c>
      <c r="CW151" s="630">
        <v>0</v>
      </c>
      <c r="CX151" s="630">
        <v>0</v>
      </c>
      <c r="CY151" s="630">
        <v>0</v>
      </c>
      <c r="CZ151" s="630">
        <v>0</v>
      </c>
      <c r="DA151" s="630">
        <v>0</v>
      </c>
      <c r="DB151" s="630">
        <v>0</v>
      </c>
      <c r="DC151" s="630">
        <v>0</v>
      </c>
      <c r="DD151" s="630">
        <v>0</v>
      </c>
      <c r="DE151" s="630">
        <v>0</v>
      </c>
      <c r="DF151" s="630">
        <v>0</v>
      </c>
      <c r="DG151" s="630">
        <v>0</v>
      </c>
      <c r="DH151" s="630">
        <v>0</v>
      </c>
      <c r="DI151" s="630">
        <v>0</v>
      </c>
      <c r="DJ151" s="630">
        <v>0</v>
      </c>
      <c r="DK151" s="630">
        <v>0</v>
      </c>
      <c r="DL151" s="630">
        <v>0</v>
      </c>
      <c r="DM151" s="630">
        <v>0</v>
      </c>
      <c r="DN151" s="630">
        <v>0</v>
      </c>
      <c r="DO151" s="630">
        <v>0</v>
      </c>
      <c r="DP151" s="630">
        <v>0</v>
      </c>
      <c r="DQ151" s="630">
        <v>0</v>
      </c>
      <c r="DR151" s="630">
        <v>0</v>
      </c>
      <c r="DS151" s="630">
        <v>0</v>
      </c>
      <c r="DT151" s="630">
        <v>0</v>
      </c>
      <c r="DU151" s="630">
        <v>0</v>
      </c>
      <c r="DV151" s="630">
        <v>0</v>
      </c>
      <c r="DW151" s="630">
        <v>0</v>
      </c>
      <c r="DX151" s="630">
        <v>0</v>
      </c>
      <c r="DY151" s="630">
        <v>0</v>
      </c>
      <c r="DZ151" s="630">
        <v>0</v>
      </c>
      <c r="EA151" s="630">
        <v>0</v>
      </c>
      <c r="EB151" s="630">
        <v>0</v>
      </c>
      <c r="EC151" s="630">
        <v>0</v>
      </c>
      <c r="ED151" s="630">
        <v>0</v>
      </c>
      <c r="EE151" s="630">
        <v>0</v>
      </c>
      <c r="EF151" s="630">
        <v>0</v>
      </c>
      <c r="EG151" s="630">
        <v>0</v>
      </c>
      <c r="EH151" s="630">
        <v>0</v>
      </c>
      <c r="EI151" s="630">
        <v>0</v>
      </c>
      <c r="EJ151" s="630">
        <v>0</v>
      </c>
      <c r="EK151" s="630">
        <v>0</v>
      </c>
      <c r="EL151" s="630">
        <v>0</v>
      </c>
      <c r="EM151" s="630">
        <v>0</v>
      </c>
      <c r="EN151" s="630">
        <v>0</v>
      </c>
      <c r="EO151" s="630">
        <v>0</v>
      </c>
      <c r="EP151" s="630">
        <v>0</v>
      </c>
      <c r="EQ151" s="630">
        <v>0</v>
      </c>
      <c r="ER151" s="630">
        <v>0</v>
      </c>
      <c r="ES151" s="630">
        <v>0</v>
      </c>
      <c r="ET151" s="630">
        <v>0</v>
      </c>
      <c r="EU151" s="630">
        <v>0</v>
      </c>
      <c r="EV151" s="630">
        <v>0</v>
      </c>
      <c r="EW151" s="630">
        <v>0</v>
      </c>
      <c r="EX151" s="630">
        <v>0</v>
      </c>
      <c r="EY151" s="630">
        <v>0</v>
      </c>
      <c r="EZ151" s="630">
        <v>0</v>
      </c>
      <c r="FA151" s="630">
        <v>0</v>
      </c>
      <c r="FB151" s="630">
        <v>0</v>
      </c>
      <c r="FC151" s="630">
        <v>0</v>
      </c>
      <c r="FD151" s="630">
        <v>0</v>
      </c>
      <c r="FE151" s="630">
        <v>0</v>
      </c>
      <c r="FF151" s="630">
        <v>0</v>
      </c>
      <c r="FG151" s="630">
        <v>0</v>
      </c>
      <c r="FH151" s="630">
        <v>0</v>
      </c>
      <c r="FI151" s="630">
        <v>0</v>
      </c>
      <c r="FJ151" s="630">
        <v>0</v>
      </c>
      <c r="FK151" s="630">
        <v>0</v>
      </c>
      <c r="FL151" s="630">
        <v>0</v>
      </c>
      <c r="FM151" s="630">
        <v>0</v>
      </c>
      <c r="FN151" s="630">
        <v>0</v>
      </c>
      <c r="FO151" s="630">
        <v>0</v>
      </c>
      <c r="FP151" s="630">
        <v>0</v>
      </c>
      <c r="FQ151" s="630">
        <v>0</v>
      </c>
      <c r="FR151" s="630">
        <v>0</v>
      </c>
      <c r="FS151" s="630">
        <v>0</v>
      </c>
      <c r="FT151" s="630">
        <v>0</v>
      </c>
      <c r="FU151" s="630">
        <v>0</v>
      </c>
      <c r="FV151" s="630">
        <v>0</v>
      </c>
      <c r="FW151" s="630">
        <v>0</v>
      </c>
      <c r="FX151" s="630">
        <v>0</v>
      </c>
      <c r="FY151" s="630">
        <v>0</v>
      </c>
      <c r="FZ151" s="630">
        <v>0</v>
      </c>
      <c r="GA151" s="630">
        <v>0</v>
      </c>
      <c r="GB151" s="630">
        <v>0</v>
      </c>
      <c r="GC151" s="630">
        <v>0</v>
      </c>
      <c r="GD151" s="630">
        <v>0</v>
      </c>
      <c r="GE151" s="630">
        <v>0</v>
      </c>
      <c r="GF151" s="630">
        <v>0</v>
      </c>
      <c r="GG151" s="630">
        <v>0</v>
      </c>
      <c r="GH151" s="630">
        <v>0</v>
      </c>
      <c r="GI151" s="630">
        <v>0</v>
      </c>
      <c r="GJ151" s="630">
        <v>0</v>
      </c>
      <c r="GK151" s="630">
        <v>0</v>
      </c>
      <c r="GL151" s="630">
        <v>0</v>
      </c>
      <c r="GM151" s="630">
        <v>0</v>
      </c>
      <c r="GN151" s="630">
        <v>0</v>
      </c>
      <c r="GO151" s="630">
        <v>0</v>
      </c>
      <c r="GP151" s="630">
        <v>0</v>
      </c>
      <c r="GQ151" s="630">
        <v>0</v>
      </c>
      <c r="GR151" s="630">
        <v>0</v>
      </c>
      <c r="GS151" s="630">
        <v>0</v>
      </c>
      <c r="GT151" s="630">
        <v>0</v>
      </c>
      <c r="GU151" s="630">
        <v>0</v>
      </c>
      <c r="GV151" s="630">
        <v>0</v>
      </c>
      <c r="GW151" s="630">
        <v>0</v>
      </c>
      <c r="GX151" s="630">
        <v>0</v>
      </c>
      <c r="GY151" s="630">
        <v>0</v>
      </c>
      <c r="GZ151" s="630">
        <v>0</v>
      </c>
      <c r="HA151" s="630">
        <v>0</v>
      </c>
      <c r="HB151" s="630">
        <v>0</v>
      </c>
      <c r="HC151" s="630">
        <v>0</v>
      </c>
      <c r="HD151" s="630">
        <v>0</v>
      </c>
      <c r="HE151" s="630">
        <v>0</v>
      </c>
      <c r="HF151" s="630">
        <v>0</v>
      </c>
      <c r="HG151" s="630">
        <v>0</v>
      </c>
      <c r="HH151" s="630">
        <v>0</v>
      </c>
      <c r="HI151" s="630">
        <v>0</v>
      </c>
      <c r="HJ151" s="630">
        <v>0</v>
      </c>
      <c r="HK151" s="630">
        <v>0</v>
      </c>
      <c r="HL151" s="630">
        <v>0</v>
      </c>
      <c r="HM151" s="630">
        <v>0</v>
      </c>
      <c r="HN151" s="630">
        <v>0</v>
      </c>
      <c r="HO151" s="630">
        <v>0</v>
      </c>
      <c r="HP151" s="630">
        <v>0</v>
      </c>
      <c r="HQ151" s="630">
        <v>0</v>
      </c>
      <c r="HR151" s="630">
        <v>0</v>
      </c>
      <c r="HS151" s="630">
        <v>0</v>
      </c>
      <c r="HT151" s="630">
        <v>0</v>
      </c>
      <c r="HU151" s="630">
        <v>0</v>
      </c>
      <c r="HV151" s="630">
        <v>0</v>
      </c>
      <c r="HW151" s="630">
        <v>0</v>
      </c>
      <c r="HX151" s="630">
        <v>0</v>
      </c>
      <c r="HY151" s="630">
        <v>0</v>
      </c>
      <c r="HZ151" s="630">
        <v>0</v>
      </c>
      <c r="IA151" s="630">
        <v>0</v>
      </c>
      <c r="IB151" s="630">
        <v>0</v>
      </c>
      <c r="IC151" s="630">
        <v>0</v>
      </c>
      <c r="ID151" s="630">
        <v>0</v>
      </c>
      <c r="IE151" s="630">
        <v>0</v>
      </c>
      <c r="IF151" s="630">
        <v>0</v>
      </c>
      <c r="IG151" s="630">
        <v>0</v>
      </c>
      <c r="IH151" s="630">
        <v>0</v>
      </c>
      <c r="II151" s="630">
        <v>0</v>
      </c>
      <c r="IJ151" s="630">
        <v>0</v>
      </c>
      <c r="IK151" s="630">
        <v>0</v>
      </c>
      <c r="IL151" s="630">
        <v>0</v>
      </c>
      <c r="IM151" s="630">
        <v>0</v>
      </c>
      <c r="IN151" s="630">
        <v>0</v>
      </c>
      <c r="IO151" s="630">
        <v>0</v>
      </c>
      <c r="IP151" s="630">
        <v>0</v>
      </c>
      <c r="IQ151" s="630">
        <v>0</v>
      </c>
      <c r="IR151" s="630">
        <v>0</v>
      </c>
      <c r="IS151" s="630">
        <v>0</v>
      </c>
      <c r="IT151" s="630">
        <v>0</v>
      </c>
      <c r="IU151" s="630">
        <v>0</v>
      </c>
      <c r="IV151" s="630">
        <v>0</v>
      </c>
      <c r="IW151" s="630">
        <v>0</v>
      </c>
      <c r="IX151" s="630">
        <v>0</v>
      </c>
      <c r="IY151" s="630">
        <v>0</v>
      </c>
      <c r="IZ151" s="630">
        <v>0</v>
      </c>
      <c r="JA151" s="630">
        <v>0</v>
      </c>
      <c r="JB151" s="630">
        <v>0</v>
      </c>
      <c r="JC151" s="630">
        <v>0</v>
      </c>
      <c r="JD151" s="630">
        <v>0</v>
      </c>
      <c r="JE151" s="630">
        <v>0</v>
      </c>
      <c r="JF151" s="630">
        <v>0</v>
      </c>
      <c r="JG151" s="630">
        <v>0</v>
      </c>
      <c r="JH151" s="630">
        <v>0</v>
      </c>
      <c r="JI151" s="630">
        <v>0</v>
      </c>
      <c r="JJ151" s="630">
        <v>0</v>
      </c>
      <c r="JK151" s="630">
        <v>0</v>
      </c>
      <c r="JL151" s="630">
        <v>0</v>
      </c>
      <c r="JM151" s="630">
        <v>0</v>
      </c>
      <c r="JN151" s="630">
        <v>0</v>
      </c>
      <c r="JO151" s="630">
        <v>0</v>
      </c>
      <c r="JP151" s="630">
        <v>0</v>
      </c>
      <c r="JQ151" s="630">
        <v>0</v>
      </c>
      <c r="JR151" s="630">
        <v>0</v>
      </c>
      <c r="JS151" s="630">
        <v>0</v>
      </c>
      <c r="JT151" s="630">
        <v>0</v>
      </c>
      <c r="JU151" s="630">
        <v>0</v>
      </c>
      <c r="JV151" s="630">
        <v>0</v>
      </c>
      <c r="JW151" s="630">
        <v>0</v>
      </c>
      <c r="JX151" s="630">
        <v>0</v>
      </c>
      <c r="JY151" s="630">
        <v>0</v>
      </c>
      <c r="JZ151" s="630">
        <v>0</v>
      </c>
      <c r="KA151" s="630">
        <v>0</v>
      </c>
      <c r="KB151" s="630">
        <v>0</v>
      </c>
      <c r="KC151" s="630">
        <v>0</v>
      </c>
      <c r="KD151" s="630">
        <v>0</v>
      </c>
      <c r="KE151" s="630">
        <v>0</v>
      </c>
      <c r="KF151" s="630">
        <v>0</v>
      </c>
      <c r="KG151" s="630">
        <v>0</v>
      </c>
      <c r="KH151" s="630">
        <v>0</v>
      </c>
      <c r="KI151" s="630">
        <v>0</v>
      </c>
      <c r="KJ151" s="630">
        <v>0</v>
      </c>
      <c r="KK151" s="630">
        <v>0</v>
      </c>
      <c r="KL151" s="630">
        <v>0</v>
      </c>
      <c r="KM151" s="630">
        <v>0</v>
      </c>
      <c r="KN151" s="630">
        <v>0</v>
      </c>
      <c r="KO151" s="630">
        <v>0</v>
      </c>
      <c r="KP151" s="630">
        <v>0</v>
      </c>
      <c r="KQ151" s="630">
        <v>0</v>
      </c>
      <c r="KR151" s="630">
        <v>0</v>
      </c>
      <c r="KS151" s="630">
        <v>0</v>
      </c>
      <c r="KT151" s="630">
        <v>0</v>
      </c>
      <c r="KU151" s="630">
        <v>0</v>
      </c>
      <c r="KV151" s="630">
        <v>0</v>
      </c>
      <c r="KW151" s="630">
        <v>0</v>
      </c>
      <c r="KX151" s="630">
        <v>0</v>
      </c>
      <c r="KY151" s="630">
        <v>0</v>
      </c>
      <c r="KZ151" s="630">
        <v>0</v>
      </c>
      <c r="LA151" s="630">
        <v>0</v>
      </c>
      <c r="LB151" s="630">
        <v>0</v>
      </c>
      <c r="LC151" s="630">
        <v>0</v>
      </c>
      <c r="LD151" s="630">
        <v>0</v>
      </c>
      <c r="LE151" s="630">
        <v>0</v>
      </c>
      <c r="LF151" s="630">
        <v>0</v>
      </c>
      <c r="LG151" s="630">
        <v>0</v>
      </c>
      <c r="LH151" s="630">
        <v>0</v>
      </c>
      <c r="LI151" s="630">
        <v>0</v>
      </c>
      <c r="LJ151" s="630">
        <v>0</v>
      </c>
      <c r="LK151" s="630">
        <v>0</v>
      </c>
      <c r="LL151" s="630">
        <v>0</v>
      </c>
      <c r="LM151" s="630">
        <v>0</v>
      </c>
      <c r="LN151" s="630">
        <v>0</v>
      </c>
      <c r="LO151" s="630">
        <v>0</v>
      </c>
      <c r="LP151" s="630">
        <v>0</v>
      </c>
      <c r="LQ151" s="630">
        <v>0</v>
      </c>
      <c r="LR151" s="630">
        <v>0</v>
      </c>
      <c r="LS151" s="630">
        <v>0</v>
      </c>
      <c r="LT151" s="630">
        <v>0</v>
      </c>
      <c r="LU151" s="630">
        <v>0</v>
      </c>
      <c r="LV151" s="630">
        <v>0</v>
      </c>
      <c r="LW151" s="630">
        <v>0</v>
      </c>
      <c r="LX151" s="630">
        <v>0</v>
      </c>
      <c r="LY151" s="630">
        <v>0</v>
      </c>
      <c r="LZ151" s="630">
        <v>0</v>
      </c>
      <c r="MA151" s="630">
        <v>0</v>
      </c>
      <c r="MB151" s="630">
        <v>0</v>
      </c>
      <c r="MC151" s="630">
        <v>0</v>
      </c>
      <c r="MD151" s="630">
        <v>0</v>
      </c>
      <c r="ME151" s="630">
        <v>0</v>
      </c>
      <c r="MF151" s="630">
        <v>0</v>
      </c>
      <c r="MG151" s="630">
        <v>0</v>
      </c>
      <c r="MH151" s="630">
        <v>0</v>
      </c>
      <c r="MI151" s="630">
        <v>0</v>
      </c>
      <c r="MJ151" s="630">
        <v>0</v>
      </c>
      <c r="MK151" s="630">
        <v>0</v>
      </c>
      <c r="ML151" s="630">
        <v>0</v>
      </c>
      <c r="MM151" s="630">
        <v>0</v>
      </c>
      <c r="MN151" s="630">
        <v>0</v>
      </c>
      <c r="MO151" s="630">
        <v>0</v>
      </c>
      <c r="MP151" s="630">
        <v>0</v>
      </c>
      <c r="MQ151" s="630">
        <v>0</v>
      </c>
      <c r="MR151" s="630">
        <v>0</v>
      </c>
      <c r="MS151" s="630">
        <v>0</v>
      </c>
      <c r="MT151" s="630">
        <v>0</v>
      </c>
      <c r="MU151" s="630">
        <v>0</v>
      </c>
      <c r="MV151" s="630">
        <v>0</v>
      </c>
      <c r="MW151" s="630">
        <v>0</v>
      </c>
      <c r="MX151" s="630">
        <v>0</v>
      </c>
      <c r="MY151" s="630">
        <v>0</v>
      </c>
      <c r="MZ151" s="630">
        <v>0</v>
      </c>
      <c r="NA151" s="630">
        <v>0</v>
      </c>
      <c r="NB151" s="630">
        <v>0</v>
      </c>
      <c r="NC151" s="630">
        <v>0</v>
      </c>
      <c r="ND151" s="630">
        <v>0</v>
      </c>
      <c r="NE151" s="630">
        <v>0</v>
      </c>
      <c r="NF151" s="630">
        <v>0</v>
      </c>
      <c r="NG151" s="630">
        <v>0</v>
      </c>
      <c r="NH151" s="630">
        <v>0</v>
      </c>
      <c r="NI151" s="630">
        <v>0</v>
      </c>
      <c r="NJ151" s="630">
        <v>0</v>
      </c>
      <c r="NK151" s="630">
        <v>0</v>
      </c>
      <c r="NL151" s="630">
        <v>0</v>
      </c>
      <c r="NM151" s="630">
        <v>0</v>
      </c>
      <c r="NN151" s="630">
        <v>0</v>
      </c>
      <c r="NO151" s="630">
        <v>0</v>
      </c>
      <c r="NP151" s="630">
        <v>0</v>
      </c>
      <c r="NQ151" s="630">
        <v>0</v>
      </c>
      <c r="NR151" s="630">
        <v>0</v>
      </c>
      <c r="NS151" s="630">
        <v>0</v>
      </c>
      <c r="NT151" s="630">
        <v>0</v>
      </c>
      <c r="NU151" s="630">
        <v>0</v>
      </c>
      <c r="NV151" s="630">
        <v>0</v>
      </c>
      <c r="NW151" s="630">
        <v>0</v>
      </c>
      <c r="NX151" s="630">
        <v>0</v>
      </c>
      <c r="NY151" s="630">
        <v>0</v>
      </c>
      <c r="NZ151" s="630">
        <v>0</v>
      </c>
      <c r="OA151" s="630">
        <v>0</v>
      </c>
      <c r="OB151" s="630">
        <v>0</v>
      </c>
      <c r="OC151" s="630">
        <v>0</v>
      </c>
      <c r="OD151" s="630">
        <v>0</v>
      </c>
      <c r="OE151" s="630">
        <v>0</v>
      </c>
      <c r="OF151" s="630">
        <v>0</v>
      </c>
      <c r="OG151" s="630">
        <v>0</v>
      </c>
      <c r="OH151" s="630">
        <v>0</v>
      </c>
      <c r="OI151" s="630">
        <v>0</v>
      </c>
      <c r="OJ151" s="630">
        <v>0</v>
      </c>
      <c r="OK151" s="630">
        <v>0</v>
      </c>
      <c r="OL151" s="630">
        <v>0</v>
      </c>
      <c r="OM151" s="630">
        <v>0</v>
      </c>
      <c r="ON151" s="630">
        <v>0</v>
      </c>
      <c r="OO151" s="630">
        <v>0</v>
      </c>
      <c r="OP151" s="630">
        <v>0</v>
      </c>
      <c r="OQ151" s="630">
        <v>0</v>
      </c>
      <c r="OR151" s="630">
        <v>0</v>
      </c>
      <c r="OS151" s="630">
        <v>0</v>
      </c>
      <c r="OT151" s="630">
        <v>0</v>
      </c>
      <c r="OU151" s="630">
        <v>0</v>
      </c>
      <c r="OV151" s="630">
        <v>0</v>
      </c>
      <c r="OW151" s="630">
        <v>0</v>
      </c>
      <c r="OX151" s="630">
        <v>0</v>
      </c>
      <c r="OY151" s="630">
        <v>0</v>
      </c>
      <c r="OZ151" s="630">
        <v>0</v>
      </c>
      <c r="PA151" s="630">
        <v>0</v>
      </c>
      <c r="PB151" s="630">
        <v>0</v>
      </c>
      <c r="PC151" s="630">
        <v>0</v>
      </c>
      <c r="PD151" s="630">
        <v>0</v>
      </c>
      <c r="PE151" s="630">
        <v>0</v>
      </c>
      <c r="PF151" s="630">
        <v>0</v>
      </c>
      <c r="PG151" s="630">
        <v>0</v>
      </c>
      <c r="PH151" s="630">
        <v>0</v>
      </c>
      <c r="PI151" s="630">
        <v>0</v>
      </c>
      <c r="PJ151" s="630">
        <v>0</v>
      </c>
      <c r="PK151" s="630">
        <v>0</v>
      </c>
      <c r="PL151" s="630">
        <v>0</v>
      </c>
      <c r="PM151" s="630">
        <v>0</v>
      </c>
      <c r="PN151" s="630">
        <v>0</v>
      </c>
      <c r="PO151" s="630">
        <v>0</v>
      </c>
      <c r="PP151" s="630">
        <v>0</v>
      </c>
      <c r="PQ151" s="630">
        <v>0</v>
      </c>
      <c r="PR151" s="630">
        <v>0</v>
      </c>
      <c r="PS151" s="630">
        <v>0</v>
      </c>
      <c r="PT151" s="630">
        <v>0</v>
      </c>
      <c r="PU151" s="630">
        <v>0</v>
      </c>
      <c r="PV151" s="630">
        <v>0</v>
      </c>
      <c r="PW151" s="630">
        <v>0</v>
      </c>
      <c r="PX151" s="630">
        <v>0</v>
      </c>
      <c r="PY151" s="630">
        <v>0</v>
      </c>
      <c r="PZ151" s="630">
        <v>0</v>
      </c>
      <c r="QA151" s="630">
        <v>0</v>
      </c>
      <c r="QB151" s="630">
        <v>0</v>
      </c>
      <c r="QC151" s="630">
        <v>0</v>
      </c>
      <c r="QD151" s="630">
        <v>0</v>
      </c>
      <c r="QE151" s="630">
        <v>0</v>
      </c>
      <c r="QF151" s="630">
        <v>0</v>
      </c>
      <c r="QG151" s="630">
        <v>0</v>
      </c>
      <c r="QH151" s="630">
        <v>0</v>
      </c>
      <c r="QI151" s="630">
        <v>0</v>
      </c>
      <c r="QJ151" s="630">
        <v>0</v>
      </c>
      <c r="QK151" s="630">
        <v>0</v>
      </c>
      <c r="QL151" s="630">
        <v>0</v>
      </c>
      <c r="QM151" s="630">
        <v>0</v>
      </c>
      <c r="QN151" s="630">
        <v>0</v>
      </c>
      <c r="QO151" s="630">
        <v>0</v>
      </c>
      <c r="QP151" s="630">
        <v>0</v>
      </c>
      <c r="QQ151" s="630">
        <v>0</v>
      </c>
      <c r="QR151" s="630">
        <v>0</v>
      </c>
      <c r="QS151" s="630">
        <v>0</v>
      </c>
      <c r="QT151" s="630">
        <v>0</v>
      </c>
      <c r="QU151" s="630">
        <v>0</v>
      </c>
      <c r="QV151" s="630">
        <v>0</v>
      </c>
      <c r="QW151" s="630">
        <v>0</v>
      </c>
      <c r="QX151" s="630">
        <v>0</v>
      </c>
      <c r="QY151" s="630">
        <v>0</v>
      </c>
      <c r="QZ151" s="630">
        <v>0</v>
      </c>
      <c r="RA151" s="630">
        <v>0</v>
      </c>
      <c r="RB151" s="630">
        <v>0</v>
      </c>
      <c r="RC151" s="630">
        <v>0</v>
      </c>
      <c r="RD151" s="630">
        <v>0</v>
      </c>
      <c r="RE151" s="630">
        <v>0</v>
      </c>
      <c r="RF151" s="630">
        <v>0</v>
      </c>
      <c r="RG151" s="630">
        <v>0</v>
      </c>
      <c r="RH151" s="630">
        <v>0</v>
      </c>
      <c r="RI151" s="630">
        <v>0</v>
      </c>
      <c r="RJ151" s="630">
        <v>0</v>
      </c>
      <c r="RK151" s="630">
        <v>0</v>
      </c>
      <c r="RL151" s="630">
        <v>0</v>
      </c>
      <c r="RM151" s="630">
        <v>0</v>
      </c>
      <c r="RN151" s="630">
        <v>0</v>
      </c>
      <c r="RO151" s="630">
        <v>0</v>
      </c>
      <c r="RP151" s="630">
        <v>0</v>
      </c>
      <c r="RQ151" s="630">
        <v>0</v>
      </c>
      <c r="RR151" s="630">
        <v>0</v>
      </c>
      <c r="RS151" s="630">
        <v>0</v>
      </c>
      <c r="RT151" s="630">
        <v>0</v>
      </c>
      <c r="RU151" s="630">
        <v>0</v>
      </c>
      <c r="RV151" s="630">
        <v>0</v>
      </c>
      <c r="RW151" s="630">
        <v>0</v>
      </c>
      <c r="RX151" s="630">
        <v>0</v>
      </c>
      <c r="RY151" s="630">
        <v>0</v>
      </c>
      <c r="RZ151" s="630">
        <v>0</v>
      </c>
      <c r="SA151" s="630">
        <v>0</v>
      </c>
      <c r="SB151" s="630">
        <v>0</v>
      </c>
      <c r="SC151" s="630">
        <v>0</v>
      </c>
      <c r="SD151" s="630">
        <v>0</v>
      </c>
      <c r="SE151" s="630">
        <v>0</v>
      </c>
      <c r="SF151" s="630">
        <v>0</v>
      </c>
      <c r="SG151" s="630">
        <v>0</v>
      </c>
      <c r="SH151" s="630">
        <v>0</v>
      </c>
      <c r="SI151" s="630">
        <v>0</v>
      </c>
      <c r="SJ151" s="280">
        <f t="shared" si="151"/>
        <v>0</v>
      </c>
      <c r="SK151" s="267"/>
      <c r="SL151" s="255"/>
      <c r="SM151" s="255"/>
      <c r="SN151" s="255"/>
    </row>
    <row r="152" spans="1:508" outlineLevel="3" x14ac:dyDescent="0.25">
      <c r="A152" s="255"/>
      <c r="B152" s="264"/>
      <c r="C152" s="449">
        <f t="shared" ref="C152" si="155">INT($C$29)+3</f>
        <v>4</v>
      </c>
      <c r="D152" s="280"/>
      <c r="E152" s="329">
        <f t="shared" si="152"/>
        <v>11</v>
      </c>
      <c r="F152" s="335"/>
      <c r="G152" s="280"/>
      <c r="H152" s="552"/>
      <c r="I152" s="567" t="s">
        <v>926</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918</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919</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920</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610</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611</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612</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743</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744</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745</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56">INT($C$29)+3</f>
        <v>4</v>
      </c>
      <c r="D162" s="280"/>
      <c r="E162" s="329">
        <f t="shared" si="152"/>
        <v>21</v>
      </c>
      <c r="F162" s="335"/>
      <c r="G162" s="280"/>
      <c r="H162" s="509"/>
      <c r="I162" s="509" t="s">
        <v>746</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747</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748</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749</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914</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57">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915</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57"/>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917</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57"/>
        <v>-0.10715509936008161</v>
      </c>
      <c r="SK168" s="267"/>
      <c r="SL168" s="255"/>
      <c r="SM168" s="255"/>
      <c r="SN168" s="255"/>
    </row>
    <row r="169" spans="1:508" outlineLevel="3" x14ac:dyDescent="0.25">
      <c r="A169" s="255"/>
      <c r="B169" s="264"/>
      <c r="C169" s="449">
        <f t="shared" ref="C169:C172" si="158">INT($C$29)+3</f>
        <v>4</v>
      </c>
      <c r="D169" s="280"/>
      <c r="E169" s="329">
        <f t="shared" si="152"/>
        <v>28</v>
      </c>
      <c r="F169" s="335"/>
      <c r="G169" s="280"/>
      <c r="H169" s="552"/>
      <c r="I169" s="567" t="s">
        <v>916</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59">SI169</f>
        <v>-0.91949581480545817</v>
      </c>
      <c r="SK169" s="267"/>
      <c r="SL169" s="255"/>
      <c r="SM169" s="255"/>
      <c r="SN169" s="255"/>
    </row>
    <row r="170" spans="1:508" outlineLevel="3" x14ac:dyDescent="0.25">
      <c r="A170" s="255"/>
      <c r="B170" s="264"/>
      <c r="C170" s="449">
        <f t="shared" si="158"/>
        <v>4</v>
      </c>
      <c r="D170" s="280"/>
      <c r="E170" s="329">
        <f t="shared" si="152"/>
        <v>29</v>
      </c>
      <c r="F170" s="335"/>
      <c r="G170" s="280"/>
      <c r="H170" s="552"/>
      <c r="I170" s="564" t="s">
        <v>918</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59"/>
        <v>-0.33785464211351268</v>
      </c>
      <c r="SK170" s="267"/>
      <c r="SL170" s="255"/>
      <c r="SM170" s="255"/>
      <c r="SN170" s="255"/>
    </row>
    <row r="171" spans="1:508" outlineLevel="3" x14ac:dyDescent="0.25">
      <c r="A171" s="255"/>
      <c r="B171" s="264"/>
      <c r="C171" s="449">
        <f t="shared" si="158"/>
        <v>4</v>
      </c>
      <c r="D171" s="280"/>
      <c r="E171" s="329">
        <f t="shared" si="152"/>
        <v>30</v>
      </c>
      <c r="F171" s="335"/>
      <c r="G171" s="280"/>
      <c r="H171" s="552"/>
      <c r="I171" s="564" t="s">
        <v>921</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59"/>
        <v>4.064503768830896E-2</v>
      </c>
      <c r="SK171" s="267"/>
      <c r="SL171" s="255"/>
      <c r="SM171" s="255"/>
      <c r="SN171" s="255"/>
    </row>
    <row r="172" spans="1:508" outlineLevel="3" x14ac:dyDescent="0.25">
      <c r="A172" s="255"/>
      <c r="B172" s="264"/>
      <c r="C172" s="449">
        <f t="shared" si="158"/>
        <v>4</v>
      </c>
      <c r="D172" s="280"/>
      <c r="E172" s="329">
        <f t="shared" si="152"/>
        <v>31</v>
      </c>
      <c r="F172" s="335"/>
      <c r="G172" s="280"/>
      <c r="H172" s="552"/>
      <c r="I172" s="567" t="s">
        <v>922</v>
      </c>
      <c r="J172" s="553"/>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80">
        <f t="shared" si="159"/>
        <v>0</v>
      </c>
      <c r="SK172" s="267"/>
      <c r="SL172" s="255"/>
      <c r="SM172" s="255"/>
      <c r="SN172" s="255"/>
    </row>
    <row r="173" spans="1:508" outlineLevel="3" x14ac:dyDescent="0.25">
      <c r="A173" s="255"/>
      <c r="B173" s="264"/>
      <c r="C173" s="449">
        <f>INT($C$29)+3</f>
        <v>4</v>
      </c>
      <c r="D173" s="280"/>
      <c r="E173" s="329">
        <f t="shared" si="152"/>
        <v>32</v>
      </c>
      <c r="F173" s="335"/>
      <c r="G173" s="280"/>
      <c r="H173" s="552"/>
      <c r="I173" s="564" t="s">
        <v>918</v>
      </c>
      <c r="J173" s="553"/>
      <c r="K173" s="630">
        <v>0</v>
      </c>
      <c r="L173" s="630">
        <v>0</v>
      </c>
      <c r="M173" s="630">
        <v>0</v>
      </c>
      <c r="N173" s="630">
        <v>0</v>
      </c>
      <c r="O173" s="630">
        <v>0</v>
      </c>
      <c r="P173" s="630">
        <v>0</v>
      </c>
      <c r="Q173" s="630">
        <v>0</v>
      </c>
      <c r="R173" s="630">
        <v>0</v>
      </c>
      <c r="S173" s="630">
        <v>0</v>
      </c>
      <c r="T173" s="630">
        <v>0</v>
      </c>
      <c r="U173" s="630">
        <v>0</v>
      </c>
      <c r="V173" s="630">
        <v>0</v>
      </c>
      <c r="W173" s="630">
        <v>0</v>
      </c>
      <c r="X173" s="630">
        <v>0</v>
      </c>
      <c r="Y173" s="630">
        <v>0</v>
      </c>
      <c r="Z173" s="630">
        <v>0</v>
      </c>
      <c r="AA173" s="630">
        <v>0</v>
      </c>
      <c r="AB173" s="630">
        <v>0</v>
      </c>
      <c r="AC173" s="630">
        <v>0</v>
      </c>
      <c r="AD173" s="630">
        <v>0</v>
      </c>
      <c r="AE173" s="630">
        <v>0</v>
      </c>
      <c r="AF173" s="630">
        <v>0</v>
      </c>
      <c r="AG173" s="630">
        <v>0</v>
      </c>
      <c r="AH173" s="630">
        <v>0</v>
      </c>
      <c r="AI173" s="630">
        <v>0</v>
      </c>
      <c r="AJ173" s="630">
        <v>0</v>
      </c>
      <c r="AK173" s="630">
        <v>0</v>
      </c>
      <c r="AL173" s="630">
        <v>0</v>
      </c>
      <c r="AM173" s="630">
        <v>0</v>
      </c>
      <c r="AN173" s="630">
        <v>0</v>
      </c>
      <c r="AO173" s="630">
        <v>0</v>
      </c>
      <c r="AP173" s="630">
        <v>0</v>
      </c>
      <c r="AQ173" s="630">
        <v>0</v>
      </c>
      <c r="AR173" s="630">
        <v>0</v>
      </c>
      <c r="AS173" s="630">
        <v>0</v>
      </c>
      <c r="AT173" s="630">
        <v>0</v>
      </c>
      <c r="AU173" s="630">
        <v>0</v>
      </c>
      <c r="AV173" s="630">
        <v>0</v>
      </c>
      <c r="AW173" s="630">
        <v>0</v>
      </c>
      <c r="AX173" s="630">
        <v>0</v>
      </c>
      <c r="AY173" s="630">
        <v>0</v>
      </c>
      <c r="AZ173" s="630">
        <v>0</v>
      </c>
      <c r="BA173" s="630">
        <v>0</v>
      </c>
      <c r="BB173" s="630">
        <v>0</v>
      </c>
      <c r="BC173" s="630">
        <v>0</v>
      </c>
      <c r="BD173" s="630">
        <v>0</v>
      </c>
      <c r="BE173" s="630">
        <v>0</v>
      </c>
      <c r="BF173" s="630">
        <v>0</v>
      </c>
      <c r="BG173" s="630">
        <v>0</v>
      </c>
      <c r="BH173" s="630">
        <v>0</v>
      </c>
      <c r="BI173" s="630">
        <v>0</v>
      </c>
      <c r="BJ173" s="630">
        <v>0</v>
      </c>
      <c r="BK173" s="630">
        <v>0</v>
      </c>
      <c r="BL173" s="630">
        <v>0</v>
      </c>
      <c r="BM173" s="630">
        <v>0</v>
      </c>
      <c r="BN173" s="630">
        <v>0</v>
      </c>
      <c r="BO173" s="630">
        <v>0</v>
      </c>
      <c r="BP173" s="630">
        <v>0</v>
      </c>
      <c r="BQ173" s="630">
        <v>0</v>
      </c>
      <c r="BR173" s="630">
        <v>0</v>
      </c>
      <c r="BS173" s="630">
        <v>0</v>
      </c>
      <c r="BT173" s="630">
        <v>0</v>
      </c>
      <c r="BU173" s="630">
        <v>0</v>
      </c>
      <c r="BV173" s="630">
        <v>0</v>
      </c>
      <c r="BW173" s="630">
        <v>0</v>
      </c>
      <c r="BX173" s="630">
        <v>0</v>
      </c>
      <c r="BY173" s="630">
        <v>0</v>
      </c>
      <c r="BZ173" s="630">
        <v>0</v>
      </c>
      <c r="CA173" s="630">
        <v>0</v>
      </c>
      <c r="CB173" s="630">
        <v>0</v>
      </c>
      <c r="CC173" s="630">
        <v>0</v>
      </c>
      <c r="CD173" s="630">
        <v>0</v>
      </c>
      <c r="CE173" s="630">
        <v>0</v>
      </c>
      <c r="CF173" s="630">
        <v>0</v>
      </c>
      <c r="CG173" s="630">
        <v>0</v>
      </c>
      <c r="CH173" s="630">
        <v>0</v>
      </c>
      <c r="CI173" s="630">
        <v>0</v>
      </c>
      <c r="CJ173" s="630">
        <v>0</v>
      </c>
      <c r="CK173" s="630">
        <v>0</v>
      </c>
      <c r="CL173" s="630">
        <v>0</v>
      </c>
      <c r="CM173" s="630">
        <v>0</v>
      </c>
      <c r="CN173" s="630">
        <v>0</v>
      </c>
      <c r="CO173" s="630">
        <v>0</v>
      </c>
      <c r="CP173" s="630">
        <v>0</v>
      </c>
      <c r="CQ173" s="630">
        <v>0</v>
      </c>
      <c r="CR173" s="630">
        <v>0</v>
      </c>
      <c r="CS173" s="630">
        <v>0</v>
      </c>
      <c r="CT173" s="630">
        <v>0</v>
      </c>
      <c r="CU173" s="630">
        <v>0</v>
      </c>
      <c r="CV173" s="630">
        <v>0</v>
      </c>
      <c r="CW173" s="630">
        <v>0</v>
      </c>
      <c r="CX173" s="630">
        <v>0</v>
      </c>
      <c r="CY173" s="630">
        <v>0</v>
      </c>
      <c r="CZ173" s="630">
        <v>0</v>
      </c>
      <c r="DA173" s="630">
        <v>0</v>
      </c>
      <c r="DB173" s="630">
        <v>0</v>
      </c>
      <c r="DC173" s="630">
        <v>0</v>
      </c>
      <c r="DD173" s="630">
        <v>0</v>
      </c>
      <c r="DE173" s="630">
        <v>0</v>
      </c>
      <c r="DF173" s="630">
        <v>0</v>
      </c>
      <c r="DG173" s="630">
        <v>0</v>
      </c>
      <c r="DH173" s="630">
        <v>0</v>
      </c>
      <c r="DI173" s="630">
        <v>0</v>
      </c>
      <c r="DJ173" s="630">
        <v>0</v>
      </c>
      <c r="DK173" s="630">
        <v>0</v>
      </c>
      <c r="DL173" s="630">
        <v>0</v>
      </c>
      <c r="DM173" s="630">
        <v>0</v>
      </c>
      <c r="DN173" s="630">
        <v>0</v>
      </c>
      <c r="DO173" s="630">
        <v>0</v>
      </c>
      <c r="DP173" s="630">
        <v>0</v>
      </c>
      <c r="DQ173" s="630">
        <v>0</v>
      </c>
      <c r="DR173" s="630">
        <v>0</v>
      </c>
      <c r="DS173" s="630">
        <v>0</v>
      </c>
      <c r="DT173" s="630">
        <v>0</v>
      </c>
      <c r="DU173" s="630">
        <v>0</v>
      </c>
      <c r="DV173" s="630">
        <v>0</v>
      </c>
      <c r="DW173" s="630">
        <v>0</v>
      </c>
      <c r="DX173" s="630">
        <v>0</v>
      </c>
      <c r="DY173" s="630">
        <v>0</v>
      </c>
      <c r="DZ173" s="630">
        <v>0</v>
      </c>
      <c r="EA173" s="630">
        <v>0</v>
      </c>
      <c r="EB173" s="630">
        <v>0</v>
      </c>
      <c r="EC173" s="630">
        <v>0</v>
      </c>
      <c r="ED173" s="630">
        <v>0</v>
      </c>
      <c r="EE173" s="630">
        <v>0</v>
      </c>
      <c r="EF173" s="630">
        <v>0</v>
      </c>
      <c r="EG173" s="630">
        <v>0</v>
      </c>
      <c r="EH173" s="630">
        <v>0</v>
      </c>
      <c r="EI173" s="630">
        <v>0</v>
      </c>
      <c r="EJ173" s="630">
        <v>0</v>
      </c>
      <c r="EK173" s="630">
        <v>0</v>
      </c>
      <c r="EL173" s="630">
        <v>0</v>
      </c>
      <c r="EM173" s="630">
        <v>0</v>
      </c>
      <c r="EN173" s="630">
        <v>0</v>
      </c>
      <c r="EO173" s="630">
        <v>0</v>
      </c>
      <c r="EP173" s="630">
        <v>0</v>
      </c>
      <c r="EQ173" s="630">
        <v>0</v>
      </c>
      <c r="ER173" s="630">
        <v>0</v>
      </c>
      <c r="ES173" s="630">
        <v>0</v>
      </c>
      <c r="ET173" s="630">
        <v>0</v>
      </c>
      <c r="EU173" s="630">
        <v>0</v>
      </c>
      <c r="EV173" s="630">
        <v>0</v>
      </c>
      <c r="EW173" s="630">
        <v>0</v>
      </c>
      <c r="EX173" s="630">
        <v>0</v>
      </c>
      <c r="EY173" s="630">
        <v>0</v>
      </c>
      <c r="EZ173" s="630">
        <v>0</v>
      </c>
      <c r="FA173" s="630">
        <v>0</v>
      </c>
      <c r="FB173" s="630">
        <v>0</v>
      </c>
      <c r="FC173" s="630">
        <v>0</v>
      </c>
      <c r="FD173" s="630">
        <v>0</v>
      </c>
      <c r="FE173" s="630">
        <v>0</v>
      </c>
      <c r="FF173" s="630">
        <v>0</v>
      </c>
      <c r="FG173" s="630">
        <v>0</v>
      </c>
      <c r="FH173" s="630">
        <v>0</v>
      </c>
      <c r="FI173" s="630">
        <v>0</v>
      </c>
      <c r="FJ173" s="630">
        <v>0</v>
      </c>
      <c r="FK173" s="630">
        <v>0</v>
      </c>
      <c r="FL173" s="630">
        <v>0</v>
      </c>
      <c r="FM173" s="630">
        <v>0</v>
      </c>
      <c r="FN173" s="630">
        <v>0</v>
      </c>
      <c r="FO173" s="630">
        <v>0</v>
      </c>
      <c r="FP173" s="630">
        <v>0</v>
      </c>
      <c r="FQ173" s="630">
        <v>0</v>
      </c>
      <c r="FR173" s="630">
        <v>0</v>
      </c>
      <c r="FS173" s="630">
        <v>0</v>
      </c>
      <c r="FT173" s="630">
        <v>0</v>
      </c>
      <c r="FU173" s="630">
        <v>0</v>
      </c>
      <c r="FV173" s="630">
        <v>0</v>
      </c>
      <c r="FW173" s="630">
        <v>0</v>
      </c>
      <c r="FX173" s="630">
        <v>0</v>
      </c>
      <c r="FY173" s="630">
        <v>0</v>
      </c>
      <c r="FZ173" s="630">
        <v>0</v>
      </c>
      <c r="GA173" s="630">
        <v>0</v>
      </c>
      <c r="GB173" s="630">
        <v>0</v>
      </c>
      <c r="GC173" s="630">
        <v>0</v>
      </c>
      <c r="GD173" s="630">
        <v>0</v>
      </c>
      <c r="GE173" s="630">
        <v>0</v>
      </c>
      <c r="GF173" s="630">
        <v>0</v>
      </c>
      <c r="GG173" s="630">
        <v>0</v>
      </c>
      <c r="GH173" s="630">
        <v>0</v>
      </c>
      <c r="GI173" s="630">
        <v>0</v>
      </c>
      <c r="GJ173" s="630">
        <v>0</v>
      </c>
      <c r="GK173" s="630">
        <v>0</v>
      </c>
      <c r="GL173" s="630">
        <v>0</v>
      </c>
      <c r="GM173" s="630">
        <v>0</v>
      </c>
      <c r="GN173" s="630">
        <v>0</v>
      </c>
      <c r="GO173" s="630">
        <v>0</v>
      </c>
      <c r="GP173" s="630">
        <v>0</v>
      </c>
      <c r="GQ173" s="630">
        <v>0</v>
      </c>
      <c r="GR173" s="630">
        <v>0</v>
      </c>
      <c r="GS173" s="630">
        <v>0</v>
      </c>
      <c r="GT173" s="630">
        <v>0</v>
      </c>
      <c r="GU173" s="630">
        <v>0</v>
      </c>
      <c r="GV173" s="630">
        <v>0</v>
      </c>
      <c r="GW173" s="630">
        <v>0</v>
      </c>
      <c r="GX173" s="630">
        <v>0</v>
      </c>
      <c r="GY173" s="630">
        <v>0</v>
      </c>
      <c r="GZ173" s="630">
        <v>0</v>
      </c>
      <c r="HA173" s="630">
        <v>0</v>
      </c>
      <c r="HB173" s="630">
        <v>0</v>
      </c>
      <c r="HC173" s="630">
        <v>0</v>
      </c>
      <c r="HD173" s="630">
        <v>0</v>
      </c>
      <c r="HE173" s="630">
        <v>0</v>
      </c>
      <c r="HF173" s="630">
        <v>0</v>
      </c>
      <c r="HG173" s="630">
        <v>0</v>
      </c>
      <c r="HH173" s="630">
        <v>0</v>
      </c>
      <c r="HI173" s="630">
        <v>0</v>
      </c>
      <c r="HJ173" s="630">
        <v>0</v>
      </c>
      <c r="HK173" s="630">
        <v>0</v>
      </c>
      <c r="HL173" s="630">
        <v>0</v>
      </c>
      <c r="HM173" s="630">
        <v>0</v>
      </c>
      <c r="HN173" s="630">
        <v>0</v>
      </c>
      <c r="HO173" s="630">
        <v>0</v>
      </c>
      <c r="HP173" s="630">
        <v>0</v>
      </c>
      <c r="HQ173" s="630">
        <v>0</v>
      </c>
      <c r="HR173" s="630">
        <v>0</v>
      </c>
      <c r="HS173" s="630">
        <v>0</v>
      </c>
      <c r="HT173" s="630">
        <v>0</v>
      </c>
      <c r="HU173" s="630">
        <v>0</v>
      </c>
      <c r="HV173" s="630">
        <v>0</v>
      </c>
      <c r="HW173" s="630">
        <v>0</v>
      </c>
      <c r="HX173" s="630">
        <v>0</v>
      </c>
      <c r="HY173" s="630">
        <v>0</v>
      </c>
      <c r="HZ173" s="630">
        <v>0</v>
      </c>
      <c r="IA173" s="630">
        <v>0</v>
      </c>
      <c r="IB173" s="630">
        <v>0</v>
      </c>
      <c r="IC173" s="630">
        <v>0</v>
      </c>
      <c r="ID173" s="630">
        <v>0</v>
      </c>
      <c r="IE173" s="630">
        <v>0</v>
      </c>
      <c r="IF173" s="630">
        <v>0</v>
      </c>
      <c r="IG173" s="630">
        <v>0</v>
      </c>
      <c r="IH173" s="630">
        <v>0</v>
      </c>
      <c r="II173" s="630">
        <v>0</v>
      </c>
      <c r="IJ173" s="630">
        <v>0</v>
      </c>
      <c r="IK173" s="630">
        <v>0</v>
      </c>
      <c r="IL173" s="630">
        <v>0</v>
      </c>
      <c r="IM173" s="630">
        <v>0</v>
      </c>
      <c r="IN173" s="630">
        <v>0</v>
      </c>
      <c r="IO173" s="630">
        <v>0</v>
      </c>
      <c r="IP173" s="630">
        <v>0</v>
      </c>
      <c r="IQ173" s="630">
        <v>0</v>
      </c>
      <c r="IR173" s="630">
        <v>0</v>
      </c>
      <c r="IS173" s="630">
        <v>0</v>
      </c>
      <c r="IT173" s="630">
        <v>0</v>
      </c>
      <c r="IU173" s="630">
        <v>0</v>
      </c>
      <c r="IV173" s="630">
        <v>0</v>
      </c>
      <c r="IW173" s="630">
        <v>0</v>
      </c>
      <c r="IX173" s="630">
        <v>0</v>
      </c>
      <c r="IY173" s="630">
        <v>0</v>
      </c>
      <c r="IZ173" s="630">
        <v>0</v>
      </c>
      <c r="JA173" s="630">
        <v>0</v>
      </c>
      <c r="JB173" s="630">
        <v>0</v>
      </c>
      <c r="JC173" s="630">
        <v>0</v>
      </c>
      <c r="JD173" s="630">
        <v>0</v>
      </c>
      <c r="JE173" s="630">
        <v>0</v>
      </c>
      <c r="JF173" s="630">
        <v>0</v>
      </c>
      <c r="JG173" s="630">
        <v>0</v>
      </c>
      <c r="JH173" s="630">
        <v>0</v>
      </c>
      <c r="JI173" s="630">
        <v>0</v>
      </c>
      <c r="JJ173" s="630">
        <v>0</v>
      </c>
      <c r="JK173" s="630">
        <v>0</v>
      </c>
      <c r="JL173" s="630">
        <v>0</v>
      </c>
      <c r="JM173" s="630">
        <v>0</v>
      </c>
      <c r="JN173" s="630">
        <v>0</v>
      </c>
      <c r="JO173" s="630">
        <v>0</v>
      </c>
      <c r="JP173" s="630">
        <v>0</v>
      </c>
      <c r="JQ173" s="630">
        <v>0</v>
      </c>
      <c r="JR173" s="630">
        <v>0</v>
      </c>
      <c r="JS173" s="630">
        <v>0</v>
      </c>
      <c r="JT173" s="630">
        <v>0</v>
      </c>
      <c r="JU173" s="630">
        <v>0</v>
      </c>
      <c r="JV173" s="630">
        <v>0</v>
      </c>
      <c r="JW173" s="630">
        <v>0</v>
      </c>
      <c r="JX173" s="630">
        <v>0</v>
      </c>
      <c r="JY173" s="630">
        <v>0</v>
      </c>
      <c r="JZ173" s="630">
        <v>0</v>
      </c>
      <c r="KA173" s="630">
        <v>0</v>
      </c>
      <c r="KB173" s="630">
        <v>0</v>
      </c>
      <c r="KC173" s="630">
        <v>0</v>
      </c>
      <c r="KD173" s="630">
        <v>0</v>
      </c>
      <c r="KE173" s="630">
        <v>0</v>
      </c>
      <c r="KF173" s="630">
        <v>0</v>
      </c>
      <c r="KG173" s="630">
        <v>0</v>
      </c>
      <c r="KH173" s="630">
        <v>0</v>
      </c>
      <c r="KI173" s="630">
        <v>0</v>
      </c>
      <c r="KJ173" s="630">
        <v>0</v>
      </c>
      <c r="KK173" s="630">
        <v>0</v>
      </c>
      <c r="KL173" s="630">
        <v>0</v>
      </c>
      <c r="KM173" s="630">
        <v>0</v>
      </c>
      <c r="KN173" s="630">
        <v>0</v>
      </c>
      <c r="KO173" s="630">
        <v>0</v>
      </c>
      <c r="KP173" s="630">
        <v>0</v>
      </c>
      <c r="KQ173" s="630">
        <v>0</v>
      </c>
      <c r="KR173" s="630">
        <v>0</v>
      </c>
      <c r="KS173" s="630">
        <v>0</v>
      </c>
      <c r="KT173" s="630">
        <v>0</v>
      </c>
      <c r="KU173" s="630">
        <v>0</v>
      </c>
      <c r="KV173" s="630">
        <v>0</v>
      </c>
      <c r="KW173" s="630">
        <v>0</v>
      </c>
      <c r="KX173" s="630">
        <v>0</v>
      </c>
      <c r="KY173" s="630">
        <v>0</v>
      </c>
      <c r="KZ173" s="630">
        <v>0</v>
      </c>
      <c r="LA173" s="630">
        <v>0</v>
      </c>
      <c r="LB173" s="630">
        <v>0</v>
      </c>
      <c r="LC173" s="630">
        <v>0</v>
      </c>
      <c r="LD173" s="630">
        <v>0</v>
      </c>
      <c r="LE173" s="630">
        <v>0</v>
      </c>
      <c r="LF173" s="630">
        <v>0</v>
      </c>
      <c r="LG173" s="630">
        <v>0</v>
      </c>
      <c r="LH173" s="630">
        <v>0</v>
      </c>
      <c r="LI173" s="630">
        <v>0</v>
      </c>
      <c r="LJ173" s="630">
        <v>0</v>
      </c>
      <c r="LK173" s="630">
        <v>0</v>
      </c>
      <c r="LL173" s="630">
        <v>0</v>
      </c>
      <c r="LM173" s="630">
        <v>0</v>
      </c>
      <c r="LN173" s="630">
        <v>0</v>
      </c>
      <c r="LO173" s="630">
        <v>0</v>
      </c>
      <c r="LP173" s="630">
        <v>0</v>
      </c>
      <c r="LQ173" s="630">
        <v>0</v>
      </c>
      <c r="LR173" s="630">
        <v>0</v>
      </c>
      <c r="LS173" s="630">
        <v>0</v>
      </c>
      <c r="LT173" s="630">
        <v>0</v>
      </c>
      <c r="LU173" s="630">
        <v>0</v>
      </c>
      <c r="LV173" s="630">
        <v>0</v>
      </c>
      <c r="LW173" s="630">
        <v>0</v>
      </c>
      <c r="LX173" s="630">
        <v>0</v>
      </c>
      <c r="LY173" s="630">
        <v>0</v>
      </c>
      <c r="LZ173" s="630">
        <v>0</v>
      </c>
      <c r="MA173" s="630">
        <v>0</v>
      </c>
      <c r="MB173" s="630">
        <v>0</v>
      </c>
      <c r="MC173" s="630">
        <v>0</v>
      </c>
      <c r="MD173" s="630">
        <v>0</v>
      </c>
      <c r="ME173" s="630">
        <v>0</v>
      </c>
      <c r="MF173" s="630">
        <v>0</v>
      </c>
      <c r="MG173" s="630">
        <v>0</v>
      </c>
      <c r="MH173" s="630">
        <v>0</v>
      </c>
      <c r="MI173" s="630">
        <v>0</v>
      </c>
      <c r="MJ173" s="630">
        <v>0</v>
      </c>
      <c r="MK173" s="630">
        <v>0</v>
      </c>
      <c r="ML173" s="630">
        <v>0</v>
      </c>
      <c r="MM173" s="630">
        <v>0</v>
      </c>
      <c r="MN173" s="630">
        <v>0</v>
      </c>
      <c r="MO173" s="630">
        <v>0</v>
      </c>
      <c r="MP173" s="630">
        <v>0</v>
      </c>
      <c r="MQ173" s="630">
        <v>0</v>
      </c>
      <c r="MR173" s="630">
        <v>0</v>
      </c>
      <c r="MS173" s="630">
        <v>0</v>
      </c>
      <c r="MT173" s="630">
        <v>0</v>
      </c>
      <c r="MU173" s="630">
        <v>0</v>
      </c>
      <c r="MV173" s="630">
        <v>0</v>
      </c>
      <c r="MW173" s="630">
        <v>0</v>
      </c>
      <c r="MX173" s="630">
        <v>0</v>
      </c>
      <c r="MY173" s="630">
        <v>0</v>
      </c>
      <c r="MZ173" s="630">
        <v>0</v>
      </c>
      <c r="NA173" s="630">
        <v>0</v>
      </c>
      <c r="NB173" s="630">
        <v>0</v>
      </c>
      <c r="NC173" s="630">
        <v>0</v>
      </c>
      <c r="ND173" s="630">
        <v>0</v>
      </c>
      <c r="NE173" s="630">
        <v>0</v>
      </c>
      <c r="NF173" s="630">
        <v>0</v>
      </c>
      <c r="NG173" s="630">
        <v>0</v>
      </c>
      <c r="NH173" s="630">
        <v>0</v>
      </c>
      <c r="NI173" s="630">
        <v>0</v>
      </c>
      <c r="NJ173" s="630">
        <v>0</v>
      </c>
      <c r="NK173" s="630">
        <v>0</v>
      </c>
      <c r="NL173" s="630">
        <v>0</v>
      </c>
      <c r="NM173" s="630">
        <v>0</v>
      </c>
      <c r="NN173" s="630">
        <v>0</v>
      </c>
      <c r="NO173" s="630">
        <v>0</v>
      </c>
      <c r="NP173" s="630">
        <v>0</v>
      </c>
      <c r="NQ173" s="630">
        <v>0</v>
      </c>
      <c r="NR173" s="630">
        <v>0</v>
      </c>
      <c r="NS173" s="630">
        <v>0</v>
      </c>
      <c r="NT173" s="630">
        <v>0</v>
      </c>
      <c r="NU173" s="630">
        <v>0</v>
      </c>
      <c r="NV173" s="630">
        <v>0</v>
      </c>
      <c r="NW173" s="630">
        <v>0</v>
      </c>
      <c r="NX173" s="630">
        <v>0</v>
      </c>
      <c r="NY173" s="630">
        <v>0</v>
      </c>
      <c r="NZ173" s="630">
        <v>0</v>
      </c>
      <c r="OA173" s="630">
        <v>0</v>
      </c>
      <c r="OB173" s="630">
        <v>0</v>
      </c>
      <c r="OC173" s="630">
        <v>0</v>
      </c>
      <c r="OD173" s="630">
        <v>0</v>
      </c>
      <c r="OE173" s="630">
        <v>0</v>
      </c>
      <c r="OF173" s="630">
        <v>0</v>
      </c>
      <c r="OG173" s="630">
        <v>0</v>
      </c>
      <c r="OH173" s="630">
        <v>0</v>
      </c>
      <c r="OI173" s="630">
        <v>0</v>
      </c>
      <c r="OJ173" s="630">
        <v>0</v>
      </c>
      <c r="OK173" s="630">
        <v>0</v>
      </c>
      <c r="OL173" s="630">
        <v>0</v>
      </c>
      <c r="OM173" s="630">
        <v>0</v>
      </c>
      <c r="ON173" s="630">
        <v>0</v>
      </c>
      <c r="OO173" s="630">
        <v>0</v>
      </c>
      <c r="OP173" s="630">
        <v>0</v>
      </c>
      <c r="OQ173" s="630">
        <v>0</v>
      </c>
      <c r="OR173" s="630">
        <v>0</v>
      </c>
      <c r="OS173" s="630">
        <v>0</v>
      </c>
      <c r="OT173" s="630">
        <v>0</v>
      </c>
      <c r="OU173" s="630">
        <v>0</v>
      </c>
      <c r="OV173" s="630">
        <v>0</v>
      </c>
      <c r="OW173" s="630">
        <v>0</v>
      </c>
      <c r="OX173" s="630">
        <v>0</v>
      </c>
      <c r="OY173" s="630">
        <v>0</v>
      </c>
      <c r="OZ173" s="630">
        <v>0</v>
      </c>
      <c r="PA173" s="630">
        <v>0</v>
      </c>
      <c r="PB173" s="630">
        <v>0</v>
      </c>
      <c r="PC173" s="630">
        <v>0</v>
      </c>
      <c r="PD173" s="630">
        <v>0</v>
      </c>
      <c r="PE173" s="630">
        <v>0</v>
      </c>
      <c r="PF173" s="630">
        <v>0</v>
      </c>
      <c r="PG173" s="630">
        <v>0</v>
      </c>
      <c r="PH173" s="630">
        <v>0</v>
      </c>
      <c r="PI173" s="630">
        <v>0</v>
      </c>
      <c r="PJ173" s="630">
        <v>0</v>
      </c>
      <c r="PK173" s="630">
        <v>0</v>
      </c>
      <c r="PL173" s="630">
        <v>0</v>
      </c>
      <c r="PM173" s="630">
        <v>0</v>
      </c>
      <c r="PN173" s="630">
        <v>0</v>
      </c>
      <c r="PO173" s="630">
        <v>0</v>
      </c>
      <c r="PP173" s="630">
        <v>0</v>
      </c>
      <c r="PQ173" s="630">
        <v>0</v>
      </c>
      <c r="PR173" s="630">
        <v>0</v>
      </c>
      <c r="PS173" s="630">
        <v>0</v>
      </c>
      <c r="PT173" s="630">
        <v>0</v>
      </c>
      <c r="PU173" s="630">
        <v>0</v>
      </c>
      <c r="PV173" s="630">
        <v>0</v>
      </c>
      <c r="PW173" s="630">
        <v>0</v>
      </c>
      <c r="PX173" s="630">
        <v>0</v>
      </c>
      <c r="PY173" s="630">
        <v>0</v>
      </c>
      <c r="PZ173" s="630">
        <v>0</v>
      </c>
      <c r="QA173" s="630">
        <v>0</v>
      </c>
      <c r="QB173" s="630">
        <v>0</v>
      </c>
      <c r="QC173" s="630">
        <v>0</v>
      </c>
      <c r="QD173" s="630">
        <v>0</v>
      </c>
      <c r="QE173" s="630">
        <v>0</v>
      </c>
      <c r="QF173" s="630">
        <v>0</v>
      </c>
      <c r="QG173" s="630">
        <v>0</v>
      </c>
      <c r="QH173" s="630">
        <v>0</v>
      </c>
      <c r="QI173" s="630">
        <v>0</v>
      </c>
      <c r="QJ173" s="630">
        <v>0</v>
      </c>
      <c r="QK173" s="630">
        <v>0</v>
      </c>
      <c r="QL173" s="630">
        <v>0</v>
      </c>
      <c r="QM173" s="630">
        <v>0</v>
      </c>
      <c r="QN173" s="630">
        <v>0</v>
      </c>
      <c r="QO173" s="630">
        <v>0</v>
      </c>
      <c r="QP173" s="630">
        <v>0</v>
      </c>
      <c r="QQ173" s="630">
        <v>0</v>
      </c>
      <c r="QR173" s="630">
        <v>0</v>
      </c>
      <c r="QS173" s="630">
        <v>0</v>
      </c>
      <c r="QT173" s="630">
        <v>0</v>
      </c>
      <c r="QU173" s="630">
        <v>0</v>
      </c>
      <c r="QV173" s="630">
        <v>0</v>
      </c>
      <c r="QW173" s="630">
        <v>0</v>
      </c>
      <c r="QX173" s="630">
        <v>0</v>
      </c>
      <c r="QY173" s="630">
        <v>0</v>
      </c>
      <c r="QZ173" s="630">
        <v>0</v>
      </c>
      <c r="RA173" s="630">
        <v>0</v>
      </c>
      <c r="RB173" s="630">
        <v>0</v>
      </c>
      <c r="RC173" s="630">
        <v>0</v>
      </c>
      <c r="RD173" s="630">
        <v>0</v>
      </c>
      <c r="RE173" s="630">
        <v>0</v>
      </c>
      <c r="RF173" s="630">
        <v>0</v>
      </c>
      <c r="RG173" s="630">
        <v>0</v>
      </c>
      <c r="RH173" s="630">
        <v>0</v>
      </c>
      <c r="RI173" s="630">
        <v>0</v>
      </c>
      <c r="RJ173" s="630">
        <v>0</v>
      </c>
      <c r="RK173" s="630">
        <v>0</v>
      </c>
      <c r="RL173" s="630">
        <v>0</v>
      </c>
      <c r="RM173" s="630">
        <v>0</v>
      </c>
      <c r="RN173" s="630">
        <v>0</v>
      </c>
      <c r="RO173" s="630">
        <v>0</v>
      </c>
      <c r="RP173" s="630">
        <v>0</v>
      </c>
      <c r="RQ173" s="630">
        <v>0</v>
      </c>
      <c r="RR173" s="630">
        <v>0</v>
      </c>
      <c r="RS173" s="630">
        <v>0</v>
      </c>
      <c r="RT173" s="630">
        <v>0</v>
      </c>
      <c r="RU173" s="630">
        <v>0</v>
      </c>
      <c r="RV173" s="630">
        <v>0</v>
      </c>
      <c r="RW173" s="630">
        <v>0</v>
      </c>
      <c r="RX173" s="630">
        <v>0</v>
      </c>
      <c r="RY173" s="630">
        <v>0</v>
      </c>
      <c r="RZ173" s="630">
        <v>0</v>
      </c>
      <c r="SA173" s="630">
        <v>0</v>
      </c>
      <c r="SB173" s="630">
        <v>0</v>
      </c>
      <c r="SC173" s="630">
        <v>0</v>
      </c>
      <c r="SD173" s="630">
        <v>0</v>
      </c>
      <c r="SE173" s="630">
        <v>0</v>
      </c>
      <c r="SF173" s="630">
        <v>0</v>
      </c>
      <c r="SG173" s="630">
        <v>0</v>
      </c>
      <c r="SH173" s="630">
        <v>0</v>
      </c>
      <c r="SI173" s="630">
        <v>0</v>
      </c>
      <c r="SJ173" s="280">
        <f t="shared" si="157"/>
        <v>0</v>
      </c>
      <c r="SK173" s="267"/>
      <c r="SL173" s="255"/>
      <c r="SM173" s="255"/>
      <c r="SN173" s="255"/>
    </row>
    <row r="174" spans="1:508" outlineLevel="3" x14ac:dyDescent="0.25">
      <c r="A174" s="255"/>
      <c r="B174" s="264"/>
      <c r="C174" s="449">
        <f>INT($C$29)+3</f>
        <v>4</v>
      </c>
      <c r="D174" s="280"/>
      <c r="E174" s="329">
        <f t="shared" si="152"/>
        <v>33</v>
      </c>
      <c r="F174" s="335"/>
      <c r="G174" s="280"/>
      <c r="H174" s="552"/>
      <c r="I174" s="564" t="s">
        <v>919</v>
      </c>
      <c r="J174" s="553"/>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80">
        <f t="shared" si="157"/>
        <v>0</v>
      </c>
      <c r="SK174" s="267"/>
      <c r="SL174" s="255"/>
      <c r="SM174" s="255"/>
      <c r="SN174" s="255"/>
    </row>
    <row r="175" spans="1:508" outlineLevel="3" x14ac:dyDescent="0.25">
      <c r="A175" s="255"/>
      <c r="B175" s="264"/>
      <c r="C175" s="449">
        <f>INT($C$29)+3</f>
        <v>4</v>
      </c>
      <c r="D175" s="280"/>
      <c r="E175" s="329">
        <f t="shared" si="152"/>
        <v>34</v>
      </c>
      <c r="F175" s="335"/>
      <c r="G175" s="280"/>
      <c r="H175" s="552"/>
      <c r="I175" s="564" t="s">
        <v>920</v>
      </c>
      <c r="J175" s="553"/>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80">
        <f t="shared" si="157"/>
        <v>0</v>
      </c>
      <c r="SK175" s="267"/>
      <c r="SL175" s="255"/>
      <c r="SM175" s="255"/>
      <c r="SN175" s="255"/>
    </row>
    <row r="176" spans="1:508" outlineLevel="3" x14ac:dyDescent="0.25">
      <c r="A176" s="255"/>
      <c r="B176" s="264"/>
      <c r="C176" s="449">
        <f t="shared" ref="C176" si="160">INT($C$29)+3</f>
        <v>4</v>
      </c>
      <c r="D176" s="280"/>
      <c r="E176" s="329">
        <f t="shared" si="152"/>
        <v>35</v>
      </c>
      <c r="F176" s="335"/>
      <c r="G176" s="280"/>
      <c r="H176" s="552"/>
      <c r="I176" s="567" t="s">
        <v>926</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57"/>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918</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57"/>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919</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57"/>
        <v>0</v>
      </c>
      <c r="SK178" s="267"/>
      <c r="SL178" s="255"/>
      <c r="SM178" s="255"/>
      <c r="SN178" s="255"/>
    </row>
    <row r="179" spans="1:508" outlineLevel="3" x14ac:dyDescent="0.25">
      <c r="A179" s="255"/>
      <c r="B179" s="264"/>
      <c r="C179" s="449">
        <f>INT($C$29)+3</f>
        <v>4</v>
      </c>
      <c r="D179" s="280"/>
      <c r="E179" s="329">
        <f t="shared" si="152"/>
        <v>38</v>
      </c>
      <c r="F179" s="335"/>
      <c r="G179" s="280"/>
      <c r="H179" s="554"/>
      <c r="I179" s="565" t="s">
        <v>920</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57"/>
        <v>0</v>
      </c>
      <c r="SK179" s="267"/>
      <c r="SL179" s="255"/>
      <c r="SM179" s="255"/>
      <c r="SN179" s="255"/>
    </row>
    <row r="180" spans="1:508" outlineLevel="2" x14ac:dyDescent="0.25">
      <c r="A180" s="255"/>
      <c r="B180" s="264"/>
      <c r="C180" s="449">
        <f>INT($C$29)+2</f>
        <v>3</v>
      </c>
      <c r="D180" s="280"/>
      <c r="E180" s="329">
        <f t="shared" si="152"/>
        <v>39</v>
      </c>
      <c r="F180" s="335"/>
      <c r="G180" s="280"/>
      <c r="H180" s="550"/>
      <c r="I180" s="550" t="s">
        <v>610</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57"/>
        <v>0</v>
      </c>
      <c r="SK180" s="267"/>
      <c r="SL180" s="255"/>
      <c r="SM180" s="255"/>
      <c r="SN180" s="255"/>
    </row>
    <row r="181" spans="1:508" outlineLevel="3" x14ac:dyDescent="0.25">
      <c r="A181" s="255"/>
      <c r="B181" s="264"/>
      <c r="C181" s="449">
        <f t="shared" si="156"/>
        <v>4</v>
      </c>
      <c r="D181" s="280"/>
      <c r="E181" s="329">
        <f t="shared" si="152"/>
        <v>40</v>
      </c>
      <c r="F181" s="335"/>
      <c r="G181" s="280"/>
      <c r="H181" s="552"/>
      <c r="I181" s="552" t="s">
        <v>611</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57"/>
        <v>0</v>
      </c>
      <c r="SK181" s="267"/>
      <c r="SL181" s="255"/>
      <c r="SM181" s="255"/>
      <c r="SN181" s="255"/>
    </row>
    <row r="182" spans="1:508" outlineLevel="3" x14ac:dyDescent="0.25">
      <c r="A182" s="255"/>
      <c r="B182" s="264"/>
      <c r="C182" s="449">
        <f t="shared" si="156"/>
        <v>4</v>
      </c>
      <c r="D182" s="280"/>
      <c r="E182" s="329">
        <f t="shared" si="152"/>
        <v>41</v>
      </c>
      <c r="F182" s="335"/>
      <c r="G182" s="280"/>
      <c r="H182" s="552"/>
      <c r="I182" s="552" t="s">
        <v>612</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57"/>
        <v>0</v>
      </c>
      <c r="SK182" s="267"/>
      <c r="SL182" s="255"/>
      <c r="SM182" s="255"/>
      <c r="SN182" s="255"/>
    </row>
    <row r="183" spans="1:508" outlineLevel="3" x14ac:dyDescent="0.25">
      <c r="A183" s="255"/>
      <c r="B183" s="264"/>
      <c r="C183" s="449">
        <f t="shared" si="156"/>
        <v>4</v>
      </c>
      <c r="D183" s="280"/>
      <c r="E183" s="329">
        <f t="shared" si="152"/>
        <v>42</v>
      </c>
      <c r="F183" s="335"/>
      <c r="G183" s="280"/>
      <c r="H183" s="556"/>
      <c r="I183" s="556" t="s">
        <v>743</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57"/>
        <v>0</v>
      </c>
      <c r="SK183" s="267"/>
      <c r="SL183" s="255"/>
      <c r="SM183" s="255"/>
      <c r="SN183" s="255"/>
    </row>
    <row r="184" spans="1:508" outlineLevel="2" x14ac:dyDescent="0.25">
      <c r="A184" s="255"/>
      <c r="B184" s="264"/>
      <c r="C184" s="449">
        <f>INT($C$29)+3</f>
        <v>4</v>
      </c>
      <c r="D184" s="280"/>
      <c r="E184" s="329">
        <f t="shared" si="152"/>
        <v>43</v>
      </c>
      <c r="F184" s="335"/>
      <c r="G184" s="280"/>
      <c r="H184" s="558"/>
      <c r="I184" s="558" t="s">
        <v>744</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57"/>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745</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57"/>
        <v>0</v>
      </c>
      <c r="SK185" s="267"/>
      <c r="SL185" s="255"/>
      <c r="SM185" s="255"/>
      <c r="SN185" s="255"/>
    </row>
    <row r="186" spans="1:508" outlineLevel="3" x14ac:dyDescent="0.25">
      <c r="A186" s="255"/>
      <c r="B186" s="264"/>
      <c r="C186" s="449">
        <f t="shared" si="156"/>
        <v>4</v>
      </c>
      <c r="D186" s="280"/>
      <c r="E186" s="329">
        <f t="shared" si="152"/>
        <v>45</v>
      </c>
      <c r="F186" s="335"/>
      <c r="G186" s="280"/>
      <c r="H186" s="509"/>
      <c r="I186" s="509" t="s">
        <v>746</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57"/>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747</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57"/>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748</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57"/>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749</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57"/>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914</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915</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917</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161">INT($C$29)+3</f>
        <v>4</v>
      </c>
      <c r="D193" s="280"/>
      <c r="E193" s="329">
        <f t="shared" si="152"/>
        <v>52</v>
      </c>
      <c r="F193" s="335"/>
      <c r="G193" s="280"/>
      <c r="H193" s="552"/>
      <c r="I193" s="567" t="s">
        <v>916</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161"/>
        <v>4</v>
      </c>
      <c r="D194" s="280"/>
      <c r="E194" s="329">
        <f t="shared" si="152"/>
        <v>53</v>
      </c>
      <c r="F194" s="335"/>
      <c r="G194" s="280"/>
      <c r="H194" s="552"/>
      <c r="I194" s="564" t="s">
        <v>918</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161"/>
        <v>4</v>
      </c>
      <c r="D195" s="280"/>
      <c r="E195" s="329">
        <f t="shared" si="152"/>
        <v>54</v>
      </c>
      <c r="F195" s="335"/>
      <c r="G195" s="280"/>
      <c r="H195" s="552"/>
      <c r="I195" s="564" t="s">
        <v>921</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161"/>
        <v>4</v>
      </c>
      <c r="D196" s="280"/>
      <c r="E196" s="329">
        <f t="shared" si="152"/>
        <v>55</v>
      </c>
      <c r="F196" s="335"/>
      <c r="G196" s="280"/>
      <c r="H196" s="552"/>
      <c r="I196" s="567" t="s">
        <v>922</v>
      </c>
      <c r="J196" s="553"/>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80">
        <f t="shared" si="151"/>
        <v>0</v>
      </c>
      <c r="SK196" s="267"/>
      <c r="SL196" s="255"/>
      <c r="SM196" s="255"/>
      <c r="SN196" s="255"/>
    </row>
    <row r="197" spans="1:508" outlineLevel="3" x14ac:dyDescent="0.25">
      <c r="A197" s="255"/>
      <c r="B197" s="264"/>
      <c r="C197" s="449">
        <f>INT($C$29)+3</f>
        <v>4</v>
      </c>
      <c r="D197" s="280"/>
      <c r="E197" s="329">
        <f t="shared" si="152"/>
        <v>56</v>
      </c>
      <c r="F197" s="335"/>
      <c r="G197" s="280"/>
      <c r="H197" s="552"/>
      <c r="I197" s="564" t="s">
        <v>918</v>
      </c>
      <c r="J197" s="553"/>
      <c r="K197" s="630">
        <v>0</v>
      </c>
      <c r="L197" s="630">
        <v>0</v>
      </c>
      <c r="M197" s="630">
        <v>0</v>
      </c>
      <c r="N197" s="630">
        <v>0</v>
      </c>
      <c r="O197" s="630">
        <v>0</v>
      </c>
      <c r="P197" s="630">
        <v>0</v>
      </c>
      <c r="Q197" s="630">
        <v>0</v>
      </c>
      <c r="R197" s="630">
        <v>0</v>
      </c>
      <c r="S197" s="630">
        <v>0</v>
      </c>
      <c r="T197" s="630">
        <v>0</v>
      </c>
      <c r="U197" s="630">
        <v>0</v>
      </c>
      <c r="V197" s="630">
        <v>0</v>
      </c>
      <c r="W197" s="630">
        <v>0</v>
      </c>
      <c r="X197" s="630">
        <v>0</v>
      </c>
      <c r="Y197" s="630">
        <v>0</v>
      </c>
      <c r="Z197" s="630">
        <v>0</v>
      </c>
      <c r="AA197" s="630">
        <v>0</v>
      </c>
      <c r="AB197" s="630">
        <v>0</v>
      </c>
      <c r="AC197" s="630">
        <v>0</v>
      </c>
      <c r="AD197" s="630">
        <v>0</v>
      </c>
      <c r="AE197" s="630">
        <v>0</v>
      </c>
      <c r="AF197" s="630">
        <v>0</v>
      </c>
      <c r="AG197" s="630">
        <v>0</v>
      </c>
      <c r="AH197" s="630">
        <v>0</v>
      </c>
      <c r="AI197" s="630">
        <v>0</v>
      </c>
      <c r="AJ197" s="630">
        <v>0</v>
      </c>
      <c r="AK197" s="630">
        <v>0</v>
      </c>
      <c r="AL197" s="630">
        <v>0</v>
      </c>
      <c r="AM197" s="630">
        <v>0</v>
      </c>
      <c r="AN197" s="630">
        <v>0</v>
      </c>
      <c r="AO197" s="630">
        <v>0</v>
      </c>
      <c r="AP197" s="630">
        <v>0</v>
      </c>
      <c r="AQ197" s="630">
        <v>0</v>
      </c>
      <c r="AR197" s="630">
        <v>0</v>
      </c>
      <c r="AS197" s="630">
        <v>0</v>
      </c>
      <c r="AT197" s="630">
        <v>0</v>
      </c>
      <c r="AU197" s="630">
        <v>0</v>
      </c>
      <c r="AV197" s="630">
        <v>0</v>
      </c>
      <c r="AW197" s="630">
        <v>0</v>
      </c>
      <c r="AX197" s="630">
        <v>0</v>
      </c>
      <c r="AY197" s="630">
        <v>0</v>
      </c>
      <c r="AZ197" s="630">
        <v>0</v>
      </c>
      <c r="BA197" s="630">
        <v>0</v>
      </c>
      <c r="BB197" s="630">
        <v>0</v>
      </c>
      <c r="BC197" s="630">
        <v>0</v>
      </c>
      <c r="BD197" s="630">
        <v>0</v>
      </c>
      <c r="BE197" s="630">
        <v>0</v>
      </c>
      <c r="BF197" s="630">
        <v>0</v>
      </c>
      <c r="BG197" s="630">
        <v>0</v>
      </c>
      <c r="BH197" s="630">
        <v>0</v>
      </c>
      <c r="BI197" s="630">
        <v>0</v>
      </c>
      <c r="BJ197" s="630">
        <v>0</v>
      </c>
      <c r="BK197" s="630">
        <v>0</v>
      </c>
      <c r="BL197" s="630">
        <v>0</v>
      </c>
      <c r="BM197" s="630">
        <v>0</v>
      </c>
      <c r="BN197" s="630">
        <v>0</v>
      </c>
      <c r="BO197" s="630">
        <v>0</v>
      </c>
      <c r="BP197" s="630">
        <v>0</v>
      </c>
      <c r="BQ197" s="630">
        <v>0</v>
      </c>
      <c r="BR197" s="630">
        <v>0</v>
      </c>
      <c r="BS197" s="630">
        <v>0</v>
      </c>
      <c r="BT197" s="630">
        <v>0</v>
      </c>
      <c r="BU197" s="630">
        <v>0</v>
      </c>
      <c r="BV197" s="630">
        <v>0</v>
      </c>
      <c r="BW197" s="630">
        <v>0</v>
      </c>
      <c r="BX197" s="630">
        <v>0</v>
      </c>
      <c r="BY197" s="630">
        <v>0</v>
      </c>
      <c r="BZ197" s="630">
        <v>0</v>
      </c>
      <c r="CA197" s="630">
        <v>0</v>
      </c>
      <c r="CB197" s="630">
        <v>0</v>
      </c>
      <c r="CC197" s="630">
        <v>0</v>
      </c>
      <c r="CD197" s="630">
        <v>0</v>
      </c>
      <c r="CE197" s="630">
        <v>0</v>
      </c>
      <c r="CF197" s="630">
        <v>0</v>
      </c>
      <c r="CG197" s="630">
        <v>0</v>
      </c>
      <c r="CH197" s="630">
        <v>0</v>
      </c>
      <c r="CI197" s="630">
        <v>0</v>
      </c>
      <c r="CJ197" s="630">
        <v>0</v>
      </c>
      <c r="CK197" s="630">
        <v>0</v>
      </c>
      <c r="CL197" s="630">
        <v>0</v>
      </c>
      <c r="CM197" s="630">
        <v>0</v>
      </c>
      <c r="CN197" s="630">
        <v>0</v>
      </c>
      <c r="CO197" s="630">
        <v>0</v>
      </c>
      <c r="CP197" s="630">
        <v>0</v>
      </c>
      <c r="CQ197" s="630">
        <v>0</v>
      </c>
      <c r="CR197" s="630">
        <v>0</v>
      </c>
      <c r="CS197" s="630">
        <v>0</v>
      </c>
      <c r="CT197" s="630">
        <v>0</v>
      </c>
      <c r="CU197" s="630">
        <v>0</v>
      </c>
      <c r="CV197" s="630">
        <v>0</v>
      </c>
      <c r="CW197" s="630">
        <v>0</v>
      </c>
      <c r="CX197" s="630">
        <v>0</v>
      </c>
      <c r="CY197" s="630">
        <v>0</v>
      </c>
      <c r="CZ197" s="630">
        <v>0</v>
      </c>
      <c r="DA197" s="630">
        <v>0</v>
      </c>
      <c r="DB197" s="630">
        <v>0</v>
      </c>
      <c r="DC197" s="630">
        <v>0</v>
      </c>
      <c r="DD197" s="630">
        <v>0</v>
      </c>
      <c r="DE197" s="630">
        <v>0</v>
      </c>
      <c r="DF197" s="630">
        <v>0</v>
      </c>
      <c r="DG197" s="630">
        <v>0</v>
      </c>
      <c r="DH197" s="630">
        <v>0</v>
      </c>
      <c r="DI197" s="630">
        <v>0</v>
      </c>
      <c r="DJ197" s="630">
        <v>0</v>
      </c>
      <c r="DK197" s="630">
        <v>0</v>
      </c>
      <c r="DL197" s="630">
        <v>0</v>
      </c>
      <c r="DM197" s="630">
        <v>0</v>
      </c>
      <c r="DN197" s="630">
        <v>0</v>
      </c>
      <c r="DO197" s="630">
        <v>0</v>
      </c>
      <c r="DP197" s="630">
        <v>0</v>
      </c>
      <c r="DQ197" s="630">
        <v>0</v>
      </c>
      <c r="DR197" s="630">
        <v>0</v>
      </c>
      <c r="DS197" s="630">
        <v>0</v>
      </c>
      <c r="DT197" s="630">
        <v>0</v>
      </c>
      <c r="DU197" s="630">
        <v>0</v>
      </c>
      <c r="DV197" s="630">
        <v>0</v>
      </c>
      <c r="DW197" s="630">
        <v>0</v>
      </c>
      <c r="DX197" s="630">
        <v>0</v>
      </c>
      <c r="DY197" s="630">
        <v>0</v>
      </c>
      <c r="DZ197" s="630">
        <v>0</v>
      </c>
      <c r="EA197" s="630">
        <v>0</v>
      </c>
      <c r="EB197" s="630">
        <v>0</v>
      </c>
      <c r="EC197" s="630">
        <v>0</v>
      </c>
      <c r="ED197" s="630">
        <v>0</v>
      </c>
      <c r="EE197" s="630">
        <v>0</v>
      </c>
      <c r="EF197" s="630">
        <v>0</v>
      </c>
      <c r="EG197" s="630">
        <v>0</v>
      </c>
      <c r="EH197" s="630">
        <v>0</v>
      </c>
      <c r="EI197" s="630">
        <v>0</v>
      </c>
      <c r="EJ197" s="630">
        <v>0</v>
      </c>
      <c r="EK197" s="630">
        <v>0</v>
      </c>
      <c r="EL197" s="630">
        <v>0</v>
      </c>
      <c r="EM197" s="630">
        <v>0</v>
      </c>
      <c r="EN197" s="630">
        <v>0</v>
      </c>
      <c r="EO197" s="630">
        <v>0</v>
      </c>
      <c r="EP197" s="630">
        <v>0</v>
      </c>
      <c r="EQ197" s="630">
        <v>0</v>
      </c>
      <c r="ER197" s="630">
        <v>0</v>
      </c>
      <c r="ES197" s="630">
        <v>0</v>
      </c>
      <c r="ET197" s="630">
        <v>0</v>
      </c>
      <c r="EU197" s="630">
        <v>0</v>
      </c>
      <c r="EV197" s="630">
        <v>0</v>
      </c>
      <c r="EW197" s="630">
        <v>0</v>
      </c>
      <c r="EX197" s="630">
        <v>0</v>
      </c>
      <c r="EY197" s="630">
        <v>0</v>
      </c>
      <c r="EZ197" s="630">
        <v>0</v>
      </c>
      <c r="FA197" s="630">
        <v>0</v>
      </c>
      <c r="FB197" s="630">
        <v>0</v>
      </c>
      <c r="FC197" s="630">
        <v>0</v>
      </c>
      <c r="FD197" s="630">
        <v>0</v>
      </c>
      <c r="FE197" s="630">
        <v>0</v>
      </c>
      <c r="FF197" s="630">
        <v>0</v>
      </c>
      <c r="FG197" s="630">
        <v>0</v>
      </c>
      <c r="FH197" s="630">
        <v>0</v>
      </c>
      <c r="FI197" s="630">
        <v>0</v>
      </c>
      <c r="FJ197" s="630">
        <v>0</v>
      </c>
      <c r="FK197" s="630">
        <v>0</v>
      </c>
      <c r="FL197" s="630">
        <v>0</v>
      </c>
      <c r="FM197" s="630">
        <v>0</v>
      </c>
      <c r="FN197" s="630">
        <v>0</v>
      </c>
      <c r="FO197" s="630">
        <v>0</v>
      </c>
      <c r="FP197" s="630">
        <v>0</v>
      </c>
      <c r="FQ197" s="630">
        <v>0</v>
      </c>
      <c r="FR197" s="630">
        <v>0</v>
      </c>
      <c r="FS197" s="630">
        <v>0</v>
      </c>
      <c r="FT197" s="630">
        <v>0</v>
      </c>
      <c r="FU197" s="630">
        <v>0</v>
      </c>
      <c r="FV197" s="630">
        <v>0</v>
      </c>
      <c r="FW197" s="630">
        <v>0</v>
      </c>
      <c r="FX197" s="630">
        <v>0</v>
      </c>
      <c r="FY197" s="630">
        <v>0</v>
      </c>
      <c r="FZ197" s="630">
        <v>0</v>
      </c>
      <c r="GA197" s="630">
        <v>0</v>
      </c>
      <c r="GB197" s="630">
        <v>0</v>
      </c>
      <c r="GC197" s="630">
        <v>0</v>
      </c>
      <c r="GD197" s="630">
        <v>0</v>
      </c>
      <c r="GE197" s="630">
        <v>0</v>
      </c>
      <c r="GF197" s="630">
        <v>0</v>
      </c>
      <c r="GG197" s="630">
        <v>0</v>
      </c>
      <c r="GH197" s="630">
        <v>0</v>
      </c>
      <c r="GI197" s="630">
        <v>0</v>
      </c>
      <c r="GJ197" s="630">
        <v>0</v>
      </c>
      <c r="GK197" s="630">
        <v>0</v>
      </c>
      <c r="GL197" s="630">
        <v>0</v>
      </c>
      <c r="GM197" s="630">
        <v>0</v>
      </c>
      <c r="GN197" s="630">
        <v>0</v>
      </c>
      <c r="GO197" s="630">
        <v>0</v>
      </c>
      <c r="GP197" s="630">
        <v>0</v>
      </c>
      <c r="GQ197" s="630">
        <v>0</v>
      </c>
      <c r="GR197" s="630">
        <v>0</v>
      </c>
      <c r="GS197" s="630">
        <v>0</v>
      </c>
      <c r="GT197" s="630">
        <v>0</v>
      </c>
      <c r="GU197" s="630">
        <v>0</v>
      </c>
      <c r="GV197" s="630">
        <v>0</v>
      </c>
      <c r="GW197" s="630">
        <v>0</v>
      </c>
      <c r="GX197" s="630">
        <v>0</v>
      </c>
      <c r="GY197" s="630">
        <v>0</v>
      </c>
      <c r="GZ197" s="630">
        <v>0</v>
      </c>
      <c r="HA197" s="630">
        <v>0</v>
      </c>
      <c r="HB197" s="630">
        <v>0</v>
      </c>
      <c r="HC197" s="630">
        <v>0</v>
      </c>
      <c r="HD197" s="630">
        <v>0</v>
      </c>
      <c r="HE197" s="630">
        <v>0</v>
      </c>
      <c r="HF197" s="630">
        <v>0</v>
      </c>
      <c r="HG197" s="630">
        <v>0</v>
      </c>
      <c r="HH197" s="630">
        <v>0</v>
      </c>
      <c r="HI197" s="630">
        <v>0</v>
      </c>
      <c r="HJ197" s="630">
        <v>0</v>
      </c>
      <c r="HK197" s="630">
        <v>0</v>
      </c>
      <c r="HL197" s="630">
        <v>0</v>
      </c>
      <c r="HM197" s="630">
        <v>0</v>
      </c>
      <c r="HN197" s="630">
        <v>0</v>
      </c>
      <c r="HO197" s="630">
        <v>0</v>
      </c>
      <c r="HP197" s="630">
        <v>0</v>
      </c>
      <c r="HQ197" s="630">
        <v>0</v>
      </c>
      <c r="HR197" s="630">
        <v>0</v>
      </c>
      <c r="HS197" s="630">
        <v>0</v>
      </c>
      <c r="HT197" s="630">
        <v>0</v>
      </c>
      <c r="HU197" s="630">
        <v>0</v>
      </c>
      <c r="HV197" s="630">
        <v>0</v>
      </c>
      <c r="HW197" s="630">
        <v>0</v>
      </c>
      <c r="HX197" s="630">
        <v>0</v>
      </c>
      <c r="HY197" s="630">
        <v>0</v>
      </c>
      <c r="HZ197" s="630">
        <v>0</v>
      </c>
      <c r="IA197" s="630">
        <v>0</v>
      </c>
      <c r="IB197" s="630">
        <v>0</v>
      </c>
      <c r="IC197" s="630">
        <v>0</v>
      </c>
      <c r="ID197" s="630">
        <v>0</v>
      </c>
      <c r="IE197" s="630">
        <v>0</v>
      </c>
      <c r="IF197" s="630">
        <v>0</v>
      </c>
      <c r="IG197" s="630">
        <v>0</v>
      </c>
      <c r="IH197" s="630">
        <v>0</v>
      </c>
      <c r="II197" s="630">
        <v>0</v>
      </c>
      <c r="IJ197" s="630">
        <v>0</v>
      </c>
      <c r="IK197" s="630">
        <v>0</v>
      </c>
      <c r="IL197" s="630">
        <v>0</v>
      </c>
      <c r="IM197" s="630">
        <v>0</v>
      </c>
      <c r="IN197" s="630">
        <v>0</v>
      </c>
      <c r="IO197" s="630">
        <v>0</v>
      </c>
      <c r="IP197" s="630">
        <v>0</v>
      </c>
      <c r="IQ197" s="630">
        <v>0</v>
      </c>
      <c r="IR197" s="630">
        <v>0</v>
      </c>
      <c r="IS197" s="630">
        <v>0</v>
      </c>
      <c r="IT197" s="630">
        <v>0</v>
      </c>
      <c r="IU197" s="630">
        <v>0</v>
      </c>
      <c r="IV197" s="630">
        <v>0</v>
      </c>
      <c r="IW197" s="630">
        <v>0</v>
      </c>
      <c r="IX197" s="630">
        <v>0</v>
      </c>
      <c r="IY197" s="630">
        <v>0</v>
      </c>
      <c r="IZ197" s="630">
        <v>0</v>
      </c>
      <c r="JA197" s="630">
        <v>0</v>
      </c>
      <c r="JB197" s="630">
        <v>0</v>
      </c>
      <c r="JC197" s="630">
        <v>0</v>
      </c>
      <c r="JD197" s="630">
        <v>0</v>
      </c>
      <c r="JE197" s="630">
        <v>0</v>
      </c>
      <c r="JF197" s="630">
        <v>0</v>
      </c>
      <c r="JG197" s="630">
        <v>0</v>
      </c>
      <c r="JH197" s="630">
        <v>0</v>
      </c>
      <c r="JI197" s="630">
        <v>0</v>
      </c>
      <c r="JJ197" s="630">
        <v>0</v>
      </c>
      <c r="JK197" s="630">
        <v>0</v>
      </c>
      <c r="JL197" s="630">
        <v>0</v>
      </c>
      <c r="JM197" s="630">
        <v>0</v>
      </c>
      <c r="JN197" s="630">
        <v>0</v>
      </c>
      <c r="JO197" s="630">
        <v>0</v>
      </c>
      <c r="JP197" s="630">
        <v>0</v>
      </c>
      <c r="JQ197" s="630">
        <v>0</v>
      </c>
      <c r="JR197" s="630">
        <v>0</v>
      </c>
      <c r="JS197" s="630">
        <v>0</v>
      </c>
      <c r="JT197" s="630">
        <v>0</v>
      </c>
      <c r="JU197" s="630">
        <v>0</v>
      </c>
      <c r="JV197" s="630">
        <v>0</v>
      </c>
      <c r="JW197" s="630">
        <v>0</v>
      </c>
      <c r="JX197" s="630">
        <v>0</v>
      </c>
      <c r="JY197" s="630">
        <v>0</v>
      </c>
      <c r="JZ197" s="630">
        <v>0</v>
      </c>
      <c r="KA197" s="630">
        <v>0</v>
      </c>
      <c r="KB197" s="630">
        <v>0</v>
      </c>
      <c r="KC197" s="630">
        <v>0</v>
      </c>
      <c r="KD197" s="630">
        <v>0</v>
      </c>
      <c r="KE197" s="630">
        <v>0</v>
      </c>
      <c r="KF197" s="630">
        <v>0</v>
      </c>
      <c r="KG197" s="630">
        <v>0</v>
      </c>
      <c r="KH197" s="630">
        <v>0</v>
      </c>
      <c r="KI197" s="630">
        <v>0</v>
      </c>
      <c r="KJ197" s="630">
        <v>0</v>
      </c>
      <c r="KK197" s="630">
        <v>0</v>
      </c>
      <c r="KL197" s="630">
        <v>0</v>
      </c>
      <c r="KM197" s="630">
        <v>0</v>
      </c>
      <c r="KN197" s="630">
        <v>0</v>
      </c>
      <c r="KO197" s="630">
        <v>0</v>
      </c>
      <c r="KP197" s="630">
        <v>0</v>
      </c>
      <c r="KQ197" s="630">
        <v>0</v>
      </c>
      <c r="KR197" s="630">
        <v>0</v>
      </c>
      <c r="KS197" s="630">
        <v>0</v>
      </c>
      <c r="KT197" s="630">
        <v>0</v>
      </c>
      <c r="KU197" s="630">
        <v>0</v>
      </c>
      <c r="KV197" s="630">
        <v>0</v>
      </c>
      <c r="KW197" s="630">
        <v>0</v>
      </c>
      <c r="KX197" s="630">
        <v>0</v>
      </c>
      <c r="KY197" s="630">
        <v>0</v>
      </c>
      <c r="KZ197" s="630">
        <v>0</v>
      </c>
      <c r="LA197" s="630">
        <v>0</v>
      </c>
      <c r="LB197" s="630">
        <v>0</v>
      </c>
      <c r="LC197" s="630">
        <v>0</v>
      </c>
      <c r="LD197" s="630">
        <v>0</v>
      </c>
      <c r="LE197" s="630">
        <v>0</v>
      </c>
      <c r="LF197" s="630">
        <v>0</v>
      </c>
      <c r="LG197" s="630">
        <v>0</v>
      </c>
      <c r="LH197" s="630">
        <v>0</v>
      </c>
      <c r="LI197" s="630">
        <v>0</v>
      </c>
      <c r="LJ197" s="630">
        <v>0</v>
      </c>
      <c r="LK197" s="630">
        <v>0</v>
      </c>
      <c r="LL197" s="630">
        <v>0</v>
      </c>
      <c r="LM197" s="630">
        <v>0</v>
      </c>
      <c r="LN197" s="630">
        <v>0</v>
      </c>
      <c r="LO197" s="630">
        <v>0</v>
      </c>
      <c r="LP197" s="630">
        <v>0</v>
      </c>
      <c r="LQ197" s="630">
        <v>0</v>
      </c>
      <c r="LR197" s="630">
        <v>0</v>
      </c>
      <c r="LS197" s="630">
        <v>0</v>
      </c>
      <c r="LT197" s="630">
        <v>0</v>
      </c>
      <c r="LU197" s="630">
        <v>0</v>
      </c>
      <c r="LV197" s="630">
        <v>0</v>
      </c>
      <c r="LW197" s="630">
        <v>0</v>
      </c>
      <c r="LX197" s="630">
        <v>0</v>
      </c>
      <c r="LY197" s="630">
        <v>0</v>
      </c>
      <c r="LZ197" s="630">
        <v>0</v>
      </c>
      <c r="MA197" s="630">
        <v>0</v>
      </c>
      <c r="MB197" s="630">
        <v>0</v>
      </c>
      <c r="MC197" s="630">
        <v>0</v>
      </c>
      <c r="MD197" s="630">
        <v>0</v>
      </c>
      <c r="ME197" s="630">
        <v>0</v>
      </c>
      <c r="MF197" s="630">
        <v>0</v>
      </c>
      <c r="MG197" s="630">
        <v>0</v>
      </c>
      <c r="MH197" s="630">
        <v>0</v>
      </c>
      <c r="MI197" s="630">
        <v>0</v>
      </c>
      <c r="MJ197" s="630">
        <v>0</v>
      </c>
      <c r="MK197" s="630">
        <v>0</v>
      </c>
      <c r="ML197" s="630">
        <v>0</v>
      </c>
      <c r="MM197" s="630">
        <v>0</v>
      </c>
      <c r="MN197" s="630">
        <v>0</v>
      </c>
      <c r="MO197" s="630">
        <v>0</v>
      </c>
      <c r="MP197" s="630">
        <v>0</v>
      </c>
      <c r="MQ197" s="630">
        <v>0</v>
      </c>
      <c r="MR197" s="630">
        <v>0</v>
      </c>
      <c r="MS197" s="630">
        <v>0</v>
      </c>
      <c r="MT197" s="630">
        <v>0</v>
      </c>
      <c r="MU197" s="630">
        <v>0</v>
      </c>
      <c r="MV197" s="630">
        <v>0</v>
      </c>
      <c r="MW197" s="630">
        <v>0</v>
      </c>
      <c r="MX197" s="630">
        <v>0</v>
      </c>
      <c r="MY197" s="630">
        <v>0</v>
      </c>
      <c r="MZ197" s="630">
        <v>0</v>
      </c>
      <c r="NA197" s="630">
        <v>0</v>
      </c>
      <c r="NB197" s="630">
        <v>0</v>
      </c>
      <c r="NC197" s="630">
        <v>0</v>
      </c>
      <c r="ND197" s="630">
        <v>0</v>
      </c>
      <c r="NE197" s="630">
        <v>0</v>
      </c>
      <c r="NF197" s="630">
        <v>0</v>
      </c>
      <c r="NG197" s="630">
        <v>0</v>
      </c>
      <c r="NH197" s="630">
        <v>0</v>
      </c>
      <c r="NI197" s="630">
        <v>0</v>
      </c>
      <c r="NJ197" s="630">
        <v>0</v>
      </c>
      <c r="NK197" s="630">
        <v>0</v>
      </c>
      <c r="NL197" s="630">
        <v>0</v>
      </c>
      <c r="NM197" s="630">
        <v>0</v>
      </c>
      <c r="NN197" s="630">
        <v>0</v>
      </c>
      <c r="NO197" s="630">
        <v>0</v>
      </c>
      <c r="NP197" s="630">
        <v>0</v>
      </c>
      <c r="NQ197" s="630">
        <v>0</v>
      </c>
      <c r="NR197" s="630">
        <v>0</v>
      </c>
      <c r="NS197" s="630">
        <v>0</v>
      </c>
      <c r="NT197" s="630">
        <v>0</v>
      </c>
      <c r="NU197" s="630">
        <v>0</v>
      </c>
      <c r="NV197" s="630">
        <v>0</v>
      </c>
      <c r="NW197" s="630">
        <v>0</v>
      </c>
      <c r="NX197" s="630">
        <v>0</v>
      </c>
      <c r="NY197" s="630">
        <v>0</v>
      </c>
      <c r="NZ197" s="630">
        <v>0</v>
      </c>
      <c r="OA197" s="630">
        <v>0</v>
      </c>
      <c r="OB197" s="630">
        <v>0</v>
      </c>
      <c r="OC197" s="630">
        <v>0</v>
      </c>
      <c r="OD197" s="630">
        <v>0</v>
      </c>
      <c r="OE197" s="630">
        <v>0</v>
      </c>
      <c r="OF197" s="630">
        <v>0</v>
      </c>
      <c r="OG197" s="630">
        <v>0</v>
      </c>
      <c r="OH197" s="630">
        <v>0</v>
      </c>
      <c r="OI197" s="630">
        <v>0</v>
      </c>
      <c r="OJ197" s="630">
        <v>0</v>
      </c>
      <c r="OK197" s="630">
        <v>0</v>
      </c>
      <c r="OL197" s="630">
        <v>0</v>
      </c>
      <c r="OM197" s="630">
        <v>0</v>
      </c>
      <c r="ON197" s="630">
        <v>0</v>
      </c>
      <c r="OO197" s="630">
        <v>0</v>
      </c>
      <c r="OP197" s="630">
        <v>0</v>
      </c>
      <c r="OQ197" s="630">
        <v>0</v>
      </c>
      <c r="OR197" s="630">
        <v>0</v>
      </c>
      <c r="OS197" s="630">
        <v>0</v>
      </c>
      <c r="OT197" s="630">
        <v>0</v>
      </c>
      <c r="OU197" s="630">
        <v>0</v>
      </c>
      <c r="OV197" s="630">
        <v>0</v>
      </c>
      <c r="OW197" s="630">
        <v>0</v>
      </c>
      <c r="OX197" s="630">
        <v>0</v>
      </c>
      <c r="OY197" s="630">
        <v>0</v>
      </c>
      <c r="OZ197" s="630">
        <v>0</v>
      </c>
      <c r="PA197" s="630">
        <v>0</v>
      </c>
      <c r="PB197" s="630">
        <v>0</v>
      </c>
      <c r="PC197" s="630">
        <v>0</v>
      </c>
      <c r="PD197" s="630">
        <v>0</v>
      </c>
      <c r="PE197" s="630">
        <v>0</v>
      </c>
      <c r="PF197" s="630">
        <v>0</v>
      </c>
      <c r="PG197" s="630">
        <v>0</v>
      </c>
      <c r="PH197" s="630">
        <v>0</v>
      </c>
      <c r="PI197" s="630">
        <v>0</v>
      </c>
      <c r="PJ197" s="630">
        <v>0</v>
      </c>
      <c r="PK197" s="630">
        <v>0</v>
      </c>
      <c r="PL197" s="630">
        <v>0</v>
      </c>
      <c r="PM197" s="630">
        <v>0</v>
      </c>
      <c r="PN197" s="630">
        <v>0</v>
      </c>
      <c r="PO197" s="630">
        <v>0</v>
      </c>
      <c r="PP197" s="630">
        <v>0</v>
      </c>
      <c r="PQ197" s="630">
        <v>0</v>
      </c>
      <c r="PR197" s="630">
        <v>0</v>
      </c>
      <c r="PS197" s="630">
        <v>0</v>
      </c>
      <c r="PT197" s="630">
        <v>0</v>
      </c>
      <c r="PU197" s="630">
        <v>0</v>
      </c>
      <c r="PV197" s="630">
        <v>0</v>
      </c>
      <c r="PW197" s="630">
        <v>0</v>
      </c>
      <c r="PX197" s="630">
        <v>0</v>
      </c>
      <c r="PY197" s="630">
        <v>0</v>
      </c>
      <c r="PZ197" s="630">
        <v>0</v>
      </c>
      <c r="QA197" s="630">
        <v>0</v>
      </c>
      <c r="QB197" s="630">
        <v>0</v>
      </c>
      <c r="QC197" s="630">
        <v>0</v>
      </c>
      <c r="QD197" s="630">
        <v>0</v>
      </c>
      <c r="QE197" s="630">
        <v>0</v>
      </c>
      <c r="QF197" s="630">
        <v>0</v>
      </c>
      <c r="QG197" s="630">
        <v>0</v>
      </c>
      <c r="QH197" s="630">
        <v>0</v>
      </c>
      <c r="QI197" s="630">
        <v>0</v>
      </c>
      <c r="QJ197" s="630">
        <v>0</v>
      </c>
      <c r="QK197" s="630">
        <v>0</v>
      </c>
      <c r="QL197" s="630">
        <v>0</v>
      </c>
      <c r="QM197" s="630">
        <v>0</v>
      </c>
      <c r="QN197" s="630">
        <v>0</v>
      </c>
      <c r="QO197" s="630">
        <v>0</v>
      </c>
      <c r="QP197" s="630">
        <v>0</v>
      </c>
      <c r="QQ197" s="630">
        <v>0</v>
      </c>
      <c r="QR197" s="630">
        <v>0</v>
      </c>
      <c r="QS197" s="630">
        <v>0</v>
      </c>
      <c r="QT197" s="630">
        <v>0</v>
      </c>
      <c r="QU197" s="630">
        <v>0</v>
      </c>
      <c r="QV197" s="630">
        <v>0</v>
      </c>
      <c r="QW197" s="630">
        <v>0</v>
      </c>
      <c r="QX197" s="630">
        <v>0</v>
      </c>
      <c r="QY197" s="630">
        <v>0</v>
      </c>
      <c r="QZ197" s="630">
        <v>0</v>
      </c>
      <c r="RA197" s="630">
        <v>0</v>
      </c>
      <c r="RB197" s="630">
        <v>0</v>
      </c>
      <c r="RC197" s="630">
        <v>0</v>
      </c>
      <c r="RD197" s="630">
        <v>0</v>
      </c>
      <c r="RE197" s="630">
        <v>0</v>
      </c>
      <c r="RF197" s="630">
        <v>0</v>
      </c>
      <c r="RG197" s="630">
        <v>0</v>
      </c>
      <c r="RH197" s="630">
        <v>0</v>
      </c>
      <c r="RI197" s="630">
        <v>0</v>
      </c>
      <c r="RJ197" s="630">
        <v>0</v>
      </c>
      <c r="RK197" s="630">
        <v>0</v>
      </c>
      <c r="RL197" s="630">
        <v>0</v>
      </c>
      <c r="RM197" s="630">
        <v>0</v>
      </c>
      <c r="RN197" s="630">
        <v>0</v>
      </c>
      <c r="RO197" s="630">
        <v>0</v>
      </c>
      <c r="RP197" s="630">
        <v>0</v>
      </c>
      <c r="RQ197" s="630">
        <v>0</v>
      </c>
      <c r="RR197" s="630">
        <v>0</v>
      </c>
      <c r="RS197" s="630">
        <v>0</v>
      </c>
      <c r="RT197" s="630">
        <v>0</v>
      </c>
      <c r="RU197" s="630">
        <v>0</v>
      </c>
      <c r="RV197" s="630">
        <v>0</v>
      </c>
      <c r="RW197" s="630">
        <v>0</v>
      </c>
      <c r="RX197" s="630">
        <v>0</v>
      </c>
      <c r="RY197" s="630">
        <v>0</v>
      </c>
      <c r="RZ197" s="630">
        <v>0</v>
      </c>
      <c r="SA197" s="630">
        <v>0</v>
      </c>
      <c r="SB197" s="630">
        <v>0</v>
      </c>
      <c r="SC197" s="630">
        <v>0</v>
      </c>
      <c r="SD197" s="630">
        <v>0</v>
      </c>
      <c r="SE197" s="630">
        <v>0</v>
      </c>
      <c r="SF197" s="630">
        <v>0</v>
      </c>
      <c r="SG197" s="630">
        <v>0</v>
      </c>
      <c r="SH197" s="630">
        <v>0</v>
      </c>
      <c r="SI197" s="630">
        <v>0</v>
      </c>
      <c r="SJ197" s="280">
        <f t="shared" si="151"/>
        <v>0</v>
      </c>
      <c r="SK197" s="267"/>
      <c r="SL197" s="255"/>
      <c r="SM197" s="255"/>
      <c r="SN197" s="255"/>
    </row>
    <row r="198" spans="1:508" outlineLevel="3" x14ac:dyDescent="0.25">
      <c r="A198" s="255"/>
      <c r="B198" s="264"/>
      <c r="C198" s="449">
        <f>INT($C$29)+3</f>
        <v>4</v>
      </c>
      <c r="D198" s="280"/>
      <c r="E198" s="329">
        <f t="shared" si="152"/>
        <v>57</v>
      </c>
      <c r="F198" s="335"/>
      <c r="G198" s="280"/>
      <c r="H198" s="552"/>
      <c r="I198" s="564" t="s">
        <v>919</v>
      </c>
      <c r="J198" s="553"/>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80">
        <f t="shared" si="151"/>
        <v>0</v>
      </c>
      <c r="SK198" s="267"/>
      <c r="SL198" s="255"/>
      <c r="SM198" s="255"/>
      <c r="SN198" s="255"/>
    </row>
    <row r="199" spans="1:508" outlineLevel="3" x14ac:dyDescent="0.25">
      <c r="A199" s="255"/>
      <c r="B199" s="264"/>
      <c r="C199" s="449">
        <f>INT($C$29)+3</f>
        <v>4</v>
      </c>
      <c r="D199" s="280"/>
      <c r="E199" s="329">
        <f t="shared" si="152"/>
        <v>58</v>
      </c>
      <c r="F199" s="335"/>
      <c r="G199" s="280"/>
      <c r="H199" s="552"/>
      <c r="I199" s="564" t="s">
        <v>920</v>
      </c>
      <c r="J199" s="553"/>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80">
        <f t="shared" si="151"/>
        <v>0</v>
      </c>
      <c r="SK199" s="267"/>
      <c r="SL199" s="255"/>
      <c r="SM199" s="255"/>
      <c r="SN199" s="255"/>
    </row>
    <row r="200" spans="1:508" outlineLevel="3" x14ac:dyDescent="0.25">
      <c r="A200" s="255"/>
      <c r="B200" s="264"/>
      <c r="C200" s="449">
        <f t="shared" ref="C200" si="162">INT($C$29)+3</f>
        <v>4</v>
      </c>
      <c r="D200" s="280"/>
      <c r="E200" s="329">
        <f t="shared" si="152"/>
        <v>59</v>
      </c>
      <c r="F200" s="335"/>
      <c r="G200" s="280"/>
      <c r="H200" s="552"/>
      <c r="I200" s="567" t="s">
        <v>926</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918</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919</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920</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610</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56"/>
        <v>4</v>
      </c>
      <c r="D205" s="280"/>
      <c r="E205" s="329">
        <f t="shared" si="152"/>
        <v>64</v>
      </c>
      <c r="F205" s="335"/>
      <c r="G205" s="280"/>
      <c r="H205" s="552"/>
      <c r="I205" s="552" t="s">
        <v>611</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56"/>
        <v>4</v>
      </c>
      <c r="D206" s="280"/>
      <c r="E206" s="329">
        <f t="shared" si="152"/>
        <v>65</v>
      </c>
      <c r="F206" s="335"/>
      <c r="G206" s="280"/>
      <c r="H206" s="552"/>
      <c r="I206" s="552" t="s">
        <v>612</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56"/>
        <v>4</v>
      </c>
      <c r="D207" s="280"/>
      <c r="E207" s="329">
        <f t="shared" ref="E207:E270" si="163">E206+1</f>
        <v>66</v>
      </c>
      <c r="F207" s="335"/>
      <c r="G207" s="280"/>
      <c r="H207" s="556"/>
      <c r="I207" s="556" t="s">
        <v>743</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63"/>
        <v>67</v>
      </c>
      <c r="F208" s="335"/>
      <c r="G208" s="280"/>
      <c r="H208" s="558"/>
      <c r="I208" s="558" t="s">
        <v>744</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63"/>
        <v>68</v>
      </c>
      <c r="F209" s="335"/>
      <c r="G209" s="280"/>
      <c r="H209" s="466"/>
      <c r="I209" s="466" t="s">
        <v>745</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56"/>
        <v>4</v>
      </c>
      <c r="D210" s="280"/>
      <c r="E210" s="329">
        <f t="shared" si="163"/>
        <v>69</v>
      </c>
      <c r="F210" s="335"/>
      <c r="G210" s="280"/>
      <c r="H210" s="509"/>
      <c r="I210" s="509" t="s">
        <v>746</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63"/>
        <v>70</v>
      </c>
      <c r="F211" s="335"/>
      <c r="G211" s="280"/>
      <c r="H211" s="510"/>
      <c r="I211" s="510" t="s">
        <v>747</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63"/>
        <v>71</v>
      </c>
      <c r="F212" s="335"/>
      <c r="G212" s="280"/>
      <c r="H212" s="351"/>
      <c r="I212" s="351" t="s">
        <v>748</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63"/>
        <v>72</v>
      </c>
      <c r="F213" s="335"/>
      <c r="G213" s="280"/>
      <c r="H213" s="558"/>
      <c r="I213" s="558" t="s">
        <v>749</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63"/>
        <v>73</v>
      </c>
      <c r="F214" s="335"/>
      <c r="G214" s="280"/>
      <c r="H214" s="550" t="str">
        <f>Sheep!$H$251&amp;" Merino BBT"</f>
        <v>Aut Merino BBT</v>
      </c>
      <c r="I214" s="550" t="s">
        <v>914</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64">SI214</f>
        <v>0</v>
      </c>
      <c r="SK214" s="267"/>
      <c r="SL214" s="255"/>
      <c r="SM214" s="255"/>
      <c r="SN214" s="255"/>
    </row>
    <row r="215" spans="1:508" outlineLevel="3" x14ac:dyDescent="0.25">
      <c r="A215" s="255"/>
      <c r="B215" s="264"/>
      <c r="C215" s="449">
        <f>INT($C$29)+3</f>
        <v>4</v>
      </c>
      <c r="D215" s="280"/>
      <c r="E215" s="329">
        <f t="shared" si="163"/>
        <v>74</v>
      </c>
      <c r="F215" s="335"/>
      <c r="G215" s="280"/>
      <c r="H215" s="552"/>
      <c r="I215" s="567" t="s">
        <v>915</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64"/>
        <v>-2.8920445740680645</v>
      </c>
      <c r="SK215" s="267"/>
      <c r="SL215" s="255"/>
      <c r="SM215" s="255"/>
      <c r="SN215" s="255"/>
    </row>
    <row r="216" spans="1:508" outlineLevel="3" x14ac:dyDescent="0.25">
      <c r="A216" s="255"/>
      <c r="B216" s="264"/>
      <c r="C216" s="449">
        <f>INT($C$29)+3</f>
        <v>4</v>
      </c>
      <c r="D216" s="280"/>
      <c r="E216" s="329">
        <f t="shared" si="163"/>
        <v>75</v>
      </c>
      <c r="F216" s="335"/>
      <c r="G216" s="280"/>
      <c r="H216" s="552"/>
      <c r="I216" s="564" t="s">
        <v>917</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64"/>
        <v>0.58341496502326429</v>
      </c>
      <c r="SK216" s="267"/>
      <c r="SL216" s="255"/>
      <c r="SM216" s="255"/>
      <c r="SN216" s="255"/>
    </row>
    <row r="217" spans="1:508" outlineLevel="3" x14ac:dyDescent="0.25">
      <c r="A217" s="255"/>
      <c r="B217" s="264"/>
      <c r="C217" s="449">
        <f t="shared" ref="C217:C220" si="165">INT($C$29)+3</f>
        <v>4</v>
      </c>
      <c r="D217" s="280"/>
      <c r="E217" s="329">
        <f t="shared" si="163"/>
        <v>76</v>
      </c>
      <c r="F217" s="335"/>
      <c r="G217" s="280"/>
      <c r="H217" s="552"/>
      <c r="I217" s="567" t="s">
        <v>916</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64"/>
        <v>0.58207749016883703</v>
      </c>
      <c r="SK217" s="267"/>
      <c r="SL217" s="255"/>
      <c r="SM217" s="255"/>
      <c r="SN217" s="255"/>
    </row>
    <row r="218" spans="1:508" outlineLevel="3" x14ac:dyDescent="0.25">
      <c r="A218" s="255"/>
      <c r="B218" s="264"/>
      <c r="C218" s="449">
        <f t="shared" si="165"/>
        <v>4</v>
      </c>
      <c r="D218" s="280"/>
      <c r="E218" s="329">
        <f t="shared" si="163"/>
        <v>77</v>
      </c>
      <c r="F218" s="335"/>
      <c r="G218" s="280"/>
      <c r="H218" s="552"/>
      <c r="I218" s="564" t="s">
        <v>918</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64"/>
        <v>1.6452169305294078</v>
      </c>
      <c r="SK218" s="267"/>
      <c r="SL218" s="255"/>
      <c r="SM218" s="255"/>
      <c r="SN218" s="255"/>
    </row>
    <row r="219" spans="1:508" outlineLevel="3" x14ac:dyDescent="0.25">
      <c r="A219" s="255"/>
      <c r="B219" s="264"/>
      <c r="C219" s="449">
        <f t="shared" si="165"/>
        <v>4</v>
      </c>
      <c r="D219" s="280"/>
      <c r="E219" s="329">
        <f t="shared" si="163"/>
        <v>78</v>
      </c>
      <c r="F219" s="335"/>
      <c r="G219" s="280"/>
      <c r="H219" s="552"/>
      <c r="I219" s="564" t="s">
        <v>921</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64"/>
        <v>0.99489632751647683</v>
      </c>
      <c r="SK219" s="267"/>
      <c r="SL219" s="255"/>
      <c r="SM219" s="255"/>
      <c r="SN219" s="255"/>
    </row>
    <row r="220" spans="1:508" outlineLevel="3" x14ac:dyDescent="0.25">
      <c r="A220" s="255"/>
      <c r="B220" s="264"/>
      <c r="C220" s="449">
        <f t="shared" si="165"/>
        <v>4</v>
      </c>
      <c r="D220" s="280"/>
      <c r="E220" s="329">
        <f t="shared" si="163"/>
        <v>79</v>
      </c>
      <c r="F220" s="335"/>
      <c r="G220" s="280"/>
      <c r="H220" s="552"/>
      <c r="I220" s="567" t="s">
        <v>922</v>
      </c>
      <c r="J220" s="553"/>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80">
        <f t="shared" si="164"/>
        <v>0</v>
      </c>
      <c r="SK220" s="267"/>
      <c r="SL220" s="255"/>
      <c r="SM220" s="255"/>
      <c r="SN220" s="255"/>
    </row>
    <row r="221" spans="1:508" outlineLevel="3" x14ac:dyDescent="0.25">
      <c r="A221" s="255"/>
      <c r="B221" s="264"/>
      <c r="C221" s="449">
        <f>INT($C$29)+3</f>
        <v>4</v>
      </c>
      <c r="D221" s="280"/>
      <c r="E221" s="329">
        <f t="shared" si="163"/>
        <v>80</v>
      </c>
      <c r="F221" s="335"/>
      <c r="G221" s="280"/>
      <c r="H221" s="552"/>
      <c r="I221" s="564" t="s">
        <v>918</v>
      </c>
      <c r="J221" s="553"/>
      <c r="K221" s="630">
        <v>0</v>
      </c>
      <c r="L221" s="630">
        <v>0</v>
      </c>
      <c r="M221" s="630">
        <v>0</v>
      </c>
      <c r="N221" s="630">
        <v>0</v>
      </c>
      <c r="O221" s="630">
        <v>0</v>
      </c>
      <c r="P221" s="630">
        <v>0</v>
      </c>
      <c r="Q221" s="630">
        <v>0</v>
      </c>
      <c r="R221" s="630">
        <v>0</v>
      </c>
      <c r="S221" s="630">
        <v>0</v>
      </c>
      <c r="T221" s="630">
        <v>0</v>
      </c>
      <c r="U221" s="630">
        <v>0</v>
      </c>
      <c r="V221" s="630">
        <v>0</v>
      </c>
      <c r="W221" s="630">
        <v>0</v>
      </c>
      <c r="X221" s="630">
        <v>0</v>
      </c>
      <c r="Y221" s="630">
        <v>0</v>
      </c>
      <c r="Z221" s="630">
        <v>0</v>
      </c>
      <c r="AA221" s="630">
        <v>0</v>
      </c>
      <c r="AB221" s="630">
        <v>0</v>
      </c>
      <c r="AC221" s="630">
        <v>0</v>
      </c>
      <c r="AD221" s="630">
        <v>0</v>
      </c>
      <c r="AE221" s="630">
        <v>0</v>
      </c>
      <c r="AF221" s="630">
        <v>0</v>
      </c>
      <c r="AG221" s="630">
        <v>0</v>
      </c>
      <c r="AH221" s="630">
        <v>0</v>
      </c>
      <c r="AI221" s="630">
        <v>0</v>
      </c>
      <c r="AJ221" s="630">
        <v>0</v>
      </c>
      <c r="AK221" s="630">
        <v>0</v>
      </c>
      <c r="AL221" s="630">
        <v>0</v>
      </c>
      <c r="AM221" s="630">
        <v>0</v>
      </c>
      <c r="AN221" s="630">
        <v>0</v>
      </c>
      <c r="AO221" s="630">
        <v>0</v>
      </c>
      <c r="AP221" s="630">
        <v>0</v>
      </c>
      <c r="AQ221" s="630">
        <v>0</v>
      </c>
      <c r="AR221" s="630">
        <v>0</v>
      </c>
      <c r="AS221" s="630">
        <v>0</v>
      </c>
      <c r="AT221" s="630">
        <v>0</v>
      </c>
      <c r="AU221" s="630">
        <v>0</v>
      </c>
      <c r="AV221" s="630">
        <v>0</v>
      </c>
      <c r="AW221" s="630">
        <v>0</v>
      </c>
      <c r="AX221" s="630">
        <v>0</v>
      </c>
      <c r="AY221" s="630">
        <v>0</v>
      </c>
      <c r="AZ221" s="630">
        <v>0</v>
      </c>
      <c r="BA221" s="630">
        <v>0</v>
      </c>
      <c r="BB221" s="630">
        <v>0</v>
      </c>
      <c r="BC221" s="630">
        <v>0</v>
      </c>
      <c r="BD221" s="630">
        <v>0</v>
      </c>
      <c r="BE221" s="630">
        <v>0</v>
      </c>
      <c r="BF221" s="630">
        <v>0</v>
      </c>
      <c r="BG221" s="630">
        <v>0</v>
      </c>
      <c r="BH221" s="630">
        <v>0</v>
      </c>
      <c r="BI221" s="630">
        <v>0</v>
      </c>
      <c r="BJ221" s="630">
        <v>0</v>
      </c>
      <c r="BK221" s="630">
        <v>0</v>
      </c>
      <c r="BL221" s="630">
        <v>0</v>
      </c>
      <c r="BM221" s="630">
        <v>0</v>
      </c>
      <c r="BN221" s="630">
        <v>0</v>
      </c>
      <c r="BO221" s="630">
        <v>0</v>
      </c>
      <c r="BP221" s="630">
        <v>0</v>
      </c>
      <c r="BQ221" s="630">
        <v>0</v>
      </c>
      <c r="BR221" s="630">
        <v>0</v>
      </c>
      <c r="BS221" s="630">
        <v>0</v>
      </c>
      <c r="BT221" s="630">
        <v>0</v>
      </c>
      <c r="BU221" s="630">
        <v>0</v>
      </c>
      <c r="BV221" s="630">
        <v>0</v>
      </c>
      <c r="BW221" s="630">
        <v>0</v>
      </c>
      <c r="BX221" s="630">
        <v>0</v>
      </c>
      <c r="BY221" s="630">
        <v>0</v>
      </c>
      <c r="BZ221" s="630">
        <v>0</v>
      </c>
      <c r="CA221" s="630">
        <v>0</v>
      </c>
      <c r="CB221" s="630">
        <v>0</v>
      </c>
      <c r="CC221" s="630">
        <v>0</v>
      </c>
      <c r="CD221" s="630">
        <v>0</v>
      </c>
      <c r="CE221" s="630">
        <v>0</v>
      </c>
      <c r="CF221" s="630">
        <v>0</v>
      </c>
      <c r="CG221" s="630">
        <v>0</v>
      </c>
      <c r="CH221" s="630">
        <v>0</v>
      </c>
      <c r="CI221" s="630">
        <v>0</v>
      </c>
      <c r="CJ221" s="630">
        <v>0</v>
      </c>
      <c r="CK221" s="630">
        <v>0</v>
      </c>
      <c r="CL221" s="630">
        <v>0</v>
      </c>
      <c r="CM221" s="630">
        <v>0</v>
      </c>
      <c r="CN221" s="630">
        <v>0</v>
      </c>
      <c r="CO221" s="630">
        <v>0</v>
      </c>
      <c r="CP221" s="630">
        <v>0</v>
      </c>
      <c r="CQ221" s="630">
        <v>0</v>
      </c>
      <c r="CR221" s="630">
        <v>0</v>
      </c>
      <c r="CS221" s="630">
        <v>0</v>
      </c>
      <c r="CT221" s="630">
        <v>0</v>
      </c>
      <c r="CU221" s="630">
        <v>0</v>
      </c>
      <c r="CV221" s="630">
        <v>0</v>
      </c>
      <c r="CW221" s="630">
        <v>0</v>
      </c>
      <c r="CX221" s="630">
        <v>0</v>
      </c>
      <c r="CY221" s="630">
        <v>0</v>
      </c>
      <c r="CZ221" s="630">
        <v>0</v>
      </c>
      <c r="DA221" s="630">
        <v>0</v>
      </c>
      <c r="DB221" s="630">
        <v>0</v>
      </c>
      <c r="DC221" s="630">
        <v>0</v>
      </c>
      <c r="DD221" s="630">
        <v>0</v>
      </c>
      <c r="DE221" s="630">
        <v>0</v>
      </c>
      <c r="DF221" s="630">
        <v>0</v>
      </c>
      <c r="DG221" s="630">
        <v>0</v>
      </c>
      <c r="DH221" s="630">
        <v>0</v>
      </c>
      <c r="DI221" s="630">
        <v>0</v>
      </c>
      <c r="DJ221" s="630">
        <v>0</v>
      </c>
      <c r="DK221" s="630">
        <v>0</v>
      </c>
      <c r="DL221" s="630">
        <v>0</v>
      </c>
      <c r="DM221" s="630">
        <v>0</v>
      </c>
      <c r="DN221" s="630">
        <v>0</v>
      </c>
      <c r="DO221" s="630">
        <v>0</v>
      </c>
      <c r="DP221" s="630">
        <v>0</v>
      </c>
      <c r="DQ221" s="630">
        <v>0</v>
      </c>
      <c r="DR221" s="630">
        <v>0</v>
      </c>
      <c r="DS221" s="630">
        <v>0</v>
      </c>
      <c r="DT221" s="630">
        <v>0</v>
      </c>
      <c r="DU221" s="630">
        <v>0</v>
      </c>
      <c r="DV221" s="630">
        <v>0</v>
      </c>
      <c r="DW221" s="630">
        <v>0</v>
      </c>
      <c r="DX221" s="630">
        <v>0</v>
      </c>
      <c r="DY221" s="630">
        <v>0</v>
      </c>
      <c r="DZ221" s="630">
        <v>0</v>
      </c>
      <c r="EA221" s="630">
        <v>0</v>
      </c>
      <c r="EB221" s="630">
        <v>0</v>
      </c>
      <c r="EC221" s="630">
        <v>0</v>
      </c>
      <c r="ED221" s="630">
        <v>0</v>
      </c>
      <c r="EE221" s="630">
        <v>0</v>
      </c>
      <c r="EF221" s="630">
        <v>0</v>
      </c>
      <c r="EG221" s="630">
        <v>0</v>
      </c>
      <c r="EH221" s="630">
        <v>0</v>
      </c>
      <c r="EI221" s="630">
        <v>0</v>
      </c>
      <c r="EJ221" s="630">
        <v>0</v>
      </c>
      <c r="EK221" s="630">
        <v>0</v>
      </c>
      <c r="EL221" s="630">
        <v>0</v>
      </c>
      <c r="EM221" s="630">
        <v>0</v>
      </c>
      <c r="EN221" s="630">
        <v>0</v>
      </c>
      <c r="EO221" s="630">
        <v>0</v>
      </c>
      <c r="EP221" s="630">
        <v>0</v>
      </c>
      <c r="EQ221" s="630">
        <v>0</v>
      </c>
      <c r="ER221" s="630">
        <v>0</v>
      </c>
      <c r="ES221" s="630">
        <v>0</v>
      </c>
      <c r="ET221" s="630">
        <v>0</v>
      </c>
      <c r="EU221" s="630">
        <v>0</v>
      </c>
      <c r="EV221" s="630">
        <v>0</v>
      </c>
      <c r="EW221" s="630">
        <v>0</v>
      </c>
      <c r="EX221" s="630">
        <v>0</v>
      </c>
      <c r="EY221" s="630">
        <v>0</v>
      </c>
      <c r="EZ221" s="630">
        <v>0</v>
      </c>
      <c r="FA221" s="630">
        <v>0</v>
      </c>
      <c r="FB221" s="630">
        <v>0</v>
      </c>
      <c r="FC221" s="630">
        <v>0</v>
      </c>
      <c r="FD221" s="630">
        <v>0</v>
      </c>
      <c r="FE221" s="630">
        <v>0</v>
      </c>
      <c r="FF221" s="630">
        <v>0</v>
      </c>
      <c r="FG221" s="630">
        <v>0</v>
      </c>
      <c r="FH221" s="630">
        <v>0</v>
      </c>
      <c r="FI221" s="630">
        <v>0</v>
      </c>
      <c r="FJ221" s="630">
        <v>0</v>
      </c>
      <c r="FK221" s="630">
        <v>0</v>
      </c>
      <c r="FL221" s="630">
        <v>0</v>
      </c>
      <c r="FM221" s="630">
        <v>0</v>
      </c>
      <c r="FN221" s="630">
        <v>0</v>
      </c>
      <c r="FO221" s="630">
        <v>0</v>
      </c>
      <c r="FP221" s="630">
        <v>0</v>
      </c>
      <c r="FQ221" s="630">
        <v>0</v>
      </c>
      <c r="FR221" s="630">
        <v>0</v>
      </c>
      <c r="FS221" s="630">
        <v>0</v>
      </c>
      <c r="FT221" s="630">
        <v>0</v>
      </c>
      <c r="FU221" s="630">
        <v>0</v>
      </c>
      <c r="FV221" s="630">
        <v>0</v>
      </c>
      <c r="FW221" s="630">
        <v>0</v>
      </c>
      <c r="FX221" s="630">
        <v>0</v>
      </c>
      <c r="FY221" s="630">
        <v>0</v>
      </c>
      <c r="FZ221" s="630">
        <v>0</v>
      </c>
      <c r="GA221" s="630">
        <v>0</v>
      </c>
      <c r="GB221" s="630">
        <v>0</v>
      </c>
      <c r="GC221" s="630">
        <v>0</v>
      </c>
      <c r="GD221" s="630">
        <v>0</v>
      </c>
      <c r="GE221" s="630">
        <v>0</v>
      </c>
      <c r="GF221" s="630">
        <v>0</v>
      </c>
      <c r="GG221" s="630">
        <v>0</v>
      </c>
      <c r="GH221" s="630">
        <v>0</v>
      </c>
      <c r="GI221" s="630">
        <v>0</v>
      </c>
      <c r="GJ221" s="630">
        <v>0</v>
      </c>
      <c r="GK221" s="630">
        <v>0</v>
      </c>
      <c r="GL221" s="630">
        <v>0</v>
      </c>
      <c r="GM221" s="630">
        <v>0</v>
      </c>
      <c r="GN221" s="630">
        <v>0</v>
      </c>
      <c r="GO221" s="630">
        <v>0</v>
      </c>
      <c r="GP221" s="630">
        <v>0</v>
      </c>
      <c r="GQ221" s="630">
        <v>0</v>
      </c>
      <c r="GR221" s="630">
        <v>0</v>
      </c>
      <c r="GS221" s="630">
        <v>0</v>
      </c>
      <c r="GT221" s="630">
        <v>0</v>
      </c>
      <c r="GU221" s="630">
        <v>0</v>
      </c>
      <c r="GV221" s="630">
        <v>0</v>
      </c>
      <c r="GW221" s="630">
        <v>0</v>
      </c>
      <c r="GX221" s="630">
        <v>0</v>
      </c>
      <c r="GY221" s="630">
        <v>0</v>
      </c>
      <c r="GZ221" s="630">
        <v>0</v>
      </c>
      <c r="HA221" s="630">
        <v>0</v>
      </c>
      <c r="HB221" s="630">
        <v>0</v>
      </c>
      <c r="HC221" s="630">
        <v>0</v>
      </c>
      <c r="HD221" s="630">
        <v>0</v>
      </c>
      <c r="HE221" s="630">
        <v>0</v>
      </c>
      <c r="HF221" s="630">
        <v>0</v>
      </c>
      <c r="HG221" s="630">
        <v>0</v>
      </c>
      <c r="HH221" s="630">
        <v>0</v>
      </c>
      <c r="HI221" s="630">
        <v>0</v>
      </c>
      <c r="HJ221" s="630">
        <v>0</v>
      </c>
      <c r="HK221" s="630">
        <v>0</v>
      </c>
      <c r="HL221" s="630">
        <v>0</v>
      </c>
      <c r="HM221" s="630">
        <v>0</v>
      </c>
      <c r="HN221" s="630">
        <v>0</v>
      </c>
      <c r="HO221" s="630">
        <v>0</v>
      </c>
      <c r="HP221" s="630">
        <v>0</v>
      </c>
      <c r="HQ221" s="630">
        <v>0</v>
      </c>
      <c r="HR221" s="630">
        <v>0</v>
      </c>
      <c r="HS221" s="630">
        <v>0</v>
      </c>
      <c r="HT221" s="630">
        <v>0</v>
      </c>
      <c r="HU221" s="630">
        <v>0</v>
      </c>
      <c r="HV221" s="630">
        <v>0</v>
      </c>
      <c r="HW221" s="630">
        <v>0</v>
      </c>
      <c r="HX221" s="630">
        <v>0</v>
      </c>
      <c r="HY221" s="630">
        <v>0</v>
      </c>
      <c r="HZ221" s="630">
        <v>0</v>
      </c>
      <c r="IA221" s="630">
        <v>0</v>
      </c>
      <c r="IB221" s="630">
        <v>0</v>
      </c>
      <c r="IC221" s="630">
        <v>0</v>
      </c>
      <c r="ID221" s="630">
        <v>0</v>
      </c>
      <c r="IE221" s="630">
        <v>0</v>
      </c>
      <c r="IF221" s="630">
        <v>0</v>
      </c>
      <c r="IG221" s="630">
        <v>0</v>
      </c>
      <c r="IH221" s="630">
        <v>0</v>
      </c>
      <c r="II221" s="630">
        <v>0</v>
      </c>
      <c r="IJ221" s="630">
        <v>0</v>
      </c>
      <c r="IK221" s="630">
        <v>0</v>
      </c>
      <c r="IL221" s="630">
        <v>0</v>
      </c>
      <c r="IM221" s="630">
        <v>0</v>
      </c>
      <c r="IN221" s="630">
        <v>0</v>
      </c>
      <c r="IO221" s="630">
        <v>0</v>
      </c>
      <c r="IP221" s="630">
        <v>0</v>
      </c>
      <c r="IQ221" s="630">
        <v>0</v>
      </c>
      <c r="IR221" s="630">
        <v>0</v>
      </c>
      <c r="IS221" s="630">
        <v>0</v>
      </c>
      <c r="IT221" s="630">
        <v>0</v>
      </c>
      <c r="IU221" s="630">
        <v>0</v>
      </c>
      <c r="IV221" s="630">
        <v>0</v>
      </c>
      <c r="IW221" s="630">
        <v>0</v>
      </c>
      <c r="IX221" s="630">
        <v>0</v>
      </c>
      <c r="IY221" s="630">
        <v>0</v>
      </c>
      <c r="IZ221" s="630">
        <v>0</v>
      </c>
      <c r="JA221" s="630">
        <v>0</v>
      </c>
      <c r="JB221" s="630">
        <v>0</v>
      </c>
      <c r="JC221" s="630">
        <v>0</v>
      </c>
      <c r="JD221" s="630">
        <v>0</v>
      </c>
      <c r="JE221" s="630">
        <v>0</v>
      </c>
      <c r="JF221" s="630">
        <v>0</v>
      </c>
      <c r="JG221" s="630">
        <v>0</v>
      </c>
      <c r="JH221" s="630">
        <v>0</v>
      </c>
      <c r="JI221" s="630">
        <v>0</v>
      </c>
      <c r="JJ221" s="630">
        <v>0</v>
      </c>
      <c r="JK221" s="630">
        <v>0</v>
      </c>
      <c r="JL221" s="630">
        <v>0</v>
      </c>
      <c r="JM221" s="630">
        <v>0</v>
      </c>
      <c r="JN221" s="630">
        <v>0</v>
      </c>
      <c r="JO221" s="630">
        <v>0</v>
      </c>
      <c r="JP221" s="630">
        <v>0</v>
      </c>
      <c r="JQ221" s="630">
        <v>0</v>
      </c>
      <c r="JR221" s="630">
        <v>0</v>
      </c>
      <c r="JS221" s="630">
        <v>0</v>
      </c>
      <c r="JT221" s="630">
        <v>0</v>
      </c>
      <c r="JU221" s="630">
        <v>0</v>
      </c>
      <c r="JV221" s="630">
        <v>0</v>
      </c>
      <c r="JW221" s="630">
        <v>0</v>
      </c>
      <c r="JX221" s="630">
        <v>0</v>
      </c>
      <c r="JY221" s="630">
        <v>0</v>
      </c>
      <c r="JZ221" s="630">
        <v>0</v>
      </c>
      <c r="KA221" s="630">
        <v>0</v>
      </c>
      <c r="KB221" s="630">
        <v>0</v>
      </c>
      <c r="KC221" s="630">
        <v>0</v>
      </c>
      <c r="KD221" s="630">
        <v>0</v>
      </c>
      <c r="KE221" s="630">
        <v>0</v>
      </c>
      <c r="KF221" s="630">
        <v>0</v>
      </c>
      <c r="KG221" s="630">
        <v>0</v>
      </c>
      <c r="KH221" s="630">
        <v>0</v>
      </c>
      <c r="KI221" s="630">
        <v>0</v>
      </c>
      <c r="KJ221" s="630">
        <v>0</v>
      </c>
      <c r="KK221" s="630">
        <v>0</v>
      </c>
      <c r="KL221" s="630">
        <v>0</v>
      </c>
      <c r="KM221" s="630">
        <v>0</v>
      </c>
      <c r="KN221" s="630">
        <v>0</v>
      </c>
      <c r="KO221" s="630">
        <v>0</v>
      </c>
      <c r="KP221" s="630">
        <v>0</v>
      </c>
      <c r="KQ221" s="630">
        <v>0</v>
      </c>
      <c r="KR221" s="630">
        <v>0</v>
      </c>
      <c r="KS221" s="630">
        <v>0</v>
      </c>
      <c r="KT221" s="630">
        <v>0</v>
      </c>
      <c r="KU221" s="630">
        <v>0</v>
      </c>
      <c r="KV221" s="630">
        <v>0</v>
      </c>
      <c r="KW221" s="630">
        <v>0</v>
      </c>
      <c r="KX221" s="630">
        <v>0</v>
      </c>
      <c r="KY221" s="630">
        <v>0</v>
      </c>
      <c r="KZ221" s="630">
        <v>0</v>
      </c>
      <c r="LA221" s="630">
        <v>0</v>
      </c>
      <c r="LB221" s="630">
        <v>0</v>
      </c>
      <c r="LC221" s="630">
        <v>0</v>
      </c>
      <c r="LD221" s="630">
        <v>0</v>
      </c>
      <c r="LE221" s="630">
        <v>0</v>
      </c>
      <c r="LF221" s="630">
        <v>0</v>
      </c>
      <c r="LG221" s="630">
        <v>0</v>
      </c>
      <c r="LH221" s="630">
        <v>0</v>
      </c>
      <c r="LI221" s="630">
        <v>0</v>
      </c>
      <c r="LJ221" s="630">
        <v>0</v>
      </c>
      <c r="LK221" s="630">
        <v>0</v>
      </c>
      <c r="LL221" s="630">
        <v>0</v>
      </c>
      <c r="LM221" s="630">
        <v>0</v>
      </c>
      <c r="LN221" s="630">
        <v>0</v>
      </c>
      <c r="LO221" s="630">
        <v>0</v>
      </c>
      <c r="LP221" s="630">
        <v>0</v>
      </c>
      <c r="LQ221" s="630">
        <v>0</v>
      </c>
      <c r="LR221" s="630">
        <v>0</v>
      </c>
      <c r="LS221" s="630">
        <v>0</v>
      </c>
      <c r="LT221" s="630">
        <v>0</v>
      </c>
      <c r="LU221" s="630">
        <v>0</v>
      </c>
      <c r="LV221" s="630">
        <v>0</v>
      </c>
      <c r="LW221" s="630">
        <v>0</v>
      </c>
      <c r="LX221" s="630">
        <v>0</v>
      </c>
      <c r="LY221" s="630">
        <v>0</v>
      </c>
      <c r="LZ221" s="630">
        <v>0</v>
      </c>
      <c r="MA221" s="630">
        <v>0</v>
      </c>
      <c r="MB221" s="630">
        <v>0</v>
      </c>
      <c r="MC221" s="630">
        <v>0</v>
      </c>
      <c r="MD221" s="630">
        <v>0</v>
      </c>
      <c r="ME221" s="630">
        <v>0</v>
      </c>
      <c r="MF221" s="630">
        <v>0</v>
      </c>
      <c r="MG221" s="630">
        <v>0</v>
      </c>
      <c r="MH221" s="630">
        <v>0</v>
      </c>
      <c r="MI221" s="630">
        <v>0</v>
      </c>
      <c r="MJ221" s="630">
        <v>0</v>
      </c>
      <c r="MK221" s="630">
        <v>0</v>
      </c>
      <c r="ML221" s="630">
        <v>0</v>
      </c>
      <c r="MM221" s="630">
        <v>0</v>
      </c>
      <c r="MN221" s="630">
        <v>0</v>
      </c>
      <c r="MO221" s="630">
        <v>0</v>
      </c>
      <c r="MP221" s="630">
        <v>0</v>
      </c>
      <c r="MQ221" s="630">
        <v>0</v>
      </c>
      <c r="MR221" s="630">
        <v>0</v>
      </c>
      <c r="MS221" s="630">
        <v>0</v>
      </c>
      <c r="MT221" s="630">
        <v>0</v>
      </c>
      <c r="MU221" s="630">
        <v>0</v>
      </c>
      <c r="MV221" s="630">
        <v>0</v>
      </c>
      <c r="MW221" s="630">
        <v>0</v>
      </c>
      <c r="MX221" s="630">
        <v>0</v>
      </c>
      <c r="MY221" s="630">
        <v>0</v>
      </c>
      <c r="MZ221" s="630">
        <v>0</v>
      </c>
      <c r="NA221" s="630">
        <v>0</v>
      </c>
      <c r="NB221" s="630">
        <v>0</v>
      </c>
      <c r="NC221" s="630">
        <v>0</v>
      </c>
      <c r="ND221" s="630">
        <v>0</v>
      </c>
      <c r="NE221" s="630">
        <v>0</v>
      </c>
      <c r="NF221" s="630">
        <v>0</v>
      </c>
      <c r="NG221" s="630">
        <v>0</v>
      </c>
      <c r="NH221" s="630">
        <v>0</v>
      </c>
      <c r="NI221" s="630">
        <v>0</v>
      </c>
      <c r="NJ221" s="630">
        <v>0</v>
      </c>
      <c r="NK221" s="630">
        <v>0</v>
      </c>
      <c r="NL221" s="630">
        <v>0</v>
      </c>
      <c r="NM221" s="630">
        <v>0</v>
      </c>
      <c r="NN221" s="630">
        <v>0</v>
      </c>
      <c r="NO221" s="630">
        <v>0</v>
      </c>
      <c r="NP221" s="630">
        <v>0</v>
      </c>
      <c r="NQ221" s="630">
        <v>0</v>
      </c>
      <c r="NR221" s="630">
        <v>0</v>
      </c>
      <c r="NS221" s="630">
        <v>0</v>
      </c>
      <c r="NT221" s="630">
        <v>0</v>
      </c>
      <c r="NU221" s="630">
        <v>0</v>
      </c>
      <c r="NV221" s="630">
        <v>0</v>
      </c>
      <c r="NW221" s="630">
        <v>0</v>
      </c>
      <c r="NX221" s="630">
        <v>0</v>
      </c>
      <c r="NY221" s="630">
        <v>0</v>
      </c>
      <c r="NZ221" s="630">
        <v>0</v>
      </c>
      <c r="OA221" s="630">
        <v>0</v>
      </c>
      <c r="OB221" s="630">
        <v>0</v>
      </c>
      <c r="OC221" s="630">
        <v>0</v>
      </c>
      <c r="OD221" s="630">
        <v>0</v>
      </c>
      <c r="OE221" s="630">
        <v>0</v>
      </c>
      <c r="OF221" s="630">
        <v>0</v>
      </c>
      <c r="OG221" s="630">
        <v>0</v>
      </c>
      <c r="OH221" s="630">
        <v>0</v>
      </c>
      <c r="OI221" s="630">
        <v>0</v>
      </c>
      <c r="OJ221" s="630">
        <v>0</v>
      </c>
      <c r="OK221" s="630">
        <v>0</v>
      </c>
      <c r="OL221" s="630">
        <v>0</v>
      </c>
      <c r="OM221" s="630">
        <v>0</v>
      </c>
      <c r="ON221" s="630">
        <v>0</v>
      </c>
      <c r="OO221" s="630">
        <v>0</v>
      </c>
      <c r="OP221" s="630">
        <v>0</v>
      </c>
      <c r="OQ221" s="630">
        <v>0</v>
      </c>
      <c r="OR221" s="630">
        <v>0</v>
      </c>
      <c r="OS221" s="630">
        <v>0</v>
      </c>
      <c r="OT221" s="630">
        <v>0</v>
      </c>
      <c r="OU221" s="630">
        <v>0</v>
      </c>
      <c r="OV221" s="630">
        <v>0</v>
      </c>
      <c r="OW221" s="630">
        <v>0</v>
      </c>
      <c r="OX221" s="630">
        <v>0</v>
      </c>
      <c r="OY221" s="630">
        <v>0</v>
      </c>
      <c r="OZ221" s="630">
        <v>0</v>
      </c>
      <c r="PA221" s="630">
        <v>0</v>
      </c>
      <c r="PB221" s="630">
        <v>0</v>
      </c>
      <c r="PC221" s="630">
        <v>0</v>
      </c>
      <c r="PD221" s="630">
        <v>0</v>
      </c>
      <c r="PE221" s="630">
        <v>0</v>
      </c>
      <c r="PF221" s="630">
        <v>0</v>
      </c>
      <c r="PG221" s="630">
        <v>0</v>
      </c>
      <c r="PH221" s="630">
        <v>0</v>
      </c>
      <c r="PI221" s="630">
        <v>0</v>
      </c>
      <c r="PJ221" s="630">
        <v>0</v>
      </c>
      <c r="PK221" s="630">
        <v>0</v>
      </c>
      <c r="PL221" s="630">
        <v>0</v>
      </c>
      <c r="PM221" s="630">
        <v>0</v>
      </c>
      <c r="PN221" s="630">
        <v>0</v>
      </c>
      <c r="PO221" s="630">
        <v>0</v>
      </c>
      <c r="PP221" s="630">
        <v>0</v>
      </c>
      <c r="PQ221" s="630">
        <v>0</v>
      </c>
      <c r="PR221" s="630">
        <v>0</v>
      </c>
      <c r="PS221" s="630">
        <v>0</v>
      </c>
      <c r="PT221" s="630">
        <v>0</v>
      </c>
      <c r="PU221" s="630">
        <v>0</v>
      </c>
      <c r="PV221" s="630">
        <v>0</v>
      </c>
      <c r="PW221" s="630">
        <v>0</v>
      </c>
      <c r="PX221" s="630">
        <v>0</v>
      </c>
      <c r="PY221" s="630">
        <v>0</v>
      </c>
      <c r="PZ221" s="630">
        <v>0</v>
      </c>
      <c r="QA221" s="630">
        <v>0</v>
      </c>
      <c r="QB221" s="630">
        <v>0</v>
      </c>
      <c r="QC221" s="630">
        <v>0</v>
      </c>
      <c r="QD221" s="630">
        <v>0</v>
      </c>
      <c r="QE221" s="630">
        <v>0</v>
      </c>
      <c r="QF221" s="630">
        <v>0</v>
      </c>
      <c r="QG221" s="630">
        <v>0</v>
      </c>
      <c r="QH221" s="630">
        <v>0</v>
      </c>
      <c r="QI221" s="630">
        <v>0</v>
      </c>
      <c r="QJ221" s="630">
        <v>0</v>
      </c>
      <c r="QK221" s="630">
        <v>0</v>
      </c>
      <c r="QL221" s="630">
        <v>0</v>
      </c>
      <c r="QM221" s="630">
        <v>0</v>
      </c>
      <c r="QN221" s="630">
        <v>0</v>
      </c>
      <c r="QO221" s="630">
        <v>0</v>
      </c>
      <c r="QP221" s="630">
        <v>0</v>
      </c>
      <c r="QQ221" s="630">
        <v>0</v>
      </c>
      <c r="QR221" s="630">
        <v>0</v>
      </c>
      <c r="QS221" s="630">
        <v>0</v>
      </c>
      <c r="QT221" s="630">
        <v>0</v>
      </c>
      <c r="QU221" s="630">
        <v>0</v>
      </c>
      <c r="QV221" s="630">
        <v>0</v>
      </c>
      <c r="QW221" s="630">
        <v>0</v>
      </c>
      <c r="QX221" s="630">
        <v>0</v>
      </c>
      <c r="QY221" s="630">
        <v>0</v>
      </c>
      <c r="QZ221" s="630">
        <v>0</v>
      </c>
      <c r="RA221" s="630">
        <v>0</v>
      </c>
      <c r="RB221" s="630">
        <v>0</v>
      </c>
      <c r="RC221" s="630">
        <v>0</v>
      </c>
      <c r="RD221" s="630">
        <v>0</v>
      </c>
      <c r="RE221" s="630">
        <v>0</v>
      </c>
      <c r="RF221" s="630">
        <v>0</v>
      </c>
      <c r="RG221" s="630">
        <v>0</v>
      </c>
      <c r="RH221" s="630">
        <v>0</v>
      </c>
      <c r="RI221" s="630">
        <v>0</v>
      </c>
      <c r="RJ221" s="630">
        <v>0</v>
      </c>
      <c r="RK221" s="630">
        <v>0</v>
      </c>
      <c r="RL221" s="630">
        <v>0</v>
      </c>
      <c r="RM221" s="630">
        <v>0</v>
      </c>
      <c r="RN221" s="630">
        <v>0</v>
      </c>
      <c r="RO221" s="630">
        <v>0</v>
      </c>
      <c r="RP221" s="630">
        <v>0</v>
      </c>
      <c r="RQ221" s="630">
        <v>0</v>
      </c>
      <c r="RR221" s="630">
        <v>0</v>
      </c>
      <c r="RS221" s="630">
        <v>0</v>
      </c>
      <c r="RT221" s="630">
        <v>0</v>
      </c>
      <c r="RU221" s="630">
        <v>0</v>
      </c>
      <c r="RV221" s="630">
        <v>0</v>
      </c>
      <c r="RW221" s="630">
        <v>0</v>
      </c>
      <c r="RX221" s="630">
        <v>0</v>
      </c>
      <c r="RY221" s="630">
        <v>0</v>
      </c>
      <c r="RZ221" s="630">
        <v>0</v>
      </c>
      <c r="SA221" s="630">
        <v>0</v>
      </c>
      <c r="SB221" s="630">
        <v>0</v>
      </c>
      <c r="SC221" s="630">
        <v>0</v>
      </c>
      <c r="SD221" s="630">
        <v>0</v>
      </c>
      <c r="SE221" s="630">
        <v>0</v>
      </c>
      <c r="SF221" s="630">
        <v>0</v>
      </c>
      <c r="SG221" s="630">
        <v>0</v>
      </c>
      <c r="SH221" s="630">
        <v>0</v>
      </c>
      <c r="SI221" s="630">
        <v>0</v>
      </c>
      <c r="SJ221" s="280">
        <f t="shared" si="164"/>
        <v>0</v>
      </c>
      <c r="SK221" s="267"/>
      <c r="SL221" s="255"/>
      <c r="SM221" s="255"/>
      <c r="SN221" s="255"/>
    </row>
    <row r="222" spans="1:508" outlineLevel="3" x14ac:dyDescent="0.25">
      <c r="A222" s="255"/>
      <c r="B222" s="264"/>
      <c r="C222" s="449">
        <f>INT($C$29)+3</f>
        <v>4</v>
      </c>
      <c r="D222" s="280"/>
      <c r="E222" s="329">
        <f t="shared" si="163"/>
        <v>81</v>
      </c>
      <c r="F222" s="335"/>
      <c r="G222" s="280"/>
      <c r="H222" s="552"/>
      <c r="I222" s="564" t="s">
        <v>919</v>
      </c>
      <c r="J222" s="553"/>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80">
        <f t="shared" si="164"/>
        <v>0</v>
      </c>
      <c r="SK222" s="267"/>
      <c r="SL222" s="255"/>
      <c r="SM222" s="255"/>
      <c r="SN222" s="255"/>
    </row>
    <row r="223" spans="1:508" outlineLevel="3" x14ac:dyDescent="0.25">
      <c r="A223" s="255"/>
      <c r="B223" s="264"/>
      <c r="C223" s="449">
        <f>INT($C$29)+3</f>
        <v>4</v>
      </c>
      <c r="D223" s="280"/>
      <c r="E223" s="329">
        <f t="shared" si="163"/>
        <v>82</v>
      </c>
      <c r="F223" s="335"/>
      <c r="G223" s="280"/>
      <c r="H223" s="552"/>
      <c r="I223" s="564" t="s">
        <v>920</v>
      </c>
      <c r="J223" s="553"/>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80">
        <f t="shared" si="164"/>
        <v>0</v>
      </c>
      <c r="SK223" s="267"/>
      <c r="SL223" s="255"/>
      <c r="SM223" s="255"/>
      <c r="SN223" s="255"/>
    </row>
    <row r="224" spans="1:508" outlineLevel="3" x14ac:dyDescent="0.25">
      <c r="A224" s="255"/>
      <c r="B224" s="264"/>
      <c r="C224" s="449">
        <f t="shared" ref="C224" si="166">INT($C$29)+3</f>
        <v>4</v>
      </c>
      <c r="D224" s="280"/>
      <c r="E224" s="329">
        <f t="shared" si="163"/>
        <v>83</v>
      </c>
      <c r="F224" s="335"/>
      <c r="G224" s="280"/>
      <c r="H224" s="552"/>
      <c r="I224" s="567" t="s">
        <v>926</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64"/>
        <v>0</v>
      </c>
      <c r="SK224" s="267"/>
      <c r="SL224" s="255"/>
      <c r="SM224" s="255"/>
      <c r="SN224" s="255"/>
    </row>
    <row r="225" spans="1:508" outlineLevel="3" x14ac:dyDescent="0.25">
      <c r="A225" s="255"/>
      <c r="B225" s="264"/>
      <c r="C225" s="449">
        <f>INT($C$29)+3</f>
        <v>4</v>
      </c>
      <c r="D225" s="280"/>
      <c r="E225" s="329">
        <f t="shared" si="163"/>
        <v>84</v>
      </c>
      <c r="F225" s="335"/>
      <c r="G225" s="280"/>
      <c r="H225" s="552"/>
      <c r="I225" s="564" t="s">
        <v>918</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64"/>
        <v>0</v>
      </c>
      <c r="SK225" s="267"/>
      <c r="SL225" s="255"/>
      <c r="SM225" s="255"/>
      <c r="SN225" s="255"/>
    </row>
    <row r="226" spans="1:508" outlineLevel="3" x14ac:dyDescent="0.25">
      <c r="A226" s="255"/>
      <c r="B226" s="264"/>
      <c r="C226" s="449">
        <f>INT($C$29)+3</f>
        <v>4</v>
      </c>
      <c r="D226" s="280"/>
      <c r="E226" s="329">
        <f t="shared" si="163"/>
        <v>85</v>
      </c>
      <c r="F226" s="335"/>
      <c r="G226" s="280"/>
      <c r="H226" s="552"/>
      <c r="I226" s="564" t="s">
        <v>919</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64"/>
        <v>0</v>
      </c>
      <c r="SK226" s="267"/>
      <c r="SL226" s="255"/>
      <c r="SM226" s="255"/>
      <c r="SN226" s="255"/>
    </row>
    <row r="227" spans="1:508" outlineLevel="3" x14ac:dyDescent="0.25">
      <c r="A227" s="255"/>
      <c r="B227" s="264"/>
      <c r="C227" s="449">
        <f>INT($C$29)+3</f>
        <v>4</v>
      </c>
      <c r="D227" s="280"/>
      <c r="E227" s="329">
        <f t="shared" si="163"/>
        <v>86</v>
      </c>
      <c r="F227" s="335"/>
      <c r="G227" s="280"/>
      <c r="H227" s="554"/>
      <c r="I227" s="565" t="s">
        <v>920</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64"/>
        <v>0</v>
      </c>
      <c r="SK227" s="267"/>
      <c r="SL227" s="255"/>
      <c r="SM227" s="255"/>
      <c r="SN227" s="255"/>
    </row>
    <row r="228" spans="1:508" outlineLevel="2" x14ac:dyDescent="0.25">
      <c r="A228" s="255"/>
      <c r="B228" s="264"/>
      <c r="C228" s="449">
        <f>INT($C$29)+2</f>
        <v>3</v>
      </c>
      <c r="D228" s="280"/>
      <c r="E228" s="329">
        <f t="shared" si="163"/>
        <v>87</v>
      </c>
      <c r="F228" s="335"/>
      <c r="G228" s="280"/>
      <c r="H228" s="550"/>
      <c r="I228" s="550" t="s">
        <v>610</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64"/>
        <v>0</v>
      </c>
      <c r="SK228" s="267"/>
      <c r="SL228" s="255"/>
      <c r="SM228" s="255"/>
      <c r="SN228" s="255"/>
    </row>
    <row r="229" spans="1:508" outlineLevel="3" x14ac:dyDescent="0.25">
      <c r="A229" s="255"/>
      <c r="B229" s="264"/>
      <c r="C229" s="449">
        <f>INT($C$29)+3</f>
        <v>4</v>
      </c>
      <c r="D229" s="280"/>
      <c r="E229" s="329">
        <f t="shared" si="163"/>
        <v>88</v>
      </c>
      <c r="F229" s="335"/>
      <c r="G229" s="280"/>
      <c r="H229" s="552"/>
      <c r="I229" s="552" t="s">
        <v>611</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64"/>
        <v>0</v>
      </c>
      <c r="SK229" s="267"/>
      <c r="SL229" s="255"/>
      <c r="SM229" s="255"/>
      <c r="SN229" s="255"/>
    </row>
    <row r="230" spans="1:508" outlineLevel="3" x14ac:dyDescent="0.25">
      <c r="A230" s="255"/>
      <c r="B230" s="264"/>
      <c r="C230" s="449">
        <f>INT($C$29)+3</f>
        <v>4</v>
      </c>
      <c r="D230" s="280"/>
      <c r="E230" s="329">
        <f t="shared" si="163"/>
        <v>89</v>
      </c>
      <c r="F230" s="335"/>
      <c r="G230" s="280"/>
      <c r="H230" s="552"/>
      <c r="I230" s="552" t="s">
        <v>612</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64"/>
        <v>0</v>
      </c>
      <c r="SK230" s="267"/>
      <c r="SL230" s="255"/>
      <c r="SM230" s="255"/>
      <c r="SN230" s="255"/>
    </row>
    <row r="231" spans="1:508" outlineLevel="3" x14ac:dyDescent="0.25">
      <c r="A231" s="255"/>
      <c r="B231" s="264"/>
      <c r="C231" s="449">
        <f>INT($C$29)+3</f>
        <v>4</v>
      </c>
      <c r="D231" s="280"/>
      <c r="E231" s="329">
        <f t="shared" si="163"/>
        <v>90</v>
      </c>
      <c r="F231" s="335"/>
      <c r="G231" s="280"/>
      <c r="H231" s="556"/>
      <c r="I231" s="556" t="s">
        <v>743</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64"/>
        <v>0</v>
      </c>
      <c r="SK231" s="267"/>
      <c r="SL231" s="255"/>
      <c r="SM231" s="255"/>
      <c r="SN231" s="255"/>
    </row>
    <row r="232" spans="1:508" outlineLevel="2" x14ac:dyDescent="0.25">
      <c r="A232" s="255"/>
      <c r="B232" s="264"/>
      <c r="C232" s="449">
        <f>INT($C$29)+2</f>
        <v>3</v>
      </c>
      <c r="D232" s="280"/>
      <c r="E232" s="329">
        <f t="shared" si="163"/>
        <v>91</v>
      </c>
      <c r="F232" s="335"/>
      <c r="G232" s="280"/>
      <c r="H232" s="558"/>
      <c r="I232" s="558" t="s">
        <v>744</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64"/>
        <v>0</v>
      </c>
      <c r="SK232" s="267"/>
      <c r="SL232" s="255"/>
      <c r="SM232" s="255"/>
      <c r="SN232" s="255"/>
    </row>
    <row r="233" spans="1:508" outlineLevel="2" x14ac:dyDescent="0.25">
      <c r="A233" s="255"/>
      <c r="B233" s="264"/>
      <c r="C233" s="449">
        <f>INT($C$29)+2</f>
        <v>3</v>
      </c>
      <c r="D233" s="280"/>
      <c r="E233" s="329">
        <f t="shared" si="163"/>
        <v>92</v>
      </c>
      <c r="F233" s="335"/>
      <c r="G233" s="280"/>
      <c r="H233" s="466"/>
      <c r="I233" s="466" t="s">
        <v>745</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64"/>
        <v>0</v>
      </c>
      <c r="SK233" s="267"/>
      <c r="SL233" s="255"/>
      <c r="SM233" s="255"/>
      <c r="SN233" s="255"/>
    </row>
    <row r="234" spans="1:508" outlineLevel="3" x14ac:dyDescent="0.25">
      <c r="A234" s="255"/>
      <c r="B234" s="264"/>
      <c r="C234" s="449">
        <f t="shared" ref="C234:C282" si="167">INT($C$29)+3</f>
        <v>4</v>
      </c>
      <c r="D234" s="280"/>
      <c r="E234" s="329">
        <f t="shared" si="163"/>
        <v>93</v>
      </c>
      <c r="F234" s="335"/>
      <c r="G234" s="280"/>
      <c r="H234" s="509"/>
      <c r="I234" s="509" t="s">
        <v>746</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64"/>
        <v>0</v>
      </c>
      <c r="SK234" s="267"/>
      <c r="SL234" s="255"/>
      <c r="SM234" s="255"/>
      <c r="SN234" s="255"/>
    </row>
    <row r="235" spans="1:508" outlineLevel="2" x14ac:dyDescent="0.25">
      <c r="A235" s="255"/>
      <c r="B235" s="264"/>
      <c r="C235" s="449">
        <f>INT($C$29)+2</f>
        <v>3</v>
      </c>
      <c r="D235" s="280"/>
      <c r="E235" s="329">
        <f t="shared" si="163"/>
        <v>94</v>
      </c>
      <c r="F235" s="335"/>
      <c r="G235" s="280"/>
      <c r="H235" s="510"/>
      <c r="I235" s="510" t="s">
        <v>747</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64"/>
        <v>0</v>
      </c>
      <c r="SK235" s="267"/>
      <c r="SL235" s="255"/>
      <c r="SM235" s="255"/>
      <c r="SN235" s="255"/>
    </row>
    <row r="236" spans="1:508" outlineLevel="3" x14ac:dyDescent="0.25">
      <c r="A236" s="255"/>
      <c r="B236" s="264"/>
      <c r="C236" s="449">
        <f>INT($C$29)+3</f>
        <v>4</v>
      </c>
      <c r="D236" s="280"/>
      <c r="E236" s="329">
        <f t="shared" si="163"/>
        <v>95</v>
      </c>
      <c r="F236" s="335"/>
      <c r="G236" s="280"/>
      <c r="H236" s="351"/>
      <c r="I236" s="351" t="s">
        <v>748</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64"/>
        <v>0</v>
      </c>
      <c r="SK236" s="267"/>
      <c r="SL236" s="255"/>
      <c r="SM236" s="255"/>
      <c r="SN236" s="255"/>
    </row>
    <row r="237" spans="1:508" outlineLevel="2" x14ac:dyDescent="0.25">
      <c r="A237" s="255"/>
      <c r="B237" s="264"/>
      <c r="C237" s="449">
        <f>INT($C$29)+2</f>
        <v>3</v>
      </c>
      <c r="D237" s="280"/>
      <c r="E237" s="329">
        <f t="shared" si="163"/>
        <v>96</v>
      </c>
      <c r="F237" s="335"/>
      <c r="G237" s="280"/>
      <c r="H237" s="558"/>
      <c r="I237" s="558" t="s">
        <v>749</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64"/>
        <v>0</v>
      </c>
      <c r="SK237" s="267"/>
      <c r="SL237" s="255"/>
      <c r="SM237" s="255"/>
      <c r="SN237" s="255"/>
    </row>
    <row r="238" spans="1:508" outlineLevel="2" x14ac:dyDescent="0.25">
      <c r="A238" s="255"/>
      <c r="B238" s="264"/>
      <c r="C238" s="449">
        <f>INT($C$29)+2</f>
        <v>3</v>
      </c>
      <c r="D238" s="280"/>
      <c r="E238" s="329">
        <f t="shared" si="163"/>
        <v>97</v>
      </c>
      <c r="F238" s="335"/>
      <c r="G238" s="280"/>
      <c r="H238" s="550" t="str">
        <f>Sheep!$H$252&amp;" Merino BBT"</f>
        <v>Win Merino BBT</v>
      </c>
      <c r="I238" s="550" t="s">
        <v>914</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64"/>
        <v>0</v>
      </c>
      <c r="SK238" s="267"/>
      <c r="SL238" s="255"/>
      <c r="SM238" s="255"/>
      <c r="SN238" s="255"/>
    </row>
    <row r="239" spans="1:508" outlineLevel="3" x14ac:dyDescent="0.25">
      <c r="A239" s="255"/>
      <c r="B239" s="264"/>
      <c r="C239" s="449">
        <f>INT($C$29)+3</f>
        <v>4</v>
      </c>
      <c r="D239" s="280"/>
      <c r="E239" s="329">
        <f t="shared" si="163"/>
        <v>98</v>
      </c>
      <c r="F239" s="335"/>
      <c r="G239" s="280"/>
      <c r="H239" s="552"/>
      <c r="I239" s="567" t="s">
        <v>915</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64"/>
        <v>-1.5724838605982825</v>
      </c>
      <c r="SK239" s="267"/>
      <c r="SL239" s="255"/>
      <c r="SM239" s="255"/>
      <c r="SN239" s="255"/>
    </row>
    <row r="240" spans="1:508" outlineLevel="3" x14ac:dyDescent="0.25">
      <c r="A240" s="255"/>
      <c r="B240" s="264"/>
      <c r="C240" s="449">
        <f>INT($C$29)+3</f>
        <v>4</v>
      </c>
      <c r="D240" s="280"/>
      <c r="E240" s="329">
        <f t="shared" si="163"/>
        <v>99</v>
      </c>
      <c r="F240" s="335"/>
      <c r="G240" s="280"/>
      <c r="H240" s="552"/>
      <c r="I240" s="564" t="s">
        <v>917</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64"/>
        <v>1.4780013704841721E-2</v>
      </c>
      <c r="SK240" s="267"/>
      <c r="SL240" s="255"/>
      <c r="SM240" s="255"/>
      <c r="SN240" s="255"/>
    </row>
    <row r="241" spans="1:508" outlineLevel="3" x14ac:dyDescent="0.25">
      <c r="A241" s="255"/>
      <c r="B241" s="264"/>
      <c r="C241" s="449">
        <f t="shared" ref="C241:C244" si="168">INT($C$29)+3</f>
        <v>4</v>
      </c>
      <c r="D241" s="280"/>
      <c r="E241" s="329">
        <f t="shared" si="163"/>
        <v>100</v>
      </c>
      <c r="F241" s="335"/>
      <c r="G241" s="280"/>
      <c r="H241" s="552"/>
      <c r="I241" s="567" t="s">
        <v>916</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64"/>
        <v>-1.2124020744773158</v>
      </c>
      <c r="SK241" s="267"/>
      <c r="SL241" s="255"/>
      <c r="SM241" s="255"/>
      <c r="SN241" s="255"/>
    </row>
    <row r="242" spans="1:508" outlineLevel="3" x14ac:dyDescent="0.25">
      <c r="A242" s="255"/>
      <c r="B242" s="264"/>
      <c r="C242" s="449">
        <f t="shared" si="168"/>
        <v>4</v>
      </c>
      <c r="D242" s="280"/>
      <c r="E242" s="329">
        <f t="shared" si="163"/>
        <v>101</v>
      </c>
      <c r="F242" s="335"/>
      <c r="G242" s="280"/>
      <c r="H242" s="552"/>
      <c r="I242" s="564" t="s">
        <v>918</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64"/>
        <v>-0.32516030150646102</v>
      </c>
      <c r="SK242" s="267"/>
      <c r="SL242" s="255"/>
      <c r="SM242" s="255"/>
      <c r="SN242" s="255"/>
    </row>
    <row r="243" spans="1:508" outlineLevel="3" x14ac:dyDescent="0.25">
      <c r="A243" s="255"/>
      <c r="B243" s="264"/>
      <c r="C243" s="449">
        <f t="shared" si="168"/>
        <v>4</v>
      </c>
      <c r="D243" s="280"/>
      <c r="E243" s="329">
        <f t="shared" si="163"/>
        <v>102</v>
      </c>
      <c r="F243" s="335"/>
      <c r="G243" s="280"/>
      <c r="H243" s="552"/>
      <c r="I243" s="564" t="s">
        <v>921</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64"/>
        <v>1.4780013704841721E-2</v>
      </c>
      <c r="SK243" s="267"/>
      <c r="SL243" s="255"/>
      <c r="SM243" s="255"/>
      <c r="SN243" s="255"/>
    </row>
    <row r="244" spans="1:508" outlineLevel="3" x14ac:dyDescent="0.25">
      <c r="A244" s="255"/>
      <c r="B244" s="264"/>
      <c r="C244" s="449">
        <f t="shared" si="168"/>
        <v>4</v>
      </c>
      <c r="D244" s="280"/>
      <c r="E244" s="329">
        <f t="shared" si="163"/>
        <v>103</v>
      </c>
      <c r="F244" s="335"/>
      <c r="G244" s="280"/>
      <c r="H244" s="552"/>
      <c r="I244" s="567" t="s">
        <v>922</v>
      </c>
      <c r="J244" s="553"/>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80">
        <f t="shared" si="164"/>
        <v>0</v>
      </c>
      <c r="SK244" s="267"/>
      <c r="SL244" s="255"/>
      <c r="SM244" s="255"/>
      <c r="SN244" s="255"/>
    </row>
    <row r="245" spans="1:508" outlineLevel="3" x14ac:dyDescent="0.25">
      <c r="A245" s="255"/>
      <c r="B245" s="264"/>
      <c r="C245" s="449">
        <f>INT($C$29)+3</f>
        <v>4</v>
      </c>
      <c r="D245" s="280"/>
      <c r="E245" s="329">
        <f t="shared" si="163"/>
        <v>104</v>
      </c>
      <c r="F245" s="335"/>
      <c r="G245" s="280"/>
      <c r="H245" s="552"/>
      <c r="I245" s="564" t="s">
        <v>918</v>
      </c>
      <c r="J245" s="553"/>
      <c r="K245" s="630">
        <v>0</v>
      </c>
      <c r="L245" s="630">
        <v>0</v>
      </c>
      <c r="M245" s="630">
        <v>0</v>
      </c>
      <c r="N245" s="630">
        <v>0</v>
      </c>
      <c r="O245" s="630">
        <v>0</v>
      </c>
      <c r="P245" s="630">
        <v>0</v>
      </c>
      <c r="Q245" s="630">
        <v>0</v>
      </c>
      <c r="R245" s="630">
        <v>0</v>
      </c>
      <c r="S245" s="630">
        <v>0</v>
      </c>
      <c r="T245" s="630">
        <v>0</v>
      </c>
      <c r="U245" s="630">
        <v>0</v>
      </c>
      <c r="V245" s="630">
        <v>0</v>
      </c>
      <c r="W245" s="630">
        <v>0</v>
      </c>
      <c r="X245" s="630">
        <v>0</v>
      </c>
      <c r="Y245" s="630">
        <v>0</v>
      </c>
      <c r="Z245" s="630">
        <v>0</v>
      </c>
      <c r="AA245" s="630">
        <v>0</v>
      </c>
      <c r="AB245" s="630">
        <v>0</v>
      </c>
      <c r="AC245" s="630">
        <v>0</v>
      </c>
      <c r="AD245" s="630">
        <v>0</v>
      </c>
      <c r="AE245" s="630">
        <v>0</v>
      </c>
      <c r="AF245" s="630">
        <v>0</v>
      </c>
      <c r="AG245" s="630">
        <v>0</v>
      </c>
      <c r="AH245" s="630">
        <v>0</v>
      </c>
      <c r="AI245" s="630">
        <v>0</v>
      </c>
      <c r="AJ245" s="630">
        <v>0</v>
      </c>
      <c r="AK245" s="630">
        <v>0</v>
      </c>
      <c r="AL245" s="630">
        <v>0</v>
      </c>
      <c r="AM245" s="630">
        <v>0</v>
      </c>
      <c r="AN245" s="630">
        <v>0</v>
      </c>
      <c r="AO245" s="630">
        <v>0</v>
      </c>
      <c r="AP245" s="630">
        <v>0</v>
      </c>
      <c r="AQ245" s="630">
        <v>0</v>
      </c>
      <c r="AR245" s="630">
        <v>0</v>
      </c>
      <c r="AS245" s="630">
        <v>0</v>
      </c>
      <c r="AT245" s="630">
        <v>0</v>
      </c>
      <c r="AU245" s="630">
        <v>0</v>
      </c>
      <c r="AV245" s="630">
        <v>0</v>
      </c>
      <c r="AW245" s="630">
        <v>0</v>
      </c>
      <c r="AX245" s="630">
        <v>0</v>
      </c>
      <c r="AY245" s="630">
        <v>0</v>
      </c>
      <c r="AZ245" s="630">
        <v>0</v>
      </c>
      <c r="BA245" s="630">
        <v>0</v>
      </c>
      <c r="BB245" s="630">
        <v>0</v>
      </c>
      <c r="BC245" s="630">
        <v>0</v>
      </c>
      <c r="BD245" s="630">
        <v>0</v>
      </c>
      <c r="BE245" s="630">
        <v>0</v>
      </c>
      <c r="BF245" s="630">
        <v>0</v>
      </c>
      <c r="BG245" s="630">
        <v>0</v>
      </c>
      <c r="BH245" s="630">
        <v>0</v>
      </c>
      <c r="BI245" s="630">
        <v>0</v>
      </c>
      <c r="BJ245" s="630">
        <v>0</v>
      </c>
      <c r="BK245" s="630">
        <v>0</v>
      </c>
      <c r="BL245" s="630">
        <v>0</v>
      </c>
      <c r="BM245" s="630">
        <v>0</v>
      </c>
      <c r="BN245" s="630">
        <v>0</v>
      </c>
      <c r="BO245" s="630">
        <v>0</v>
      </c>
      <c r="BP245" s="630">
        <v>0</v>
      </c>
      <c r="BQ245" s="630">
        <v>0</v>
      </c>
      <c r="BR245" s="630">
        <v>0</v>
      </c>
      <c r="BS245" s="630">
        <v>0</v>
      </c>
      <c r="BT245" s="630">
        <v>0</v>
      </c>
      <c r="BU245" s="630">
        <v>0</v>
      </c>
      <c r="BV245" s="630">
        <v>0</v>
      </c>
      <c r="BW245" s="630">
        <v>0</v>
      </c>
      <c r="BX245" s="630">
        <v>0</v>
      </c>
      <c r="BY245" s="630">
        <v>0</v>
      </c>
      <c r="BZ245" s="630">
        <v>0</v>
      </c>
      <c r="CA245" s="630">
        <v>0</v>
      </c>
      <c r="CB245" s="630">
        <v>0</v>
      </c>
      <c r="CC245" s="630">
        <v>0</v>
      </c>
      <c r="CD245" s="630">
        <v>0</v>
      </c>
      <c r="CE245" s="630">
        <v>0</v>
      </c>
      <c r="CF245" s="630">
        <v>0</v>
      </c>
      <c r="CG245" s="630">
        <v>0</v>
      </c>
      <c r="CH245" s="630">
        <v>0</v>
      </c>
      <c r="CI245" s="630">
        <v>0</v>
      </c>
      <c r="CJ245" s="630">
        <v>0</v>
      </c>
      <c r="CK245" s="630">
        <v>0</v>
      </c>
      <c r="CL245" s="630">
        <v>0</v>
      </c>
      <c r="CM245" s="630">
        <v>0</v>
      </c>
      <c r="CN245" s="630">
        <v>0</v>
      </c>
      <c r="CO245" s="630">
        <v>0</v>
      </c>
      <c r="CP245" s="630">
        <v>0</v>
      </c>
      <c r="CQ245" s="630">
        <v>0</v>
      </c>
      <c r="CR245" s="630">
        <v>0</v>
      </c>
      <c r="CS245" s="630">
        <v>0</v>
      </c>
      <c r="CT245" s="630">
        <v>0</v>
      </c>
      <c r="CU245" s="630">
        <v>0</v>
      </c>
      <c r="CV245" s="630">
        <v>0</v>
      </c>
      <c r="CW245" s="630">
        <v>0</v>
      </c>
      <c r="CX245" s="630">
        <v>0</v>
      </c>
      <c r="CY245" s="630">
        <v>0</v>
      </c>
      <c r="CZ245" s="630">
        <v>0</v>
      </c>
      <c r="DA245" s="630">
        <v>0</v>
      </c>
      <c r="DB245" s="630">
        <v>0</v>
      </c>
      <c r="DC245" s="630">
        <v>0</v>
      </c>
      <c r="DD245" s="630">
        <v>0</v>
      </c>
      <c r="DE245" s="630">
        <v>0</v>
      </c>
      <c r="DF245" s="630">
        <v>0</v>
      </c>
      <c r="DG245" s="630">
        <v>0</v>
      </c>
      <c r="DH245" s="630">
        <v>0</v>
      </c>
      <c r="DI245" s="630">
        <v>0</v>
      </c>
      <c r="DJ245" s="630">
        <v>0</v>
      </c>
      <c r="DK245" s="630">
        <v>0</v>
      </c>
      <c r="DL245" s="630">
        <v>0</v>
      </c>
      <c r="DM245" s="630">
        <v>0</v>
      </c>
      <c r="DN245" s="630">
        <v>0</v>
      </c>
      <c r="DO245" s="630">
        <v>0</v>
      </c>
      <c r="DP245" s="630">
        <v>0</v>
      </c>
      <c r="DQ245" s="630">
        <v>0</v>
      </c>
      <c r="DR245" s="630">
        <v>0</v>
      </c>
      <c r="DS245" s="630">
        <v>0</v>
      </c>
      <c r="DT245" s="630">
        <v>0</v>
      </c>
      <c r="DU245" s="630">
        <v>0</v>
      </c>
      <c r="DV245" s="630">
        <v>0</v>
      </c>
      <c r="DW245" s="630">
        <v>0</v>
      </c>
      <c r="DX245" s="630">
        <v>0</v>
      </c>
      <c r="DY245" s="630">
        <v>0</v>
      </c>
      <c r="DZ245" s="630">
        <v>0</v>
      </c>
      <c r="EA245" s="630">
        <v>0</v>
      </c>
      <c r="EB245" s="630">
        <v>0</v>
      </c>
      <c r="EC245" s="630">
        <v>0</v>
      </c>
      <c r="ED245" s="630">
        <v>0</v>
      </c>
      <c r="EE245" s="630">
        <v>0</v>
      </c>
      <c r="EF245" s="630">
        <v>0</v>
      </c>
      <c r="EG245" s="630">
        <v>0</v>
      </c>
      <c r="EH245" s="630">
        <v>0</v>
      </c>
      <c r="EI245" s="630">
        <v>0</v>
      </c>
      <c r="EJ245" s="630">
        <v>0</v>
      </c>
      <c r="EK245" s="630">
        <v>0</v>
      </c>
      <c r="EL245" s="630">
        <v>0</v>
      </c>
      <c r="EM245" s="630">
        <v>0</v>
      </c>
      <c r="EN245" s="630">
        <v>0</v>
      </c>
      <c r="EO245" s="630">
        <v>0</v>
      </c>
      <c r="EP245" s="630">
        <v>0</v>
      </c>
      <c r="EQ245" s="630">
        <v>0</v>
      </c>
      <c r="ER245" s="630">
        <v>0</v>
      </c>
      <c r="ES245" s="630">
        <v>0</v>
      </c>
      <c r="ET245" s="630">
        <v>0</v>
      </c>
      <c r="EU245" s="630">
        <v>0</v>
      </c>
      <c r="EV245" s="630">
        <v>0</v>
      </c>
      <c r="EW245" s="630">
        <v>0</v>
      </c>
      <c r="EX245" s="630">
        <v>0</v>
      </c>
      <c r="EY245" s="630">
        <v>0</v>
      </c>
      <c r="EZ245" s="630">
        <v>0</v>
      </c>
      <c r="FA245" s="630">
        <v>0</v>
      </c>
      <c r="FB245" s="630">
        <v>0</v>
      </c>
      <c r="FC245" s="630">
        <v>0</v>
      </c>
      <c r="FD245" s="630">
        <v>0</v>
      </c>
      <c r="FE245" s="630">
        <v>0</v>
      </c>
      <c r="FF245" s="630">
        <v>0</v>
      </c>
      <c r="FG245" s="630">
        <v>0</v>
      </c>
      <c r="FH245" s="630">
        <v>0</v>
      </c>
      <c r="FI245" s="630">
        <v>0</v>
      </c>
      <c r="FJ245" s="630">
        <v>0</v>
      </c>
      <c r="FK245" s="630">
        <v>0</v>
      </c>
      <c r="FL245" s="630">
        <v>0</v>
      </c>
      <c r="FM245" s="630">
        <v>0</v>
      </c>
      <c r="FN245" s="630">
        <v>0</v>
      </c>
      <c r="FO245" s="630">
        <v>0</v>
      </c>
      <c r="FP245" s="630">
        <v>0</v>
      </c>
      <c r="FQ245" s="630">
        <v>0</v>
      </c>
      <c r="FR245" s="630">
        <v>0</v>
      </c>
      <c r="FS245" s="630">
        <v>0</v>
      </c>
      <c r="FT245" s="630">
        <v>0</v>
      </c>
      <c r="FU245" s="630">
        <v>0</v>
      </c>
      <c r="FV245" s="630">
        <v>0</v>
      </c>
      <c r="FW245" s="630">
        <v>0</v>
      </c>
      <c r="FX245" s="630">
        <v>0</v>
      </c>
      <c r="FY245" s="630">
        <v>0</v>
      </c>
      <c r="FZ245" s="630">
        <v>0</v>
      </c>
      <c r="GA245" s="630">
        <v>0</v>
      </c>
      <c r="GB245" s="630">
        <v>0</v>
      </c>
      <c r="GC245" s="630">
        <v>0</v>
      </c>
      <c r="GD245" s="630">
        <v>0</v>
      </c>
      <c r="GE245" s="630">
        <v>0</v>
      </c>
      <c r="GF245" s="630">
        <v>0</v>
      </c>
      <c r="GG245" s="630">
        <v>0</v>
      </c>
      <c r="GH245" s="630">
        <v>0</v>
      </c>
      <c r="GI245" s="630">
        <v>0</v>
      </c>
      <c r="GJ245" s="630">
        <v>0</v>
      </c>
      <c r="GK245" s="630">
        <v>0</v>
      </c>
      <c r="GL245" s="630">
        <v>0</v>
      </c>
      <c r="GM245" s="630">
        <v>0</v>
      </c>
      <c r="GN245" s="630">
        <v>0</v>
      </c>
      <c r="GO245" s="630">
        <v>0</v>
      </c>
      <c r="GP245" s="630">
        <v>0</v>
      </c>
      <c r="GQ245" s="630">
        <v>0</v>
      </c>
      <c r="GR245" s="630">
        <v>0</v>
      </c>
      <c r="GS245" s="630">
        <v>0</v>
      </c>
      <c r="GT245" s="630">
        <v>0</v>
      </c>
      <c r="GU245" s="630">
        <v>0</v>
      </c>
      <c r="GV245" s="630">
        <v>0</v>
      </c>
      <c r="GW245" s="630">
        <v>0</v>
      </c>
      <c r="GX245" s="630">
        <v>0</v>
      </c>
      <c r="GY245" s="630">
        <v>0</v>
      </c>
      <c r="GZ245" s="630">
        <v>0</v>
      </c>
      <c r="HA245" s="630">
        <v>0</v>
      </c>
      <c r="HB245" s="630">
        <v>0</v>
      </c>
      <c r="HC245" s="630">
        <v>0</v>
      </c>
      <c r="HD245" s="630">
        <v>0</v>
      </c>
      <c r="HE245" s="630">
        <v>0</v>
      </c>
      <c r="HF245" s="630">
        <v>0</v>
      </c>
      <c r="HG245" s="630">
        <v>0</v>
      </c>
      <c r="HH245" s="630">
        <v>0</v>
      </c>
      <c r="HI245" s="630">
        <v>0</v>
      </c>
      <c r="HJ245" s="630">
        <v>0</v>
      </c>
      <c r="HK245" s="630">
        <v>0</v>
      </c>
      <c r="HL245" s="630">
        <v>0</v>
      </c>
      <c r="HM245" s="630">
        <v>0</v>
      </c>
      <c r="HN245" s="630">
        <v>0</v>
      </c>
      <c r="HO245" s="630">
        <v>0</v>
      </c>
      <c r="HP245" s="630">
        <v>0</v>
      </c>
      <c r="HQ245" s="630">
        <v>0</v>
      </c>
      <c r="HR245" s="630">
        <v>0</v>
      </c>
      <c r="HS245" s="630">
        <v>0</v>
      </c>
      <c r="HT245" s="630">
        <v>0</v>
      </c>
      <c r="HU245" s="630">
        <v>0</v>
      </c>
      <c r="HV245" s="630">
        <v>0</v>
      </c>
      <c r="HW245" s="630">
        <v>0</v>
      </c>
      <c r="HX245" s="630">
        <v>0</v>
      </c>
      <c r="HY245" s="630">
        <v>0</v>
      </c>
      <c r="HZ245" s="630">
        <v>0</v>
      </c>
      <c r="IA245" s="630">
        <v>0</v>
      </c>
      <c r="IB245" s="630">
        <v>0</v>
      </c>
      <c r="IC245" s="630">
        <v>0</v>
      </c>
      <c r="ID245" s="630">
        <v>0</v>
      </c>
      <c r="IE245" s="630">
        <v>0</v>
      </c>
      <c r="IF245" s="630">
        <v>0</v>
      </c>
      <c r="IG245" s="630">
        <v>0</v>
      </c>
      <c r="IH245" s="630">
        <v>0</v>
      </c>
      <c r="II245" s="630">
        <v>0</v>
      </c>
      <c r="IJ245" s="630">
        <v>0</v>
      </c>
      <c r="IK245" s="630">
        <v>0</v>
      </c>
      <c r="IL245" s="630">
        <v>0</v>
      </c>
      <c r="IM245" s="630">
        <v>0</v>
      </c>
      <c r="IN245" s="630">
        <v>0</v>
      </c>
      <c r="IO245" s="630">
        <v>0</v>
      </c>
      <c r="IP245" s="630">
        <v>0</v>
      </c>
      <c r="IQ245" s="630">
        <v>0</v>
      </c>
      <c r="IR245" s="630">
        <v>0</v>
      </c>
      <c r="IS245" s="630">
        <v>0</v>
      </c>
      <c r="IT245" s="630">
        <v>0</v>
      </c>
      <c r="IU245" s="630">
        <v>0</v>
      </c>
      <c r="IV245" s="630">
        <v>0</v>
      </c>
      <c r="IW245" s="630">
        <v>0</v>
      </c>
      <c r="IX245" s="630">
        <v>0</v>
      </c>
      <c r="IY245" s="630">
        <v>0</v>
      </c>
      <c r="IZ245" s="630">
        <v>0</v>
      </c>
      <c r="JA245" s="630">
        <v>0</v>
      </c>
      <c r="JB245" s="630">
        <v>0</v>
      </c>
      <c r="JC245" s="630">
        <v>0</v>
      </c>
      <c r="JD245" s="630">
        <v>0</v>
      </c>
      <c r="JE245" s="630">
        <v>0</v>
      </c>
      <c r="JF245" s="630">
        <v>0</v>
      </c>
      <c r="JG245" s="630">
        <v>0</v>
      </c>
      <c r="JH245" s="630">
        <v>0</v>
      </c>
      <c r="JI245" s="630">
        <v>0</v>
      </c>
      <c r="JJ245" s="630">
        <v>0</v>
      </c>
      <c r="JK245" s="630">
        <v>0</v>
      </c>
      <c r="JL245" s="630">
        <v>0</v>
      </c>
      <c r="JM245" s="630">
        <v>0</v>
      </c>
      <c r="JN245" s="630">
        <v>0</v>
      </c>
      <c r="JO245" s="630">
        <v>0</v>
      </c>
      <c r="JP245" s="630">
        <v>0</v>
      </c>
      <c r="JQ245" s="630">
        <v>0</v>
      </c>
      <c r="JR245" s="630">
        <v>0</v>
      </c>
      <c r="JS245" s="630">
        <v>0</v>
      </c>
      <c r="JT245" s="630">
        <v>0</v>
      </c>
      <c r="JU245" s="630">
        <v>0</v>
      </c>
      <c r="JV245" s="630">
        <v>0</v>
      </c>
      <c r="JW245" s="630">
        <v>0</v>
      </c>
      <c r="JX245" s="630">
        <v>0</v>
      </c>
      <c r="JY245" s="630">
        <v>0</v>
      </c>
      <c r="JZ245" s="630">
        <v>0</v>
      </c>
      <c r="KA245" s="630">
        <v>0</v>
      </c>
      <c r="KB245" s="630">
        <v>0</v>
      </c>
      <c r="KC245" s="630">
        <v>0</v>
      </c>
      <c r="KD245" s="630">
        <v>0</v>
      </c>
      <c r="KE245" s="630">
        <v>0</v>
      </c>
      <c r="KF245" s="630">
        <v>0</v>
      </c>
      <c r="KG245" s="630">
        <v>0</v>
      </c>
      <c r="KH245" s="630">
        <v>0</v>
      </c>
      <c r="KI245" s="630">
        <v>0</v>
      </c>
      <c r="KJ245" s="630">
        <v>0</v>
      </c>
      <c r="KK245" s="630">
        <v>0</v>
      </c>
      <c r="KL245" s="630">
        <v>0</v>
      </c>
      <c r="KM245" s="630">
        <v>0</v>
      </c>
      <c r="KN245" s="630">
        <v>0</v>
      </c>
      <c r="KO245" s="630">
        <v>0</v>
      </c>
      <c r="KP245" s="630">
        <v>0</v>
      </c>
      <c r="KQ245" s="630">
        <v>0</v>
      </c>
      <c r="KR245" s="630">
        <v>0</v>
      </c>
      <c r="KS245" s="630">
        <v>0</v>
      </c>
      <c r="KT245" s="630">
        <v>0</v>
      </c>
      <c r="KU245" s="630">
        <v>0</v>
      </c>
      <c r="KV245" s="630">
        <v>0</v>
      </c>
      <c r="KW245" s="630">
        <v>0</v>
      </c>
      <c r="KX245" s="630">
        <v>0</v>
      </c>
      <c r="KY245" s="630">
        <v>0</v>
      </c>
      <c r="KZ245" s="630">
        <v>0</v>
      </c>
      <c r="LA245" s="630">
        <v>0</v>
      </c>
      <c r="LB245" s="630">
        <v>0</v>
      </c>
      <c r="LC245" s="630">
        <v>0</v>
      </c>
      <c r="LD245" s="630">
        <v>0</v>
      </c>
      <c r="LE245" s="630">
        <v>0</v>
      </c>
      <c r="LF245" s="630">
        <v>0</v>
      </c>
      <c r="LG245" s="630">
        <v>0</v>
      </c>
      <c r="LH245" s="630">
        <v>0</v>
      </c>
      <c r="LI245" s="630">
        <v>0</v>
      </c>
      <c r="LJ245" s="630">
        <v>0</v>
      </c>
      <c r="LK245" s="630">
        <v>0</v>
      </c>
      <c r="LL245" s="630">
        <v>0</v>
      </c>
      <c r="LM245" s="630">
        <v>0</v>
      </c>
      <c r="LN245" s="630">
        <v>0</v>
      </c>
      <c r="LO245" s="630">
        <v>0</v>
      </c>
      <c r="LP245" s="630">
        <v>0</v>
      </c>
      <c r="LQ245" s="630">
        <v>0</v>
      </c>
      <c r="LR245" s="630">
        <v>0</v>
      </c>
      <c r="LS245" s="630">
        <v>0</v>
      </c>
      <c r="LT245" s="630">
        <v>0</v>
      </c>
      <c r="LU245" s="630">
        <v>0</v>
      </c>
      <c r="LV245" s="630">
        <v>0</v>
      </c>
      <c r="LW245" s="630">
        <v>0</v>
      </c>
      <c r="LX245" s="630">
        <v>0</v>
      </c>
      <c r="LY245" s="630">
        <v>0</v>
      </c>
      <c r="LZ245" s="630">
        <v>0</v>
      </c>
      <c r="MA245" s="630">
        <v>0</v>
      </c>
      <c r="MB245" s="630">
        <v>0</v>
      </c>
      <c r="MC245" s="630">
        <v>0</v>
      </c>
      <c r="MD245" s="630">
        <v>0</v>
      </c>
      <c r="ME245" s="630">
        <v>0</v>
      </c>
      <c r="MF245" s="630">
        <v>0</v>
      </c>
      <c r="MG245" s="630">
        <v>0</v>
      </c>
      <c r="MH245" s="630">
        <v>0</v>
      </c>
      <c r="MI245" s="630">
        <v>0</v>
      </c>
      <c r="MJ245" s="630">
        <v>0</v>
      </c>
      <c r="MK245" s="630">
        <v>0</v>
      </c>
      <c r="ML245" s="630">
        <v>0</v>
      </c>
      <c r="MM245" s="630">
        <v>0</v>
      </c>
      <c r="MN245" s="630">
        <v>0</v>
      </c>
      <c r="MO245" s="630">
        <v>0</v>
      </c>
      <c r="MP245" s="630">
        <v>0</v>
      </c>
      <c r="MQ245" s="630">
        <v>0</v>
      </c>
      <c r="MR245" s="630">
        <v>0</v>
      </c>
      <c r="MS245" s="630">
        <v>0</v>
      </c>
      <c r="MT245" s="630">
        <v>0</v>
      </c>
      <c r="MU245" s="630">
        <v>0</v>
      </c>
      <c r="MV245" s="630">
        <v>0</v>
      </c>
      <c r="MW245" s="630">
        <v>0</v>
      </c>
      <c r="MX245" s="630">
        <v>0</v>
      </c>
      <c r="MY245" s="630">
        <v>0</v>
      </c>
      <c r="MZ245" s="630">
        <v>0</v>
      </c>
      <c r="NA245" s="630">
        <v>0</v>
      </c>
      <c r="NB245" s="630">
        <v>0</v>
      </c>
      <c r="NC245" s="630">
        <v>0</v>
      </c>
      <c r="ND245" s="630">
        <v>0</v>
      </c>
      <c r="NE245" s="630">
        <v>0</v>
      </c>
      <c r="NF245" s="630">
        <v>0</v>
      </c>
      <c r="NG245" s="630">
        <v>0</v>
      </c>
      <c r="NH245" s="630">
        <v>0</v>
      </c>
      <c r="NI245" s="630">
        <v>0</v>
      </c>
      <c r="NJ245" s="630">
        <v>0</v>
      </c>
      <c r="NK245" s="630">
        <v>0</v>
      </c>
      <c r="NL245" s="630">
        <v>0</v>
      </c>
      <c r="NM245" s="630">
        <v>0</v>
      </c>
      <c r="NN245" s="630">
        <v>0</v>
      </c>
      <c r="NO245" s="630">
        <v>0</v>
      </c>
      <c r="NP245" s="630">
        <v>0</v>
      </c>
      <c r="NQ245" s="630">
        <v>0</v>
      </c>
      <c r="NR245" s="630">
        <v>0</v>
      </c>
      <c r="NS245" s="630">
        <v>0</v>
      </c>
      <c r="NT245" s="630">
        <v>0</v>
      </c>
      <c r="NU245" s="630">
        <v>0</v>
      </c>
      <c r="NV245" s="630">
        <v>0</v>
      </c>
      <c r="NW245" s="630">
        <v>0</v>
      </c>
      <c r="NX245" s="630">
        <v>0</v>
      </c>
      <c r="NY245" s="630">
        <v>0</v>
      </c>
      <c r="NZ245" s="630">
        <v>0</v>
      </c>
      <c r="OA245" s="630">
        <v>0</v>
      </c>
      <c r="OB245" s="630">
        <v>0</v>
      </c>
      <c r="OC245" s="630">
        <v>0</v>
      </c>
      <c r="OD245" s="630">
        <v>0</v>
      </c>
      <c r="OE245" s="630">
        <v>0</v>
      </c>
      <c r="OF245" s="630">
        <v>0</v>
      </c>
      <c r="OG245" s="630">
        <v>0</v>
      </c>
      <c r="OH245" s="630">
        <v>0</v>
      </c>
      <c r="OI245" s="630">
        <v>0</v>
      </c>
      <c r="OJ245" s="630">
        <v>0</v>
      </c>
      <c r="OK245" s="630">
        <v>0</v>
      </c>
      <c r="OL245" s="630">
        <v>0</v>
      </c>
      <c r="OM245" s="630">
        <v>0</v>
      </c>
      <c r="ON245" s="630">
        <v>0</v>
      </c>
      <c r="OO245" s="630">
        <v>0</v>
      </c>
      <c r="OP245" s="630">
        <v>0</v>
      </c>
      <c r="OQ245" s="630">
        <v>0</v>
      </c>
      <c r="OR245" s="630">
        <v>0</v>
      </c>
      <c r="OS245" s="630">
        <v>0</v>
      </c>
      <c r="OT245" s="630">
        <v>0</v>
      </c>
      <c r="OU245" s="630">
        <v>0</v>
      </c>
      <c r="OV245" s="630">
        <v>0</v>
      </c>
      <c r="OW245" s="630">
        <v>0</v>
      </c>
      <c r="OX245" s="630">
        <v>0</v>
      </c>
      <c r="OY245" s="630">
        <v>0</v>
      </c>
      <c r="OZ245" s="630">
        <v>0</v>
      </c>
      <c r="PA245" s="630">
        <v>0</v>
      </c>
      <c r="PB245" s="630">
        <v>0</v>
      </c>
      <c r="PC245" s="630">
        <v>0</v>
      </c>
      <c r="PD245" s="630">
        <v>0</v>
      </c>
      <c r="PE245" s="630">
        <v>0</v>
      </c>
      <c r="PF245" s="630">
        <v>0</v>
      </c>
      <c r="PG245" s="630">
        <v>0</v>
      </c>
      <c r="PH245" s="630">
        <v>0</v>
      </c>
      <c r="PI245" s="630">
        <v>0</v>
      </c>
      <c r="PJ245" s="630">
        <v>0</v>
      </c>
      <c r="PK245" s="630">
        <v>0</v>
      </c>
      <c r="PL245" s="630">
        <v>0</v>
      </c>
      <c r="PM245" s="630">
        <v>0</v>
      </c>
      <c r="PN245" s="630">
        <v>0</v>
      </c>
      <c r="PO245" s="630">
        <v>0</v>
      </c>
      <c r="PP245" s="630">
        <v>0</v>
      </c>
      <c r="PQ245" s="630">
        <v>0</v>
      </c>
      <c r="PR245" s="630">
        <v>0</v>
      </c>
      <c r="PS245" s="630">
        <v>0</v>
      </c>
      <c r="PT245" s="630">
        <v>0</v>
      </c>
      <c r="PU245" s="630">
        <v>0</v>
      </c>
      <c r="PV245" s="630">
        <v>0</v>
      </c>
      <c r="PW245" s="630">
        <v>0</v>
      </c>
      <c r="PX245" s="630">
        <v>0</v>
      </c>
      <c r="PY245" s="630">
        <v>0</v>
      </c>
      <c r="PZ245" s="630">
        <v>0</v>
      </c>
      <c r="QA245" s="630">
        <v>0</v>
      </c>
      <c r="QB245" s="630">
        <v>0</v>
      </c>
      <c r="QC245" s="630">
        <v>0</v>
      </c>
      <c r="QD245" s="630">
        <v>0</v>
      </c>
      <c r="QE245" s="630">
        <v>0</v>
      </c>
      <c r="QF245" s="630">
        <v>0</v>
      </c>
      <c r="QG245" s="630">
        <v>0</v>
      </c>
      <c r="QH245" s="630">
        <v>0</v>
      </c>
      <c r="QI245" s="630">
        <v>0</v>
      </c>
      <c r="QJ245" s="630">
        <v>0</v>
      </c>
      <c r="QK245" s="630">
        <v>0</v>
      </c>
      <c r="QL245" s="630">
        <v>0</v>
      </c>
      <c r="QM245" s="630">
        <v>0</v>
      </c>
      <c r="QN245" s="630">
        <v>0</v>
      </c>
      <c r="QO245" s="630">
        <v>0</v>
      </c>
      <c r="QP245" s="630">
        <v>0</v>
      </c>
      <c r="QQ245" s="630">
        <v>0</v>
      </c>
      <c r="QR245" s="630">
        <v>0</v>
      </c>
      <c r="QS245" s="630">
        <v>0</v>
      </c>
      <c r="QT245" s="630">
        <v>0</v>
      </c>
      <c r="QU245" s="630">
        <v>0</v>
      </c>
      <c r="QV245" s="630">
        <v>0</v>
      </c>
      <c r="QW245" s="630">
        <v>0</v>
      </c>
      <c r="QX245" s="630">
        <v>0</v>
      </c>
      <c r="QY245" s="630">
        <v>0</v>
      </c>
      <c r="QZ245" s="630">
        <v>0</v>
      </c>
      <c r="RA245" s="630">
        <v>0</v>
      </c>
      <c r="RB245" s="630">
        <v>0</v>
      </c>
      <c r="RC245" s="630">
        <v>0</v>
      </c>
      <c r="RD245" s="630">
        <v>0</v>
      </c>
      <c r="RE245" s="630">
        <v>0</v>
      </c>
      <c r="RF245" s="630">
        <v>0</v>
      </c>
      <c r="RG245" s="630">
        <v>0</v>
      </c>
      <c r="RH245" s="630">
        <v>0</v>
      </c>
      <c r="RI245" s="630">
        <v>0</v>
      </c>
      <c r="RJ245" s="630">
        <v>0</v>
      </c>
      <c r="RK245" s="630">
        <v>0</v>
      </c>
      <c r="RL245" s="630">
        <v>0</v>
      </c>
      <c r="RM245" s="630">
        <v>0</v>
      </c>
      <c r="RN245" s="630">
        <v>0</v>
      </c>
      <c r="RO245" s="630">
        <v>0</v>
      </c>
      <c r="RP245" s="630">
        <v>0</v>
      </c>
      <c r="RQ245" s="630">
        <v>0</v>
      </c>
      <c r="RR245" s="630">
        <v>0</v>
      </c>
      <c r="RS245" s="630">
        <v>0</v>
      </c>
      <c r="RT245" s="630">
        <v>0</v>
      </c>
      <c r="RU245" s="630">
        <v>0</v>
      </c>
      <c r="RV245" s="630">
        <v>0</v>
      </c>
      <c r="RW245" s="630">
        <v>0</v>
      </c>
      <c r="RX245" s="630">
        <v>0</v>
      </c>
      <c r="RY245" s="630">
        <v>0</v>
      </c>
      <c r="RZ245" s="630">
        <v>0</v>
      </c>
      <c r="SA245" s="630">
        <v>0</v>
      </c>
      <c r="SB245" s="630">
        <v>0</v>
      </c>
      <c r="SC245" s="630">
        <v>0</v>
      </c>
      <c r="SD245" s="630">
        <v>0</v>
      </c>
      <c r="SE245" s="630">
        <v>0</v>
      </c>
      <c r="SF245" s="630">
        <v>0</v>
      </c>
      <c r="SG245" s="630">
        <v>0</v>
      </c>
      <c r="SH245" s="630">
        <v>0</v>
      </c>
      <c r="SI245" s="630">
        <v>0</v>
      </c>
      <c r="SJ245" s="280">
        <f t="shared" si="164"/>
        <v>0</v>
      </c>
      <c r="SK245" s="267"/>
      <c r="SL245" s="255"/>
      <c r="SM245" s="255"/>
      <c r="SN245" s="255"/>
    </row>
    <row r="246" spans="1:508" outlineLevel="3" x14ac:dyDescent="0.25">
      <c r="A246" s="255"/>
      <c r="B246" s="264"/>
      <c r="C246" s="449">
        <f>INT($C$29)+3</f>
        <v>4</v>
      </c>
      <c r="D246" s="280"/>
      <c r="E246" s="329">
        <f t="shared" si="163"/>
        <v>105</v>
      </c>
      <c r="F246" s="335"/>
      <c r="G246" s="280"/>
      <c r="H246" s="552"/>
      <c r="I246" s="564" t="s">
        <v>919</v>
      </c>
      <c r="J246" s="553"/>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80">
        <f t="shared" si="164"/>
        <v>0</v>
      </c>
      <c r="SK246" s="267"/>
      <c r="SL246" s="255"/>
      <c r="SM246" s="255"/>
      <c r="SN246" s="255"/>
    </row>
    <row r="247" spans="1:508" outlineLevel="3" x14ac:dyDescent="0.25">
      <c r="A247" s="255"/>
      <c r="B247" s="264"/>
      <c r="C247" s="449">
        <f>INT($C$29)+3</f>
        <v>4</v>
      </c>
      <c r="D247" s="280"/>
      <c r="E247" s="329">
        <f t="shared" si="163"/>
        <v>106</v>
      </c>
      <c r="F247" s="335"/>
      <c r="G247" s="280"/>
      <c r="H247" s="552"/>
      <c r="I247" s="564" t="s">
        <v>920</v>
      </c>
      <c r="J247" s="553"/>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80">
        <f t="shared" ref="SJ247:SJ250" si="169">SI247</f>
        <v>0</v>
      </c>
      <c r="SK247" s="267"/>
      <c r="SL247" s="255"/>
      <c r="SM247" s="255"/>
      <c r="SN247" s="255"/>
    </row>
    <row r="248" spans="1:508" outlineLevel="3" x14ac:dyDescent="0.25">
      <c r="A248" s="255"/>
      <c r="B248" s="264"/>
      <c r="C248" s="449">
        <f t="shared" ref="C248" si="170">INT($C$29)+3</f>
        <v>4</v>
      </c>
      <c r="D248" s="280"/>
      <c r="E248" s="329">
        <f t="shared" si="163"/>
        <v>107</v>
      </c>
      <c r="F248" s="335"/>
      <c r="G248" s="280"/>
      <c r="H248" s="552"/>
      <c r="I248" s="567" t="s">
        <v>926</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169"/>
        <v>0</v>
      </c>
      <c r="SK248" s="267"/>
      <c r="SL248" s="255"/>
      <c r="SM248" s="255"/>
      <c r="SN248" s="255"/>
    </row>
    <row r="249" spans="1:508" outlineLevel="3" x14ac:dyDescent="0.25">
      <c r="A249" s="255"/>
      <c r="B249" s="264"/>
      <c r="C249" s="449">
        <f>INT($C$29)+3</f>
        <v>4</v>
      </c>
      <c r="D249" s="280"/>
      <c r="E249" s="329">
        <f t="shared" si="163"/>
        <v>108</v>
      </c>
      <c r="F249" s="335"/>
      <c r="G249" s="280"/>
      <c r="H249" s="552"/>
      <c r="I249" s="564" t="s">
        <v>918</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169"/>
        <v>0</v>
      </c>
      <c r="SK249" s="267"/>
      <c r="SL249" s="255"/>
      <c r="SM249" s="255"/>
      <c r="SN249" s="255"/>
    </row>
    <row r="250" spans="1:508" outlineLevel="3" x14ac:dyDescent="0.25">
      <c r="A250" s="255"/>
      <c r="B250" s="264"/>
      <c r="C250" s="449">
        <f>INT($C$29)+3</f>
        <v>4</v>
      </c>
      <c r="D250" s="280"/>
      <c r="E250" s="329">
        <f t="shared" si="163"/>
        <v>109</v>
      </c>
      <c r="F250" s="335"/>
      <c r="G250" s="280"/>
      <c r="H250" s="552"/>
      <c r="I250" s="564" t="s">
        <v>919</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169"/>
        <v>0</v>
      </c>
      <c r="SK250" s="267"/>
      <c r="SL250" s="255"/>
      <c r="SM250" s="255"/>
      <c r="SN250" s="255"/>
    </row>
    <row r="251" spans="1:508" outlineLevel="3" x14ac:dyDescent="0.25">
      <c r="A251" s="255"/>
      <c r="B251" s="264"/>
      <c r="C251" s="449">
        <f>INT($C$29)+3</f>
        <v>4</v>
      </c>
      <c r="D251" s="280"/>
      <c r="E251" s="329">
        <f t="shared" si="163"/>
        <v>110</v>
      </c>
      <c r="F251" s="335"/>
      <c r="G251" s="280"/>
      <c r="H251" s="554"/>
      <c r="I251" s="565" t="s">
        <v>920</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64"/>
        <v>0</v>
      </c>
      <c r="SK251" s="267"/>
      <c r="SL251" s="255"/>
      <c r="SM251" s="255"/>
      <c r="SN251" s="255"/>
    </row>
    <row r="252" spans="1:508" outlineLevel="2" x14ac:dyDescent="0.25">
      <c r="A252" s="255"/>
      <c r="B252" s="264"/>
      <c r="C252" s="449">
        <f>INT($C$29)+2</f>
        <v>3</v>
      </c>
      <c r="D252" s="280"/>
      <c r="E252" s="329">
        <f t="shared" si="163"/>
        <v>111</v>
      </c>
      <c r="F252" s="335"/>
      <c r="G252" s="280"/>
      <c r="H252" s="550"/>
      <c r="I252" s="550" t="s">
        <v>610</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64"/>
        <v>0</v>
      </c>
      <c r="SK252" s="267"/>
      <c r="SL252" s="255"/>
      <c r="SM252" s="255"/>
      <c r="SN252" s="255"/>
    </row>
    <row r="253" spans="1:508" outlineLevel="3" x14ac:dyDescent="0.25">
      <c r="A253" s="255"/>
      <c r="B253" s="264"/>
      <c r="C253" s="449">
        <f t="shared" si="167"/>
        <v>4</v>
      </c>
      <c r="D253" s="280"/>
      <c r="E253" s="329">
        <f t="shared" si="163"/>
        <v>112</v>
      </c>
      <c r="F253" s="335"/>
      <c r="G253" s="280"/>
      <c r="H253" s="552"/>
      <c r="I253" s="552" t="s">
        <v>611</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64"/>
        <v>0</v>
      </c>
      <c r="SK253" s="267"/>
      <c r="SL253" s="255"/>
      <c r="SM253" s="255"/>
      <c r="SN253" s="255"/>
    </row>
    <row r="254" spans="1:508" outlineLevel="3" x14ac:dyDescent="0.25">
      <c r="A254" s="255"/>
      <c r="B254" s="264"/>
      <c r="C254" s="449">
        <f t="shared" si="167"/>
        <v>4</v>
      </c>
      <c r="D254" s="280"/>
      <c r="E254" s="329">
        <f t="shared" si="163"/>
        <v>113</v>
      </c>
      <c r="F254" s="335"/>
      <c r="G254" s="280"/>
      <c r="H254" s="552"/>
      <c r="I254" s="552" t="s">
        <v>612</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64"/>
        <v>0</v>
      </c>
      <c r="SK254" s="267"/>
      <c r="SL254" s="255"/>
      <c r="SM254" s="255"/>
      <c r="SN254" s="255"/>
    </row>
    <row r="255" spans="1:508" outlineLevel="3" x14ac:dyDescent="0.25">
      <c r="A255" s="255"/>
      <c r="B255" s="264"/>
      <c r="C255" s="449">
        <f t="shared" si="167"/>
        <v>4</v>
      </c>
      <c r="D255" s="280"/>
      <c r="E255" s="329">
        <f t="shared" si="163"/>
        <v>114</v>
      </c>
      <c r="F255" s="335"/>
      <c r="G255" s="280"/>
      <c r="H255" s="556"/>
      <c r="I255" s="556" t="s">
        <v>743</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64"/>
        <v>0</v>
      </c>
      <c r="SK255" s="267"/>
      <c r="SL255" s="255"/>
      <c r="SM255" s="255"/>
      <c r="SN255" s="255"/>
    </row>
    <row r="256" spans="1:508" outlineLevel="2" x14ac:dyDescent="0.25">
      <c r="A256" s="255"/>
      <c r="B256" s="264"/>
      <c r="C256" s="449">
        <f>INT($C$29)+3</f>
        <v>4</v>
      </c>
      <c r="D256" s="280"/>
      <c r="E256" s="329">
        <f t="shared" si="163"/>
        <v>115</v>
      </c>
      <c r="F256" s="335"/>
      <c r="G256" s="280"/>
      <c r="H256" s="558"/>
      <c r="I256" s="558" t="s">
        <v>744</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64"/>
        <v>0</v>
      </c>
      <c r="SK256" s="267"/>
      <c r="SL256" s="255"/>
      <c r="SM256" s="255"/>
      <c r="SN256" s="255"/>
    </row>
    <row r="257" spans="1:508" outlineLevel="2" x14ac:dyDescent="0.25">
      <c r="A257" s="255"/>
      <c r="B257" s="264"/>
      <c r="C257" s="449">
        <f>INT($C$29)+2</f>
        <v>3</v>
      </c>
      <c r="D257" s="280"/>
      <c r="E257" s="329">
        <f t="shared" si="163"/>
        <v>116</v>
      </c>
      <c r="F257" s="335"/>
      <c r="G257" s="280"/>
      <c r="H257" s="466"/>
      <c r="I257" s="466" t="s">
        <v>745</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64"/>
        <v>0</v>
      </c>
      <c r="SK257" s="267"/>
      <c r="SL257" s="255"/>
      <c r="SM257" s="255"/>
      <c r="SN257" s="255"/>
    </row>
    <row r="258" spans="1:508" outlineLevel="3" x14ac:dyDescent="0.25">
      <c r="A258" s="255"/>
      <c r="B258" s="264"/>
      <c r="C258" s="449">
        <f t="shared" si="167"/>
        <v>4</v>
      </c>
      <c r="D258" s="280"/>
      <c r="E258" s="329">
        <f t="shared" si="163"/>
        <v>117</v>
      </c>
      <c r="F258" s="335"/>
      <c r="G258" s="280"/>
      <c r="H258" s="509"/>
      <c r="I258" s="509" t="s">
        <v>746</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64"/>
        <v>0</v>
      </c>
      <c r="SK258" s="267"/>
      <c r="SL258" s="255"/>
      <c r="SM258" s="255"/>
      <c r="SN258" s="255"/>
    </row>
    <row r="259" spans="1:508" outlineLevel="2" x14ac:dyDescent="0.25">
      <c r="A259" s="255"/>
      <c r="B259" s="264"/>
      <c r="C259" s="449">
        <f>INT($C$29)+2</f>
        <v>3</v>
      </c>
      <c r="D259" s="280"/>
      <c r="E259" s="329">
        <f t="shared" si="163"/>
        <v>118</v>
      </c>
      <c r="F259" s="335"/>
      <c r="G259" s="280"/>
      <c r="H259" s="510"/>
      <c r="I259" s="510" t="s">
        <v>747</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64"/>
        <v>0</v>
      </c>
      <c r="SK259" s="267"/>
      <c r="SL259" s="255"/>
      <c r="SM259" s="255"/>
      <c r="SN259" s="255"/>
    </row>
    <row r="260" spans="1:508" outlineLevel="3" x14ac:dyDescent="0.25">
      <c r="A260" s="255"/>
      <c r="B260" s="264"/>
      <c r="C260" s="449">
        <f>INT($C$29)+3</f>
        <v>4</v>
      </c>
      <c r="D260" s="280"/>
      <c r="E260" s="329">
        <f t="shared" si="163"/>
        <v>119</v>
      </c>
      <c r="F260" s="335"/>
      <c r="G260" s="280"/>
      <c r="H260" s="351"/>
      <c r="I260" s="351" t="s">
        <v>748</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64"/>
        <v>0</v>
      </c>
      <c r="SK260" s="267"/>
      <c r="SL260" s="255"/>
      <c r="SM260" s="255"/>
      <c r="SN260" s="255"/>
    </row>
    <row r="261" spans="1:508" outlineLevel="2" x14ac:dyDescent="0.25">
      <c r="A261" s="255"/>
      <c r="B261" s="264"/>
      <c r="C261" s="449">
        <f>INT($C$29)+3</f>
        <v>4</v>
      </c>
      <c r="D261" s="280"/>
      <c r="E261" s="329">
        <f t="shared" si="163"/>
        <v>120</v>
      </c>
      <c r="F261" s="335"/>
      <c r="G261" s="280"/>
      <c r="H261" s="558"/>
      <c r="I261" s="558" t="s">
        <v>749</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64"/>
        <v>0</v>
      </c>
      <c r="SK261" s="267"/>
      <c r="SL261" s="255"/>
      <c r="SM261" s="255"/>
      <c r="SN261" s="255"/>
    </row>
    <row r="262" spans="1:508" outlineLevel="2" x14ac:dyDescent="0.25">
      <c r="A262" s="255"/>
      <c r="B262" s="264"/>
      <c r="C262" s="449">
        <f>INT($C$29)+2</f>
        <v>3</v>
      </c>
      <c r="D262" s="280"/>
      <c r="E262" s="329">
        <f t="shared" si="163"/>
        <v>121</v>
      </c>
      <c r="F262" s="335"/>
      <c r="G262" s="280"/>
      <c r="H262" s="550" t="str">
        <f>Sheep!$H$253&amp;" Merino BBT"</f>
        <v>Spr Merino BBT</v>
      </c>
      <c r="I262" s="550" t="s">
        <v>914</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64"/>
        <v>-6.2815058245565325E-2</v>
      </c>
      <c r="SK262" s="267"/>
      <c r="SL262" s="255"/>
      <c r="SM262" s="255"/>
      <c r="SN262" s="255"/>
    </row>
    <row r="263" spans="1:508" outlineLevel="3" x14ac:dyDescent="0.25">
      <c r="A263" s="255"/>
      <c r="B263" s="264"/>
      <c r="C263" s="449">
        <f>INT($C$29)+3</f>
        <v>4</v>
      </c>
      <c r="D263" s="280"/>
      <c r="E263" s="329">
        <f t="shared" si="163"/>
        <v>122</v>
      </c>
      <c r="F263" s="335"/>
      <c r="G263" s="280"/>
      <c r="H263" s="552"/>
      <c r="I263" s="567" t="s">
        <v>915</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64"/>
        <v>-1.7452607722478621</v>
      </c>
      <c r="SK263" s="267"/>
      <c r="SL263" s="255"/>
      <c r="SM263" s="255"/>
      <c r="SN263" s="255"/>
    </row>
    <row r="264" spans="1:508" outlineLevel="3" x14ac:dyDescent="0.25">
      <c r="A264" s="255"/>
      <c r="B264" s="264"/>
      <c r="C264" s="449">
        <f>INT($C$29)+3</f>
        <v>4</v>
      </c>
      <c r="D264" s="280"/>
      <c r="E264" s="329">
        <f t="shared" si="163"/>
        <v>123</v>
      </c>
      <c r="F264" s="335"/>
      <c r="G264" s="280"/>
      <c r="H264" s="552"/>
      <c r="I264" s="564" t="s">
        <v>917</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64"/>
        <v>0.73900068524195461</v>
      </c>
      <c r="SK264" s="267"/>
      <c r="SL264" s="255"/>
      <c r="SM264" s="255"/>
      <c r="SN264" s="255"/>
    </row>
    <row r="265" spans="1:508" outlineLevel="3" x14ac:dyDescent="0.25">
      <c r="A265" s="255"/>
      <c r="B265" s="264"/>
      <c r="C265" s="449">
        <f t="shared" ref="C265:C268" si="171">INT($C$29)+3</f>
        <v>4</v>
      </c>
      <c r="D265" s="280"/>
      <c r="E265" s="329">
        <f t="shared" si="163"/>
        <v>124</v>
      </c>
      <c r="F265" s="335"/>
      <c r="G265" s="280"/>
      <c r="H265" s="552"/>
      <c r="I265" s="567" t="s">
        <v>916</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172">SI265</f>
        <v>-2.3721919743163227</v>
      </c>
      <c r="SK265" s="267"/>
      <c r="SL265" s="255"/>
      <c r="SM265" s="255"/>
      <c r="SN265" s="255"/>
    </row>
    <row r="266" spans="1:508" outlineLevel="3" x14ac:dyDescent="0.25">
      <c r="A266" s="255"/>
      <c r="B266" s="264"/>
      <c r="C266" s="449">
        <f t="shared" si="171"/>
        <v>4</v>
      </c>
      <c r="D266" s="280"/>
      <c r="E266" s="329">
        <f t="shared" si="163"/>
        <v>125</v>
      </c>
      <c r="F266" s="335"/>
      <c r="G266" s="280"/>
      <c r="H266" s="552"/>
      <c r="I266" s="564" t="s">
        <v>918</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172"/>
        <v>-0.43467532542767451</v>
      </c>
      <c r="SK266" s="267"/>
      <c r="SL266" s="255"/>
      <c r="SM266" s="255"/>
      <c r="SN266" s="255"/>
    </row>
    <row r="267" spans="1:508" outlineLevel="3" x14ac:dyDescent="0.25">
      <c r="A267" s="255"/>
      <c r="B267" s="264"/>
      <c r="C267" s="449">
        <f t="shared" si="171"/>
        <v>4</v>
      </c>
      <c r="D267" s="280"/>
      <c r="E267" s="329">
        <f t="shared" si="163"/>
        <v>126</v>
      </c>
      <c r="F267" s="335"/>
      <c r="G267" s="280"/>
      <c r="H267" s="552"/>
      <c r="I267" s="564" t="s">
        <v>921</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172"/>
        <v>0.93483586683107411</v>
      </c>
      <c r="SK267" s="267"/>
      <c r="SL267" s="255"/>
      <c r="SM267" s="255"/>
      <c r="SN267" s="255"/>
    </row>
    <row r="268" spans="1:508" outlineLevel="3" x14ac:dyDescent="0.25">
      <c r="A268" s="255"/>
      <c r="B268" s="264"/>
      <c r="C268" s="449">
        <f t="shared" si="171"/>
        <v>4</v>
      </c>
      <c r="D268" s="280"/>
      <c r="E268" s="329">
        <f t="shared" si="163"/>
        <v>127</v>
      </c>
      <c r="F268" s="335"/>
      <c r="G268" s="280"/>
      <c r="H268" s="552"/>
      <c r="I268" s="567" t="s">
        <v>922</v>
      </c>
      <c r="J268" s="553"/>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80">
        <f t="shared" si="172"/>
        <v>0</v>
      </c>
      <c r="SK268" s="267"/>
      <c r="SL268" s="255"/>
      <c r="SM268" s="255"/>
      <c r="SN268" s="255"/>
    </row>
    <row r="269" spans="1:508" outlineLevel="3" x14ac:dyDescent="0.25">
      <c r="A269" s="255"/>
      <c r="B269" s="264"/>
      <c r="C269" s="449">
        <f>INT($C$29)+3</f>
        <v>4</v>
      </c>
      <c r="D269" s="280"/>
      <c r="E269" s="329">
        <f t="shared" si="163"/>
        <v>128</v>
      </c>
      <c r="F269" s="335"/>
      <c r="G269" s="280"/>
      <c r="H269" s="552"/>
      <c r="I269" s="564" t="s">
        <v>918</v>
      </c>
      <c r="J269" s="553"/>
      <c r="K269" s="630">
        <v>0</v>
      </c>
      <c r="L269" s="630">
        <v>0</v>
      </c>
      <c r="M269" s="630">
        <v>0</v>
      </c>
      <c r="N269" s="630">
        <v>0</v>
      </c>
      <c r="O269" s="630">
        <v>0</v>
      </c>
      <c r="P269" s="630">
        <v>0</v>
      </c>
      <c r="Q269" s="630">
        <v>0</v>
      </c>
      <c r="R269" s="630">
        <v>0</v>
      </c>
      <c r="S269" s="630">
        <v>0</v>
      </c>
      <c r="T269" s="630">
        <v>0</v>
      </c>
      <c r="U269" s="630">
        <v>0</v>
      </c>
      <c r="V269" s="630">
        <v>0</v>
      </c>
      <c r="W269" s="630">
        <v>0</v>
      </c>
      <c r="X269" s="630">
        <v>0</v>
      </c>
      <c r="Y269" s="630">
        <v>0</v>
      </c>
      <c r="Z269" s="630">
        <v>0</v>
      </c>
      <c r="AA269" s="630">
        <v>0</v>
      </c>
      <c r="AB269" s="630">
        <v>0</v>
      </c>
      <c r="AC269" s="630">
        <v>0</v>
      </c>
      <c r="AD269" s="630">
        <v>0</v>
      </c>
      <c r="AE269" s="630">
        <v>0</v>
      </c>
      <c r="AF269" s="630">
        <v>0</v>
      </c>
      <c r="AG269" s="630">
        <v>0</v>
      </c>
      <c r="AH269" s="630">
        <v>0</v>
      </c>
      <c r="AI269" s="630">
        <v>0</v>
      </c>
      <c r="AJ269" s="630">
        <v>0</v>
      </c>
      <c r="AK269" s="630">
        <v>0</v>
      </c>
      <c r="AL269" s="630">
        <v>0</v>
      </c>
      <c r="AM269" s="630">
        <v>0</v>
      </c>
      <c r="AN269" s="630">
        <v>0</v>
      </c>
      <c r="AO269" s="630">
        <v>0</v>
      </c>
      <c r="AP269" s="630">
        <v>0</v>
      </c>
      <c r="AQ269" s="630">
        <v>0</v>
      </c>
      <c r="AR269" s="630">
        <v>0</v>
      </c>
      <c r="AS269" s="630">
        <v>0</v>
      </c>
      <c r="AT269" s="630">
        <v>0</v>
      </c>
      <c r="AU269" s="630">
        <v>0</v>
      </c>
      <c r="AV269" s="630">
        <v>0</v>
      </c>
      <c r="AW269" s="630">
        <v>0</v>
      </c>
      <c r="AX269" s="630">
        <v>0</v>
      </c>
      <c r="AY269" s="630">
        <v>0</v>
      </c>
      <c r="AZ269" s="630">
        <v>0</v>
      </c>
      <c r="BA269" s="630">
        <v>0</v>
      </c>
      <c r="BB269" s="630">
        <v>0</v>
      </c>
      <c r="BC269" s="630">
        <v>0</v>
      </c>
      <c r="BD269" s="630">
        <v>0</v>
      </c>
      <c r="BE269" s="630">
        <v>0</v>
      </c>
      <c r="BF269" s="630">
        <v>0</v>
      </c>
      <c r="BG269" s="630">
        <v>0</v>
      </c>
      <c r="BH269" s="630">
        <v>0</v>
      </c>
      <c r="BI269" s="630">
        <v>0</v>
      </c>
      <c r="BJ269" s="630">
        <v>0</v>
      </c>
      <c r="BK269" s="630">
        <v>0</v>
      </c>
      <c r="BL269" s="630">
        <v>0</v>
      </c>
      <c r="BM269" s="630">
        <v>0</v>
      </c>
      <c r="BN269" s="630">
        <v>0</v>
      </c>
      <c r="BO269" s="630">
        <v>0</v>
      </c>
      <c r="BP269" s="630">
        <v>0</v>
      </c>
      <c r="BQ269" s="630">
        <v>0</v>
      </c>
      <c r="BR269" s="630">
        <v>0</v>
      </c>
      <c r="BS269" s="630">
        <v>0</v>
      </c>
      <c r="BT269" s="630">
        <v>0</v>
      </c>
      <c r="BU269" s="630">
        <v>0</v>
      </c>
      <c r="BV269" s="630">
        <v>0</v>
      </c>
      <c r="BW269" s="630">
        <v>0</v>
      </c>
      <c r="BX269" s="630">
        <v>0</v>
      </c>
      <c r="BY269" s="630">
        <v>0</v>
      </c>
      <c r="BZ269" s="630">
        <v>0</v>
      </c>
      <c r="CA269" s="630">
        <v>0</v>
      </c>
      <c r="CB269" s="630">
        <v>0</v>
      </c>
      <c r="CC269" s="630">
        <v>0</v>
      </c>
      <c r="CD269" s="630">
        <v>0</v>
      </c>
      <c r="CE269" s="630">
        <v>0</v>
      </c>
      <c r="CF269" s="630">
        <v>0</v>
      </c>
      <c r="CG269" s="630">
        <v>0</v>
      </c>
      <c r="CH269" s="630">
        <v>0</v>
      </c>
      <c r="CI269" s="630">
        <v>0</v>
      </c>
      <c r="CJ269" s="630">
        <v>0</v>
      </c>
      <c r="CK269" s="630">
        <v>0</v>
      </c>
      <c r="CL269" s="630">
        <v>0</v>
      </c>
      <c r="CM269" s="630">
        <v>0</v>
      </c>
      <c r="CN269" s="630">
        <v>0</v>
      </c>
      <c r="CO269" s="630">
        <v>0</v>
      </c>
      <c r="CP269" s="630">
        <v>0</v>
      </c>
      <c r="CQ269" s="630">
        <v>0</v>
      </c>
      <c r="CR269" s="630">
        <v>0</v>
      </c>
      <c r="CS269" s="630">
        <v>0</v>
      </c>
      <c r="CT269" s="630">
        <v>0</v>
      </c>
      <c r="CU269" s="630">
        <v>0</v>
      </c>
      <c r="CV269" s="630">
        <v>0</v>
      </c>
      <c r="CW269" s="630">
        <v>0</v>
      </c>
      <c r="CX269" s="630">
        <v>0</v>
      </c>
      <c r="CY269" s="630">
        <v>0</v>
      </c>
      <c r="CZ269" s="630">
        <v>0</v>
      </c>
      <c r="DA269" s="630">
        <v>0</v>
      </c>
      <c r="DB269" s="630">
        <v>0</v>
      </c>
      <c r="DC269" s="630">
        <v>0</v>
      </c>
      <c r="DD269" s="630">
        <v>0</v>
      </c>
      <c r="DE269" s="630">
        <v>0</v>
      </c>
      <c r="DF269" s="630">
        <v>0</v>
      </c>
      <c r="DG269" s="630">
        <v>0</v>
      </c>
      <c r="DH269" s="630">
        <v>0</v>
      </c>
      <c r="DI269" s="630">
        <v>0</v>
      </c>
      <c r="DJ269" s="630">
        <v>0</v>
      </c>
      <c r="DK269" s="630">
        <v>0</v>
      </c>
      <c r="DL269" s="630">
        <v>0</v>
      </c>
      <c r="DM269" s="630">
        <v>0</v>
      </c>
      <c r="DN269" s="630">
        <v>0</v>
      </c>
      <c r="DO269" s="630">
        <v>0</v>
      </c>
      <c r="DP269" s="630">
        <v>0</v>
      </c>
      <c r="DQ269" s="630">
        <v>0</v>
      </c>
      <c r="DR269" s="630">
        <v>0</v>
      </c>
      <c r="DS269" s="630">
        <v>0</v>
      </c>
      <c r="DT269" s="630">
        <v>0</v>
      </c>
      <c r="DU269" s="630">
        <v>0</v>
      </c>
      <c r="DV269" s="630">
        <v>0</v>
      </c>
      <c r="DW269" s="630">
        <v>0</v>
      </c>
      <c r="DX269" s="630">
        <v>0</v>
      </c>
      <c r="DY269" s="630">
        <v>0</v>
      </c>
      <c r="DZ269" s="630">
        <v>0</v>
      </c>
      <c r="EA269" s="630">
        <v>0</v>
      </c>
      <c r="EB269" s="630">
        <v>0</v>
      </c>
      <c r="EC269" s="630">
        <v>0</v>
      </c>
      <c r="ED269" s="630">
        <v>0</v>
      </c>
      <c r="EE269" s="630">
        <v>0</v>
      </c>
      <c r="EF269" s="630">
        <v>0</v>
      </c>
      <c r="EG269" s="630">
        <v>0</v>
      </c>
      <c r="EH269" s="630">
        <v>0</v>
      </c>
      <c r="EI269" s="630">
        <v>0</v>
      </c>
      <c r="EJ269" s="630">
        <v>0</v>
      </c>
      <c r="EK269" s="630">
        <v>0</v>
      </c>
      <c r="EL269" s="630">
        <v>0</v>
      </c>
      <c r="EM269" s="630">
        <v>0</v>
      </c>
      <c r="EN269" s="630">
        <v>0</v>
      </c>
      <c r="EO269" s="630">
        <v>0</v>
      </c>
      <c r="EP269" s="630">
        <v>0</v>
      </c>
      <c r="EQ269" s="630">
        <v>0</v>
      </c>
      <c r="ER269" s="630">
        <v>0</v>
      </c>
      <c r="ES269" s="630">
        <v>0</v>
      </c>
      <c r="ET269" s="630">
        <v>0</v>
      </c>
      <c r="EU269" s="630">
        <v>0</v>
      </c>
      <c r="EV269" s="630">
        <v>0</v>
      </c>
      <c r="EW269" s="630">
        <v>0</v>
      </c>
      <c r="EX269" s="630">
        <v>0</v>
      </c>
      <c r="EY269" s="630">
        <v>0</v>
      </c>
      <c r="EZ269" s="630">
        <v>0</v>
      </c>
      <c r="FA269" s="630">
        <v>0</v>
      </c>
      <c r="FB269" s="630">
        <v>0</v>
      </c>
      <c r="FC269" s="630">
        <v>0</v>
      </c>
      <c r="FD269" s="630">
        <v>0</v>
      </c>
      <c r="FE269" s="630">
        <v>0</v>
      </c>
      <c r="FF269" s="630">
        <v>0</v>
      </c>
      <c r="FG269" s="630">
        <v>0</v>
      </c>
      <c r="FH269" s="630">
        <v>0</v>
      </c>
      <c r="FI269" s="630">
        <v>0</v>
      </c>
      <c r="FJ269" s="630">
        <v>0</v>
      </c>
      <c r="FK269" s="630">
        <v>0</v>
      </c>
      <c r="FL269" s="630">
        <v>0</v>
      </c>
      <c r="FM269" s="630">
        <v>0</v>
      </c>
      <c r="FN269" s="630">
        <v>0</v>
      </c>
      <c r="FO269" s="630">
        <v>0</v>
      </c>
      <c r="FP269" s="630">
        <v>0</v>
      </c>
      <c r="FQ269" s="630">
        <v>0</v>
      </c>
      <c r="FR269" s="630">
        <v>0</v>
      </c>
      <c r="FS269" s="630">
        <v>0</v>
      </c>
      <c r="FT269" s="630">
        <v>0</v>
      </c>
      <c r="FU269" s="630">
        <v>0</v>
      </c>
      <c r="FV269" s="630">
        <v>0</v>
      </c>
      <c r="FW269" s="630">
        <v>0</v>
      </c>
      <c r="FX269" s="630">
        <v>0</v>
      </c>
      <c r="FY269" s="630">
        <v>0</v>
      </c>
      <c r="FZ269" s="630">
        <v>0</v>
      </c>
      <c r="GA269" s="630">
        <v>0</v>
      </c>
      <c r="GB269" s="630">
        <v>0</v>
      </c>
      <c r="GC269" s="630">
        <v>0</v>
      </c>
      <c r="GD269" s="630">
        <v>0</v>
      </c>
      <c r="GE269" s="630">
        <v>0</v>
      </c>
      <c r="GF269" s="630">
        <v>0</v>
      </c>
      <c r="GG269" s="630">
        <v>0</v>
      </c>
      <c r="GH269" s="630">
        <v>0</v>
      </c>
      <c r="GI269" s="630">
        <v>0</v>
      </c>
      <c r="GJ269" s="630">
        <v>0</v>
      </c>
      <c r="GK269" s="630">
        <v>0</v>
      </c>
      <c r="GL269" s="630">
        <v>0</v>
      </c>
      <c r="GM269" s="630">
        <v>0</v>
      </c>
      <c r="GN269" s="630">
        <v>0</v>
      </c>
      <c r="GO269" s="630">
        <v>0</v>
      </c>
      <c r="GP269" s="630">
        <v>0</v>
      </c>
      <c r="GQ269" s="630">
        <v>0</v>
      </c>
      <c r="GR269" s="630">
        <v>0</v>
      </c>
      <c r="GS269" s="630">
        <v>0</v>
      </c>
      <c r="GT269" s="630">
        <v>0</v>
      </c>
      <c r="GU269" s="630">
        <v>0</v>
      </c>
      <c r="GV269" s="630">
        <v>0</v>
      </c>
      <c r="GW269" s="630">
        <v>0</v>
      </c>
      <c r="GX269" s="630">
        <v>0</v>
      </c>
      <c r="GY269" s="630">
        <v>0</v>
      </c>
      <c r="GZ269" s="630">
        <v>0</v>
      </c>
      <c r="HA269" s="630">
        <v>0</v>
      </c>
      <c r="HB269" s="630">
        <v>0</v>
      </c>
      <c r="HC269" s="630">
        <v>0</v>
      </c>
      <c r="HD269" s="630">
        <v>0</v>
      </c>
      <c r="HE269" s="630">
        <v>0</v>
      </c>
      <c r="HF269" s="630">
        <v>0</v>
      </c>
      <c r="HG269" s="630">
        <v>0</v>
      </c>
      <c r="HH269" s="630">
        <v>0</v>
      </c>
      <c r="HI269" s="630">
        <v>0</v>
      </c>
      <c r="HJ269" s="630">
        <v>0</v>
      </c>
      <c r="HK269" s="630">
        <v>0</v>
      </c>
      <c r="HL269" s="630">
        <v>0</v>
      </c>
      <c r="HM269" s="630">
        <v>0</v>
      </c>
      <c r="HN269" s="630">
        <v>0</v>
      </c>
      <c r="HO269" s="630">
        <v>0</v>
      </c>
      <c r="HP269" s="630">
        <v>0</v>
      </c>
      <c r="HQ269" s="630">
        <v>0</v>
      </c>
      <c r="HR269" s="630">
        <v>0</v>
      </c>
      <c r="HS269" s="630">
        <v>0</v>
      </c>
      <c r="HT269" s="630">
        <v>0</v>
      </c>
      <c r="HU269" s="630">
        <v>0</v>
      </c>
      <c r="HV269" s="630">
        <v>0</v>
      </c>
      <c r="HW269" s="630">
        <v>0</v>
      </c>
      <c r="HX269" s="630">
        <v>0</v>
      </c>
      <c r="HY269" s="630">
        <v>0</v>
      </c>
      <c r="HZ269" s="630">
        <v>0</v>
      </c>
      <c r="IA269" s="630">
        <v>0</v>
      </c>
      <c r="IB269" s="630">
        <v>0</v>
      </c>
      <c r="IC269" s="630">
        <v>0</v>
      </c>
      <c r="ID269" s="630">
        <v>0</v>
      </c>
      <c r="IE269" s="630">
        <v>0</v>
      </c>
      <c r="IF269" s="630">
        <v>0</v>
      </c>
      <c r="IG269" s="630">
        <v>0</v>
      </c>
      <c r="IH269" s="630">
        <v>0</v>
      </c>
      <c r="II269" s="630">
        <v>0</v>
      </c>
      <c r="IJ269" s="630">
        <v>0</v>
      </c>
      <c r="IK269" s="630">
        <v>0</v>
      </c>
      <c r="IL269" s="630">
        <v>0</v>
      </c>
      <c r="IM269" s="630">
        <v>0</v>
      </c>
      <c r="IN269" s="630">
        <v>0</v>
      </c>
      <c r="IO269" s="630">
        <v>0</v>
      </c>
      <c r="IP269" s="630">
        <v>0</v>
      </c>
      <c r="IQ269" s="630">
        <v>0</v>
      </c>
      <c r="IR269" s="630">
        <v>0</v>
      </c>
      <c r="IS269" s="630">
        <v>0</v>
      </c>
      <c r="IT269" s="630">
        <v>0</v>
      </c>
      <c r="IU269" s="630">
        <v>0</v>
      </c>
      <c r="IV269" s="630">
        <v>0</v>
      </c>
      <c r="IW269" s="630">
        <v>0</v>
      </c>
      <c r="IX269" s="630">
        <v>0</v>
      </c>
      <c r="IY269" s="630">
        <v>0</v>
      </c>
      <c r="IZ269" s="630">
        <v>0</v>
      </c>
      <c r="JA269" s="630">
        <v>0</v>
      </c>
      <c r="JB269" s="630">
        <v>0</v>
      </c>
      <c r="JC269" s="630">
        <v>0</v>
      </c>
      <c r="JD269" s="630">
        <v>0</v>
      </c>
      <c r="JE269" s="630">
        <v>0</v>
      </c>
      <c r="JF269" s="630">
        <v>0</v>
      </c>
      <c r="JG269" s="630">
        <v>0</v>
      </c>
      <c r="JH269" s="630">
        <v>0</v>
      </c>
      <c r="JI269" s="630">
        <v>0</v>
      </c>
      <c r="JJ269" s="630">
        <v>0</v>
      </c>
      <c r="JK269" s="630">
        <v>0</v>
      </c>
      <c r="JL269" s="630">
        <v>0</v>
      </c>
      <c r="JM269" s="630">
        <v>0</v>
      </c>
      <c r="JN269" s="630">
        <v>0</v>
      </c>
      <c r="JO269" s="630">
        <v>0</v>
      </c>
      <c r="JP269" s="630">
        <v>0</v>
      </c>
      <c r="JQ269" s="630">
        <v>0</v>
      </c>
      <c r="JR269" s="630">
        <v>0</v>
      </c>
      <c r="JS269" s="630">
        <v>0</v>
      </c>
      <c r="JT269" s="630">
        <v>0</v>
      </c>
      <c r="JU269" s="630">
        <v>0</v>
      </c>
      <c r="JV269" s="630">
        <v>0</v>
      </c>
      <c r="JW269" s="630">
        <v>0</v>
      </c>
      <c r="JX269" s="630">
        <v>0</v>
      </c>
      <c r="JY269" s="630">
        <v>0</v>
      </c>
      <c r="JZ269" s="630">
        <v>0</v>
      </c>
      <c r="KA269" s="630">
        <v>0</v>
      </c>
      <c r="KB269" s="630">
        <v>0</v>
      </c>
      <c r="KC269" s="630">
        <v>0</v>
      </c>
      <c r="KD269" s="630">
        <v>0</v>
      </c>
      <c r="KE269" s="630">
        <v>0</v>
      </c>
      <c r="KF269" s="630">
        <v>0</v>
      </c>
      <c r="KG269" s="630">
        <v>0</v>
      </c>
      <c r="KH269" s="630">
        <v>0</v>
      </c>
      <c r="KI269" s="630">
        <v>0</v>
      </c>
      <c r="KJ269" s="630">
        <v>0</v>
      </c>
      <c r="KK269" s="630">
        <v>0</v>
      </c>
      <c r="KL269" s="630">
        <v>0</v>
      </c>
      <c r="KM269" s="630">
        <v>0</v>
      </c>
      <c r="KN269" s="630">
        <v>0</v>
      </c>
      <c r="KO269" s="630">
        <v>0</v>
      </c>
      <c r="KP269" s="630">
        <v>0</v>
      </c>
      <c r="KQ269" s="630">
        <v>0</v>
      </c>
      <c r="KR269" s="630">
        <v>0</v>
      </c>
      <c r="KS269" s="630">
        <v>0</v>
      </c>
      <c r="KT269" s="630">
        <v>0</v>
      </c>
      <c r="KU269" s="630">
        <v>0</v>
      </c>
      <c r="KV269" s="630">
        <v>0</v>
      </c>
      <c r="KW269" s="630">
        <v>0</v>
      </c>
      <c r="KX269" s="630">
        <v>0</v>
      </c>
      <c r="KY269" s="630">
        <v>0</v>
      </c>
      <c r="KZ269" s="630">
        <v>0</v>
      </c>
      <c r="LA269" s="630">
        <v>0</v>
      </c>
      <c r="LB269" s="630">
        <v>0</v>
      </c>
      <c r="LC269" s="630">
        <v>0</v>
      </c>
      <c r="LD269" s="630">
        <v>0</v>
      </c>
      <c r="LE269" s="630">
        <v>0</v>
      </c>
      <c r="LF269" s="630">
        <v>0</v>
      </c>
      <c r="LG269" s="630">
        <v>0</v>
      </c>
      <c r="LH269" s="630">
        <v>0</v>
      </c>
      <c r="LI269" s="630">
        <v>0</v>
      </c>
      <c r="LJ269" s="630">
        <v>0</v>
      </c>
      <c r="LK269" s="630">
        <v>0</v>
      </c>
      <c r="LL269" s="630">
        <v>0</v>
      </c>
      <c r="LM269" s="630">
        <v>0</v>
      </c>
      <c r="LN269" s="630">
        <v>0</v>
      </c>
      <c r="LO269" s="630">
        <v>0</v>
      </c>
      <c r="LP269" s="630">
        <v>0</v>
      </c>
      <c r="LQ269" s="630">
        <v>0</v>
      </c>
      <c r="LR269" s="630">
        <v>0</v>
      </c>
      <c r="LS269" s="630">
        <v>0</v>
      </c>
      <c r="LT269" s="630">
        <v>0</v>
      </c>
      <c r="LU269" s="630">
        <v>0</v>
      </c>
      <c r="LV269" s="630">
        <v>0</v>
      </c>
      <c r="LW269" s="630">
        <v>0</v>
      </c>
      <c r="LX269" s="630">
        <v>0</v>
      </c>
      <c r="LY269" s="630">
        <v>0</v>
      </c>
      <c r="LZ269" s="630">
        <v>0</v>
      </c>
      <c r="MA269" s="630">
        <v>0</v>
      </c>
      <c r="MB269" s="630">
        <v>0</v>
      </c>
      <c r="MC269" s="630">
        <v>0</v>
      </c>
      <c r="MD269" s="630">
        <v>0</v>
      </c>
      <c r="ME269" s="630">
        <v>0</v>
      </c>
      <c r="MF269" s="630">
        <v>0</v>
      </c>
      <c r="MG269" s="630">
        <v>0</v>
      </c>
      <c r="MH269" s="630">
        <v>0</v>
      </c>
      <c r="MI269" s="630">
        <v>0</v>
      </c>
      <c r="MJ269" s="630">
        <v>0</v>
      </c>
      <c r="MK269" s="630">
        <v>0</v>
      </c>
      <c r="ML269" s="630">
        <v>0</v>
      </c>
      <c r="MM269" s="630">
        <v>0</v>
      </c>
      <c r="MN269" s="630">
        <v>0</v>
      </c>
      <c r="MO269" s="630">
        <v>0</v>
      </c>
      <c r="MP269" s="630">
        <v>0</v>
      </c>
      <c r="MQ269" s="630">
        <v>0</v>
      </c>
      <c r="MR269" s="630">
        <v>0</v>
      </c>
      <c r="MS269" s="630">
        <v>0</v>
      </c>
      <c r="MT269" s="630">
        <v>0</v>
      </c>
      <c r="MU269" s="630">
        <v>0</v>
      </c>
      <c r="MV269" s="630">
        <v>0</v>
      </c>
      <c r="MW269" s="630">
        <v>0</v>
      </c>
      <c r="MX269" s="630">
        <v>0</v>
      </c>
      <c r="MY269" s="630">
        <v>0</v>
      </c>
      <c r="MZ269" s="630">
        <v>0</v>
      </c>
      <c r="NA269" s="630">
        <v>0</v>
      </c>
      <c r="NB269" s="630">
        <v>0</v>
      </c>
      <c r="NC269" s="630">
        <v>0</v>
      </c>
      <c r="ND269" s="630">
        <v>0</v>
      </c>
      <c r="NE269" s="630">
        <v>0</v>
      </c>
      <c r="NF269" s="630">
        <v>0</v>
      </c>
      <c r="NG269" s="630">
        <v>0</v>
      </c>
      <c r="NH269" s="630">
        <v>0</v>
      </c>
      <c r="NI269" s="630">
        <v>0</v>
      </c>
      <c r="NJ269" s="630">
        <v>0</v>
      </c>
      <c r="NK269" s="630">
        <v>0</v>
      </c>
      <c r="NL269" s="630">
        <v>0</v>
      </c>
      <c r="NM269" s="630">
        <v>0</v>
      </c>
      <c r="NN269" s="630">
        <v>0</v>
      </c>
      <c r="NO269" s="630">
        <v>0</v>
      </c>
      <c r="NP269" s="630">
        <v>0</v>
      </c>
      <c r="NQ269" s="630">
        <v>0</v>
      </c>
      <c r="NR269" s="630">
        <v>0</v>
      </c>
      <c r="NS269" s="630">
        <v>0</v>
      </c>
      <c r="NT269" s="630">
        <v>0</v>
      </c>
      <c r="NU269" s="630">
        <v>0</v>
      </c>
      <c r="NV269" s="630">
        <v>0</v>
      </c>
      <c r="NW269" s="630">
        <v>0</v>
      </c>
      <c r="NX269" s="630">
        <v>0</v>
      </c>
      <c r="NY269" s="630">
        <v>0</v>
      </c>
      <c r="NZ269" s="630">
        <v>0</v>
      </c>
      <c r="OA269" s="630">
        <v>0</v>
      </c>
      <c r="OB269" s="630">
        <v>0</v>
      </c>
      <c r="OC269" s="630">
        <v>0</v>
      </c>
      <c r="OD269" s="630">
        <v>0</v>
      </c>
      <c r="OE269" s="630">
        <v>0</v>
      </c>
      <c r="OF269" s="630">
        <v>0</v>
      </c>
      <c r="OG269" s="630">
        <v>0</v>
      </c>
      <c r="OH269" s="630">
        <v>0</v>
      </c>
      <c r="OI269" s="630">
        <v>0</v>
      </c>
      <c r="OJ269" s="630">
        <v>0</v>
      </c>
      <c r="OK269" s="630">
        <v>0</v>
      </c>
      <c r="OL269" s="630">
        <v>0</v>
      </c>
      <c r="OM269" s="630">
        <v>0</v>
      </c>
      <c r="ON269" s="630">
        <v>0</v>
      </c>
      <c r="OO269" s="630">
        <v>0</v>
      </c>
      <c r="OP269" s="630">
        <v>0</v>
      </c>
      <c r="OQ269" s="630">
        <v>0</v>
      </c>
      <c r="OR269" s="630">
        <v>0</v>
      </c>
      <c r="OS269" s="630">
        <v>0</v>
      </c>
      <c r="OT269" s="630">
        <v>0</v>
      </c>
      <c r="OU269" s="630">
        <v>0</v>
      </c>
      <c r="OV269" s="630">
        <v>0</v>
      </c>
      <c r="OW269" s="630">
        <v>0</v>
      </c>
      <c r="OX269" s="630">
        <v>0</v>
      </c>
      <c r="OY269" s="630">
        <v>0</v>
      </c>
      <c r="OZ269" s="630">
        <v>0</v>
      </c>
      <c r="PA269" s="630">
        <v>0</v>
      </c>
      <c r="PB269" s="630">
        <v>0</v>
      </c>
      <c r="PC269" s="630">
        <v>0</v>
      </c>
      <c r="PD269" s="630">
        <v>0</v>
      </c>
      <c r="PE269" s="630">
        <v>0</v>
      </c>
      <c r="PF269" s="630">
        <v>0</v>
      </c>
      <c r="PG269" s="630">
        <v>0</v>
      </c>
      <c r="PH269" s="630">
        <v>0</v>
      </c>
      <c r="PI269" s="630">
        <v>0</v>
      </c>
      <c r="PJ269" s="630">
        <v>0</v>
      </c>
      <c r="PK269" s="630">
        <v>0</v>
      </c>
      <c r="PL269" s="630">
        <v>0</v>
      </c>
      <c r="PM269" s="630">
        <v>0</v>
      </c>
      <c r="PN269" s="630">
        <v>0</v>
      </c>
      <c r="PO269" s="630">
        <v>0</v>
      </c>
      <c r="PP269" s="630">
        <v>0</v>
      </c>
      <c r="PQ269" s="630">
        <v>0</v>
      </c>
      <c r="PR269" s="630">
        <v>0</v>
      </c>
      <c r="PS269" s="630">
        <v>0</v>
      </c>
      <c r="PT269" s="630">
        <v>0</v>
      </c>
      <c r="PU269" s="630">
        <v>0</v>
      </c>
      <c r="PV269" s="630">
        <v>0</v>
      </c>
      <c r="PW269" s="630">
        <v>0</v>
      </c>
      <c r="PX269" s="630">
        <v>0</v>
      </c>
      <c r="PY269" s="630">
        <v>0</v>
      </c>
      <c r="PZ269" s="630">
        <v>0</v>
      </c>
      <c r="QA269" s="630">
        <v>0</v>
      </c>
      <c r="QB269" s="630">
        <v>0</v>
      </c>
      <c r="QC269" s="630">
        <v>0</v>
      </c>
      <c r="QD269" s="630">
        <v>0</v>
      </c>
      <c r="QE269" s="630">
        <v>0</v>
      </c>
      <c r="QF269" s="630">
        <v>0</v>
      </c>
      <c r="QG269" s="630">
        <v>0</v>
      </c>
      <c r="QH269" s="630">
        <v>0</v>
      </c>
      <c r="QI269" s="630">
        <v>0</v>
      </c>
      <c r="QJ269" s="630">
        <v>0</v>
      </c>
      <c r="QK269" s="630">
        <v>0</v>
      </c>
      <c r="QL269" s="630">
        <v>0</v>
      </c>
      <c r="QM269" s="630">
        <v>0</v>
      </c>
      <c r="QN269" s="630">
        <v>0</v>
      </c>
      <c r="QO269" s="630">
        <v>0</v>
      </c>
      <c r="QP269" s="630">
        <v>0</v>
      </c>
      <c r="QQ269" s="630">
        <v>0</v>
      </c>
      <c r="QR269" s="630">
        <v>0</v>
      </c>
      <c r="QS269" s="630">
        <v>0</v>
      </c>
      <c r="QT269" s="630">
        <v>0</v>
      </c>
      <c r="QU269" s="630">
        <v>0</v>
      </c>
      <c r="QV269" s="630">
        <v>0</v>
      </c>
      <c r="QW269" s="630">
        <v>0</v>
      </c>
      <c r="QX269" s="630">
        <v>0</v>
      </c>
      <c r="QY269" s="630">
        <v>0</v>
      </c>
      <c r="QZ269" s="630">
        <v>0</v>
      </c>
      <c r="RA269" s="630">
        <v>0</v>
      </c>
      <c r="RB269" s="630">
        <v>0</v>
      </c>
      <c r="RC269" s="630">
        <v>0</v>
      </c>
      <c r="RD269" s="630">
        <v>0</v>
      </c>
      <c r="RE269" s="630">
        <v>0</v>
      </c>
      <c r="RF269" s="630">
        <v>0</v>
      </c>
      <c r="RG269" s="630">
        <v>0</v>
      </c>
      <c r="RH269" s="630">
        <v>0</v>
      </c>
      <c r="RI269" s="630">
        <v>0</v>
      </c>
      <c r="RJ269" s="630">
        <v>0</v>
      </c>
      <c r="RK269" s="630">
        <v>0</v>
      </c>
      <c r="RL269" s="630">
        <v>0</v>
      </c>
      <c r="RM269" s="630">
        <v>0</v>
      </c>
      <c r="RN269" s="630">
        <v>0</v>
      </c>
      <c r="RO269" s="630">
        <v>0</v>
      </c>
      <c r="RP269" s="630">
        <v>0</v>
      </c>
      <c r="RQ269" s="630">
        <v>0</v>
      </c>
      <c r="RR269" s="630">
        <v>0</v>
      </c>
      <c r="RS269" s="630">
        <v>0</v>
      </c>
      <c r="RT269" s="630">
        <v>0</v>
      </c>
      <c r="RU269" s="630">
        <v>0</v>
      </c>
      <c r="RV269" s="630">
        <v>0</v>
      </c>
      <c r="RW269" s="630">
        <v>0</v>
      </c>
      <c r="RX269" s="630">
        <v>0</v>
      </c>
      <c r="RY269" s="630">
        <v>0</v>
      </c>
      <c r="RZ269" s="630">
        <v>0</v>
      </c>
      <c r="SA269" s="630">
        <v>0</v>
      </c>
      <c r="SB269" s="630">
        <v>0</v>
      </c>
      <c r="SC269" s="630">
        <v>0</v>
      </c>
      <c r="SD269" s="630">
        <v>0</v>
      </c>
      <c r="SE269" s="630">
        <v>0</v>
      </c>
      <c r="SF269" s="630">
        <v>0</v>
      </c>
      <c r="SG269" s="630">
        <v>0</v>
      </c>
      <c r="SH269" s="630">
        <v>0</v>
      </c>
      <c r="SI269" s="630">
        <v>0</v>
      </c>
      <c r="SJ269" s="280">
        <f t="shared" si="164"/>
        <v>0</v>
      </c>
      <c r="SK269" s="267"/>
      <c r="SL269" s="255"/>
      <c r="SM269" s="255"/>
      <c r="SN269" s="255"/>
    </row>
    <row r="270" spans="1:508" outlineLevel="3" x14ac:dyDescent="0.25">
      <c r="A270" s="255"/>
      <c r="B270" s="264"/>
      <c r="C270" s="449">
        <f>INT($C$29)+3</f>
        <v>4</v>
      </c>
      <c r="D270" s="280"/>
      <c r="E270" s="329">
        <f t="shared" si="163"/>
        <v>129</v>
      </c>
      <c r="F270" s="335"/>
      <c r="G270" s="280"/>
      <c r="H270" s="552"/>
      <c r="I270" s="564" t="s">
        <v>919</v>
      </c>
      <c r="J270" s="553"/>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80">
        <f t="shared" si="164"/>
        <v>0</v>
      </c>
      <c r="SK270" s="267"/>
      <c r="SL270" s="255"/>
      <c r="SM270" s="255"/>
      <c r="SN270" s="255"/>
    </row>
    <row r="271" spans="1:508" outlineLevel="3" x14ac:dyDescent="0.25">
      <c r="A271" s="255"/>
      <c r="B271" s="264"/>
      <c r="C271" s="449">
        <f>INT($C$29)+3</f>
        <v>4</v>
      </c>
      <c r="D271" s="280"/>
      <c r="E271" s="329">
        <f t="shared" ref="E271:E334" si="173">E270+1</f>
        <v>130</v>
      </c>
      <c r="F271" s="335"/>
      <c r="G271" s="280"/>
      <c r="H271" s="552"/>
      <c r="I271" s="564" t="s">
        <v>920</v>
      </c>
      <c r="J271" s="553"/>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80">
        <f t="shared" si="164"/>
        <v>0</v>
      </c>
      <c r="SK271" s="267"/>
      <c r="SL271" s="255"/>
      <c r="SM271" s="255"/>
      <c r="SN271" s="255"/>
    </row>
    <row r="272" spans="1:508" outlineLevel="3" x14ac:dyDescent="0.25">
      <c r="A272" s="255"/>
      <c r="B272" s="264"/>
      <c r="C272" s="449">
        <f t="shared" ref="C272" si="174">INT($C$29)+3</f>
        <v>4</v>
      </c>
      <c r="D272" s="280"/>
      <c r="E272" s="329">
        <f t="shared" si="173"/>
        <v>131</v>
      </c>
      <c r="F272" s="335"/>
      <c r="G272" s="280"/>
      <c r="H272" s="552"/>
      <c r="I272" s="567" t="s">
        <v>926</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64"/>
        <v>0</v>
      </c>
      <c r="SK272" s="267"/>
      <c r="SL272" s="255"/>
      <c r="SM272" s="255"/>
      <c r="SN272" s="255"/>
    </row>
    <row r="273" spans="1:508" outlineLevel="3" x14ac:dyDescent="0.25">
      <c r="A273" s="255"/>
      <c r="B273" s="264"/>
      <c r="C273" s="449">
        <f>INT($C$29)+3</f>
        <v>4</v>
      </c>
      <c r="D273" s="280"/>
      <c r="E273" s="329">
        <f t="shared" si="173"/>
        <v>132</v>
      </c>
      <c r="F273" s="335"/>
      <c r="G273" s="280"/>
      <c r="H273" s="552"/>
      <c r="I273" s="564" t="s">
        <v>918</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64"/>
        <v>0</v>
      </c>
      <c r="SK273" s="267"/>
      <c r="SL273" s="255"/>
      <c r="SM273" s="255"/>
      <c r="SN273" s="255"/>
    </row>
    <row r="274" spans="1:508" outlineLevel="3" x14ac:dyDescent="0.25">
      <c r="A274" s="255"/>
      <c r="B274" s="264"/>
      <c r="C274" s="449">
        <f>INT($C$29)+3</f>
        <v>4</v>
      </c>
      <c r="D274" s="280"/>
      <c r="E274" s="329">
        <f t="shared" si="173"/>
        <v>133</v>
      </c>
      <c r="F274" s="335"/>
      <c r="G274" s="280"/>
      <c r="H274" s="552"/>
      <c r="I274" s="564" t="s">
        <v>919</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64"/>
        <v>0</v>
      </c>
      <c r="SK274" s="267"/>
      <c r="SL274" s="255"/>
      <c r="SM274" s="255"/>
      <c r="SN274" s="255"/>
    </row>
    <row r="275" spans="1:508" outlineLevel="3" x14ac:dyDescent="0.25">
      <c r="A275" s="255"/>
      <c r="B275" s="264"/>
      <c r="C275" s="449">
        <f>INT($C$29)+3</f>
        <v>4</v>
      </c>
      <c r="D275" s="280"/>
      <c r="E275" s="329">
        <f t="shared" si="173"/>
        <v>134</v>
      </c>
      <c r="F275" s="335"/>
      <c r="G275" s="280"/>
      <c r="H275" s="554"/>
      <c r="I275" s="565" t="s">
        <v>920</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64"/>
        <v>0</v>
      </c>
      <c r="SK275" s="267"/>
      <c r="SL275" s="255"/>
      <c r="SM275" s="255"/>
      <c r="SN275" s="255"/>
    </row>
    <row r="276" spans="1:508" outlineLevel="2" x14ac:dyDescent="0.25">
      <c r="A276" s="255"/>
      <c r="B276" s="264"/>
      <c r="C276" s="449">
        <f>INT($C$29)+2</f>
        <v>3</v>
      </c>
      <c r="D276" s="280"/>
      <c r="E276" s="329">
        <f t="shared" si="173"/>
        <v>135</v>
      </c>
      <c r="F276" s="335"/>
      <c r="G276" s="280"/>
      <c r="H276" s="550"/>
      <c r="I276" s="550" t="s">
        <v>610</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64"/>
        <v>0</v>
      </c>
      <c r="SK276" s="267"/>
      <c r="SL276" s="255"/>
      <c r="SM276" s="255"/>
      <c r="SN276" s="255"/>
    </row>
    <row r="277" spans="1:508" outlineLevel="3" x14ac:dyDescent="0.25">
      <c r="A277" s="255"/>
      <c r="B277" s="264"/>
      <c r="C277" s="449">
        <f t="shared" si="167"/>
        <v>4</v>
      </c>
      <c r="D277" s="280"/>
      <c r="E277" s="329">
        <f t="shared" si="173"/>
        <v>136</v>
      </c>
      <c r="F277" s="335"/>
      <c r="G277" s="280"/>
      <c r="H277" s="552"/>
      <c r="I277" s="552" t="s">
        <v>611</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64"/>
        <v>0</v>
      </c>
      <c r="SK277" s="267"/>
      <c r="SL277" s="255"/>
      <c r="SM277" s="255"/>
      <c r="SN277" s="255"/>
    </row>
    <row r="278" spans="1:508" outlineLevel="3" x14ac:dyDescent="0.25">
      <c r="A278" s="255"/>
      <c r="B278" s="264"/>
      <c r="C278" s="449">
        <f t="shared" si="167"/>
        <v>4</v>
      </c>
      <c r="D278" s="280"/>
      <c r="E278" s="329">
        <f t="shared" si="173"/>
        <v>137</v>
      </c>
      <c r="F278" s="335"/>
      <c r="G278" s="280"/>
      <c r="H278" s="552"/>
      <c r="I278" s="552" t="s">
        <v>612</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64"/>
        <v>0</v>
      </c>
      <c r="SK278" s="267"/>
      <c r="SL278" s="255"/>
      <c r="SM278" s="255"/>
      <c r="SN278" s="255"/>
    </row>
    <row r="279" spans="1:508" outlineLevel="3" x14ac:dyDescent="0.25">
      <c r="A279" s="255"/>
      <c r="B279" s="264"/>
      <c r="C279" s="449">
        <f t="shared" si="167"/>
        <v>4</v>
      </c>
      <c r="D279" s="280"/>
      <c r="E279" s="329">
        <f t="shared" si="173"/>
        <v>138</v>
      </c>
      <c r="F279" s="335"/>
      <c r="G279" s="280"/>
      <c r="H279" s="556"/>
      <c r="I279" s="556" t="s">
        <v>743</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64"/>
        <v>0</v>
      </c>
      <c r="SK279" s="267"/>
      <c r="SL279" s="255"/>
      <c r="SM279" s="255"/>
      <c r="SN279" s="255"/>
    </row>
    <row r="280" spans="1:508" outlineLevel="2" x14ac:dyDescent="0.25">
      <c r="A280" s="255"/>
      <c r="B280" s="264"/>
      <c r="C280" s="449">
        <f>INT($C$29)+3</f>
        <v>4</v>
      </c>
      <c r="D280" s="280"/>
      <c r="E280" s="329">
        <f t="shared" si="173"/>
        <v>139</v>
      </c>
      <c r="F280" s="335"/>
      <c r="G280" s="280"/>
      <c r="H280" s="558"/>
      <c r="I280" s="558" t="s">
        <v>744</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64"/>
        <v>0</v>
      </c>
      <c r="SK280" s="267"/>
      <c r="SL280" s="255"/>
      <c r="SM280" s="255"/>
      <c r="SN280" s="255"/>
    </row>
    <row r="281" spans="1:508" outlineLevel="2" x14ac:dyDescent="0.25">
      <c r="A281" s="255"/>
      <c r="B281" s="264"/>
      <c r="C281" s="449">
        <f>INT($C$29)+2</f>
        <v>3</v>
      </c>
      <c r="D281" s="280"/>
      <c r="E281" s="329">
        <f t="shared" si="173"/>
        <v>140</v>
      </c>
      <c r="F281" s="335"/>
      <c r="G281" s="280"/>
      <c r="H281" s="466"/>
      <c r="I281" s="466" t="s">
        <v>745</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64"/>
        <v>0</v>
      </c>
      <c r="SK281" s="267"/>
      <c r="SL281" s="255"/>
      <c r="SM281" s="255"/>
      <c r="SN281" s="255"/>
    </row>
    <row r="282" spans="1:508" outlineLevel="3" x14ac:dyDescent="0.25">
      <c r="A282" s="255"/>
      <c r="B282" s="264"/>
      <c r="C282" s="449">
        <f t="shared" si="167"/>
        <v>4</v>
      </c>
      <c r="D282" s="280"/>
      <c r="E282" s="329">
        <f t="shared" si="173"/>
        <v>141</v>
      </c>
      <c r="F282" s="335"/>
      <c r="G282" s="280"/>
      <c r="H282" s="509"/>
      <c r="I282" s="509" t="s">
        <v>746</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64"/>
        <v>0</v>
      </c>
      <c r="SK282" s="267"/>
      <c r="SL282" s="255"/>
      <c r="SM282" s="255"/>
      <c r="SN282" s="255"/>
    </row>
    <row r="283" spans="1:508" outlineLevel="2" x14ac:dyDescent="0.25">
      <c r="A283" s="255"/>
      <c r="B283" s="264"/>
      <c r="C283" s="449">
        <f>INT($C$29)+2</f>
        <v>3</v>
      </c>
      <c r="D283" s="280"/>
      <c r="E283" s="329">
        <f t="shared" si="173"/>
        <v>142</v>
      </c>
      <c r="F283" s="335"/>
      <c r="G283" s="280"/>
      <c r="H283" s="510"/>
      <c r="I283" s="510" t="s">
        <v>747</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64"/>
        <v>0</v>
      </c>
      <c r="SK283" s="267"/>
      <c r="SL283" s="255"/>
      <c r="SM283" s="255"/>
      <c r="SN283" s="255"/>
    </row>
    <row r="284" spans="1:508" outlineLevel="3" x14ac:dyDescent="0.25">
      <c r="A284" s="255"/>
      <c r="B284" s="264"/>
      <c r="C284" s="449">
        <f>INT($C$29)+3</f>
        <v>4</v>
      </c>
      <c r="D284" s="280"/>
      <c r="E284" s="329">
        <f t="shared" si="173"/>
        <v>143</v>
      </c>
      <c r="F284" s="335"/>
      <c r="G284" s="280"/>
      <c r="H284" s="351"/>
      <c r="I284" s="351" t="s">
        <v>748</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64"/>
        <v>0</v>
      </c>
      <c r="SK284" s="267"/>
      <c r="SL284" s="255"/>
      <c r="SM284" s="255"/>
      <c r="SN284" s="255"/>
    </row>
    <row r="285" spans="1:508" outlineLevel="2" x14ac:dyDescent="0.25">
      <c r="A285" s="255"/>
      <c r="B285" s="264"/>
      <c r="C285" s="449">
        <f>INT($C$29)+3</f>
        <v>4</v>
      </c>
      <c r="D285" s="280"/>
      <c r="E285" s="329">
        <f t="shared" si="173"/>
        <v>144</v>
      </c>
      <c r="F285" s="335"/>
      <c r="G285" s="280"/>
      <c r="H285" s="558"/>
      <c r="I285" s="558" t="s">
        <v>749</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64"/>
        <v>0</v>
      </c>
      <c r="SK285" s="267"/>
      <c r="SL285" s="255"/>
      <c r="SM285" s="255"/>
      <c r="SN285" s="255"/>
    </row>
    <row r="286" spans="1:508" outlineLevel="2" x14ac:dyDescent="0.25">
      <c r="A286" s="255"/>
      <c r="B286" s="264"/>
      <c r="C286" s="449">
        <f>INT($C$29)+2</f>
        <v>3</v>
      </c>
      <c r="D286" s="280"/>
      <c r="E286" s="329">
        <f t="shared" si="173"/>
        <v>145</v>
      </c>
      <c r="F286" s="335"/>
      <c r="G286" s="280"/>
      <c r="H286" s="550" t="str">
        <f>Sheep!$H$251&amp;" Maternal"</f>
        <v>Aut Maternal</v>
      </c>
      <c r="I286" s="550" t="s">
        <v>914</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175">SI286</f>
        <v>-3.2890825206374092</v>
      </c>
      <c r="SK286" s="267"/>
      <c r="SL286" s="255"/>
      <c r="SM286" s="255"/>
      <c r="SN286" s="255"/>
    </row>
    <row r="287" spans="1:508" outlineLevel="3" x14ac:dyDescent="0.25">
      <c r="A287" s="255"/>
      <c r="B287" s="264"/>
      <c r="C287" s="449">
        <f>INT($C$29)+3</f>
        <v>4</v>
      </c>
      <c r="D287" s="280"/>
      <c r="E287" s="329">
        <f t="shared" si="173"/>
        <v>146</v>
      </c>
      <c r="F287" s="335"/>
      <c r="G287" s="280"/>
      <c r="H287" s="552"/>
      <c r="I287" s="567" t="s">
        <v>915</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175"/>
        <v>1.5476479827771321</v>
      </c>
      <c r="SK287" s="267"/>
      <c r="SL287" s="255"/>
      <c r="SM287" s="255"/>
      <c r="SN287" s="255"/>
    </row>
    <row r="288" spans="1:508" outlineLevel="3" x14ac:dyDescent="0.25">
      <c r="A288" s="255"/>
      <c r="B288" s="264"/>
      <c r="C288" s="449">
        <f>INT($C$29)+3</f>
        <v>4</v>
      </c>
      <c r="D288" s="280"/>
      <c r="E288" s="329">
        <f t="shared" si="173"/>
        <v>147</v>
      </c>
      <c r="F288" s="335"/>
      <c r="G288" s="280"/>
      <c r="H288" s="552"/>
      <c r="I288" s="564" t="s">
        <v>917</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175"/>
        <v>-0.12065266802011898</v>
      </c>
      <c r="SK288" s="267"/>
      <c r="SL288" s="255"/>
      <c r="SM288" s="255"/>
      <c r="SN288" s="255"/>
    </row>
    <row r="289" spans="1:508" outlineLevel="3" x14ac:dyDescent="0.25">
      <c r="A289" s="255"/>
      <c r="B289" s="264"/>
      <c r="C289" s="449">
        <f t="shared" ref="C289:C292" si="176">INT($C$29)+3</f>
        <v>4</v>
      </c>
      <c r="D289" s="280"/>
      <c r="E289" s="329">
        <f t="shared" si="173"/>
        <v>148</v>
      </c>
      <c r="F289" s="335"/>
      <c r="G289" s="280"/>
      <c r="H289" s="552"/>
      <c r="I289" s="567" t="s">
        <v>916</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175"/>
        <v>0.81509689852154743</v>
      </c>
      <c r="SK289" s="267"/>
      <c r="SL289" s="255"/>
      <c r="SM289" s="255"/>
      <c r="SN289" s="255"/>
    </row>
    <row r="290" spans="1:508" outlineLevel="3" x14ac:dyDescent="0.25">
      <c r="A290" s="255"/>
      <c r="B290" s="264"/>
      <c r="C290" s="449">
        <f t="shared" si="176"/>
        <v>4</v>
      </c>
      <c r="D290" s="280"/>
      <c r="E290" s="329">
        <f t="shared" si="173"/>
        <v>149</v>
      </c>
      <c r="F290" s="335"/>
      <c r="G290" s="280"/>
      <c r="H290" s="552"/>
      <c r="I290" s="564" t="s">
        <v>918</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175"/>
        <v>7.9725595207808198E-2</v>
      </c>
      <c r="SK290" s="267"/>
      <c r="SL290" s="255"/>
      <c r="SM290" s="255"/>
      <c r="SN290" s="255"/>
    </row>
    <row r="291" spans="1:508" outlineLevel="3" x14ac:dyDescent="0.25">
      <c r="A291" s="255"/>
      <c r="B291" s="264"/>
      <c r="C291" s="449">
        <f t="shared" si="176"/>
        <v>4</v>
      </c>
      <c r="D291" s="280"/>
      <c r="E291" s="329">
        <f t="shared" si="173"/>
        <v>150</v>
      </c>
      <c r="F291" s="335"/>
      <c r="G291" s="280"/>
      <c r="H291" s="552"/>
      <c r="I291" s="564" t="s">
        <v>921</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175"/>
        <v>0.16762984504368639</v>
      </c>
      <c r="SK291" s="267"/>
      <c r="SL291" s="255"/>
      <c r="SM291" s="255"/>
      <c r="SN291" s="255"/>
    </row>
    <row r="292" spans="1:508" outlineLevel="3" x14ac:dyDescent="0.25">
      <c r="A292" s="255"/>
      <c r="B292" s="264"/>
      <c r="C292" s="449">
        <f t="shared" si="176"/>
        <v>4</v>
      </c>
      <c r="D292" s="280"/>
      <c r="E292" s="329">
        <f t="shared" si="173"/>
        <v>151</v>
      </c>
      <c r="F292" s="335"/>
      <c r="G292" s="280"/>
      <c r="H292" s="552"/>
      <c r="I292" s="567" t="s">
        <v>922</v>
      </c>
      <c r="J292" s="553"/>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80">
        <f t="shared" si="175"/>
        <v>0</v>
      </c>
      <c r="SK292" s="267"/>
      <c r="SL292" s="255"/>
      <c r="SM292" s="255"/>
      <c r="SN292" s="255"/>
    </row>
    <row r="293" spans="1:508" outlineLevel="3" x14ac:dyDescent="0.25">
      <c r="A293" s="255"/>
      <c r="B293" s="264"/>
      <c r="C293" s="449">
        <f>INT($C$29)+3</f>
        <v>4</v>
      </c>
      <c r="D293" s="280"/>
      <c r="E293" s="329">
        <f t="shared" si="173"/>
        <v>152</v>
      </c>
      <c r="F293" s="335"/>
      <c r="G293" s="280"/>
      <c r="H293" s="552"/>
      <c r="I293" s="564" t="s">
        <v>918</v>
      </c>
      <c r="J293" s="553"/>
      <c r="K293" s="630">
        <v>0</v>
      </c>
      <c r="L293" s="630">
        <v>0</v>
      </c>
      <c r="M293" s="630">
        <v>0</v>
      </c>
      <c r="N293" s="630">
        <v>0</v>
      </c>
      <c r="O293" s="630">
        <v>0</v>
      </c>
      <c r="P293" s="630">
        <v>0</v>
      </c>
      <c r="Q293" s="630">
        <v>0</v>
      </c>
      <c r="R293" s="630">
        <v>0</v>
      </c>
      <c r="S293" s="630">
        <v>0</v>
      </c>
      <c r="T293" s="630">
        <v>0</v>
      </c>
      <c r="U293" s="630">
        <v>0</v>
      </c>
      <c r="V293" s="630">
        <v>0</v>
      </c>
      <c r="W293" s="630">
        <v>0</v>
      </c>
      <c r="X293" s="630">
        <v>0</v>
      </c>
      <c r="Y293" s="630">
        <v>0</v>
      </c>
      <c r="Z293" s="630">
        <v>0</v>
      </c>
      <c r="AA293" s="630">
        <v>0</v>
      </c>
      <c r="AB293" s="630">
        <v>0</v>
      </c>
      <c r="AC293" s="630">
        <v>0</v>
      </c>
      <c r="AD293" s="630">
        <v>0</v>
      </c>
      <c r="AE293" s="630">
        <v>0</v>
      </c>
      <c r="AF293" s="630">
        <v>0</v>
      </c>
      <c r="AG293" s="630">
        <v>0</v>
      </c>
      <c r="AH293" s="630">
        <v>0</v>
      </c>
      <c r="AI293" s="630">
        <v>0</v>
      </c>
      <c r="AJ293" s="630">
        <v>0</v>
      </c>
      <c r="AK293" s="630">
        <v>0</v>
      </c>
      <c r="AL293" s="630">
        <v>0</v>
      </c>
      <c r="AM293" s="630">
        <v>0</v>
      </c>
      <c r="AN293" s="630">
        <v>0</v>
      </c>
      <c r="AO293" s="630">
        <v>0</v>
      </c>
      <c r="AP293" s="630">
        <v>0</v>
      </c>
      <c r="AQ293" s="630">
        <v>0</v>
      </c>
      <c r="AR293" s="630">
        <v>0</v>
      </c>
      <c r="AS293" s="630">
        <v>0</v>
      </c>
      <c r="AT293" s="630">
        <v>0</v>
      </c>
      <c r="AU293" s="630">
        <v>0</v>
      </c>
      <c r="AV293" s="630">
        <v>0</v>
      </c>
      <c r="AW293" s="630">
        <v>0</v>
      </c>
      <c r="AX293" s="630">
        <v>0</v>
      </c>
      <c r="AY293" s="630">
        <v>0</v>
      </c>
      <c r="AZ293" s="630">
        <v>0</v>
      </c>
      <c r="BA293" s="630">
        <v>0</v>
      </c>
      <c r="BB293" s="630">
        <v>0</v>
      </c>
      <c r="BC293" s="630">
        <v>0</v>
      </c>
      <c r="BD293" s="630">
        <v>0</v>
      </c>
      <c r="BE293" s="630">
        <v>0</v>
      </c>
      <c r="BF293" s="630">
        <v>0</v>
      </c>
      <c r="BG293" s="630">
        <v>0</v>
      </c>
      <c r="BH293" s="630">
        <v>0</v>
      </c>
      <c r="BI293" s="630">
        <v>0</v>
      </c>
      <c r="BJ293" s="630">
        <v>0</v>
      </c>
      <c r="BK293" s="630">
        <v>0</v>
      </c>
      <c r="BL293" s="630">
        <v>0</v>
      </c>
      <c r="BM293" s="630">
        <v>0</v>
      </c>
      <c r="BN293" s="630">
        <v>0</v>
      </c>
      <c r="BO293" s="630">
        <v>0</v>
      </c>
      <c r="BP293" s="630">
        <v>0</v>
      </c>
      <c r="BQ293" s="630">
        <v>0</v>
      </c>
      <c r="BR293" s="630">
        <v>0</v>
      </c>
      <c r="BS293" s="630">
        <v>0</v>
      </c>
      <c r="BT293" s="630">
        <v>0</v>
      </c>
      <c r="BU293" s="630">
        <v>0</v>
      </c>
      <c r="BV293" s="630">
        <v>0</v>
      </c>
      <c r="BW293" s="630">
        <v>0</v>
      </c>
      <c r="BX293" s="630">
        <v>0</v>
      </c>
      <c r="BY293" s="630">
        <v>0</v>
      </c>
      <c r="BZ293" s="630">
        <v>0</v>
      </c>
      <c r="CA293" s="630">
        <v>0</v>
      </c>
      <c r="CB293" s="630">
        <v>0</v>
      </c>
      <c r="CC293" s="630">
        <v>0</v>
      </c>
      <c r="CD293" s="630">
        <v>0</v>
      </c>
      <c r="CE293" s="630">
        <v>0</v>
      </c>
      <c r="CF293" s="630">
        <v>0</v>
      </c>
      <c r="CG293" s="630">
        <v>0</v>
      </c>
      <c r="CH293" s="630">
        <v>0</v>
      </c>
      <c r="CI293" s="630">
        <v>0</v>
      </c>
      <c r="CJ293" s="630">
        <v>0</v>
      </c>
      <c r="CK293" s="630">
        <v>0</v>
      </c>
      <c r="CL293" s="630">
        <v>0</v>
      </c>
      <c r="CM293" s="630">
        <v>0</v>
      </c>
      <c r="CN293" s="630">
        <v>0</v>
      </c>
      <c r="CO293" s="630">
        <v>0</v>
      </c>
      <c r="CP293" s="630">
        <v>0</v>
      </c>
      <c r="CQ293" s="630">
        <v>0</v>
      </c>
      <c r="CR293" s="630">
        <v>0</v>
      </c>
      <c r="CS293" s="630">
        <v>0</v>
      </c>
      <c r="CT293" s="630">
        <v>0</v>
      </c>
      <c r="CU293" s="630">
        <v>0</v>
      </c>
      <c r="CV293" s="630">
        <v>0</v>
      </c>
      <c r="CW293" s="630">
        <v>0</v>
      </c>
      <c r="CX293" s="630">
        <v>0</v>
      </c>
      <c r="CY293" s="630">
        <v>0</v>
      </c>
      <c r="CZ293" s="630">
        <v>0</v>
      </c>
      <c r="DA293" s="630">
        <v>0</v>
      </c>
      <c r="DB293" s="630">
        <v>0</v>
      </c>
      <c r="DC293" s="630">
        <v>0</v>
      </c>
      <c r="DD293" s="630">
        <v>0</v>
      </c>
      <c r="DE293" s="630">
        <v>0</v>
      </c>
      <c r="DF293" s="630">
        <v>0</v>
      </c>
      <c r="DG293" s="630">
        <v>0</v>
      </c>
      <c r="DH293" s="630">
        <v>0</v>
      </c>
      <c r="DI293" s="630">
        <v>0</v>
      </c>
      <c r="DJ293" s="630">
        <v>0</v>
      </c>
      <c r="DK293" s="630">
        <v>0</v>
      </c>
      <c r="DL293" s="630">
        <v>0</v>
      </c>
      <c r="DM293" s="630">
        <v>0</v>
      </c>
      <c r="DN293" s="630">
        <v>0</v>
      </c>
      <c r="DO293" s="630">
        <v>0</v>
      </c>
      <c r="DP293" s="630">
        <v>0</v>
      </c>
      <c r="DQ293" s="630">
        <v>0</v>
      </c>
      <c r="DR293" s="630">
        <v>0</v>
      </c>
      <c r="DS293" s="630">
        <v>0</v>
      </c>
      <c r="DT293" s="630">
        <v>0</v>
      </c>
      <c r="DU293" s="630">
        <v>0</v>
      </c>
      <c r="DV293" s="630">
        <v>0</v>
      </c>
      <c r="DW293" s="630">
        <v>0</v>
      </c>
      <c r="DX293" s="630">
        <v>0</v>
      </c>
      <c r="DY293" s="630">
        <v>0</v>
      </c>
      <c r="DZ293" s="630">
        <v>0</v>
      </c>
      <c r="EA293" s="630">
        <v>0</v>
      </c>
      <c r="EB293" s="630">
        <v>0</v>
      </c>
      <c r="EC293" s="630">
        <v>0</v>
      </c>
      <c r="ED293" s="630">
        <v>0</v>
      </c>
      <c r="EE293" s="630">
        <v>0</v>
      </c>
      <c r="EF293" s="630">
        <v>0</v>
      </c>
      <c r="EG293" s="630">
        <v>0</v>
      </c>
      <c r="EH293" s="630">
        <v>0</v>
      </c>
      <c r="EI293" s="630">
        <v>0</v>
      </c>
      <c r="EJ293" s="630">
        <v>0</v>
      </c>
      <c r="EK293" s="630">
        <v>0</v>
      </c>
      <c r="EL293" s="630">
        <v>0</v>
      </c>
      <c r="EM293" s="630">
        <v>0</v>
      </c>
      <c r="EN293" s="630">
        <v>0</v>
      </c>
      <c r="EO293" s="630">
        <v>0</v>
      </c>
      <c r="EP293" s="630">
        <v>0</v>
      </c>
      <c r="EQ293" s="630">
        <v>0</v>
      </c>
      <c r="ER293" s="630">
        <v>0</v>
      </c>
      <c r="ES293" s="630">
        <v>0</v>
      </c>
      <c r="ET293" s="630">
        <v>0</v>
      </c>
      <c r="EU293" s="630">
        <v>0</v>
      </c>
      <c r="EV293" s="630">
        <v>0</v>
      </c>
      <c r="EW293" s="630">
        <v>0</v>
      </c>
      <c r="EX293" s="630">
        <v>0</v>
      </c>
      <c r="EY293" s="630">
        <v>0</v>
      </c>
      <c r="EZ293" s="630">
        <v>0</v>
      </c>
      <c r="FA293" s="630">
        <v>0</v>
      </c>
      <c r="FB293" s="630">
        <v>0</v>
      </c>
      <c r="FC293" s="630">
        <v>0</v>
      </c>
      <c r="FD293" s="630">
        <v>0</v>
      </c>
      <c r="FE293" s="630">
        <v>0</v>
      </c>
      <c r="FF293" s="630">
        <v>0</v>
      </c>
      <c r="FG293" s="630">
        <v>0</v>
      </c>
      <c r="FH293" s="630">
        <v>0</v>
      </c>
      <c r="FI293" s="630">
        <v>0</v>
      </c>
      <c r="FJ293" s="630">
        <v>0</v>
      </c>
      <c r="FK293" s="630">
        <v>0</v>
      </c>
      <c r="FL293" s="630">
        <v>0</v>
      </c>
      <c r="FM293" s="630">
        <v>0</v>
      </c>
      <c r="FN293" s="630">
        <v>0</v>
      </c>
      <c r="FO293" s="630">
        <v>0</v>
      </c>
      <c r="FP293" s="630">
        <v>0</v>
      </c>
      <c r="FQ293" s="630">
        <v>0</v>
      </c>
      <c r="FR293" s="630">
        <v>0</v>
      </c>
      <c r="FS293" s="630">
        <v>0</v>
      </c>
      <c r="FT293" s="630">
        <v>0</v>
      </c>
      <c r="FU293" s="630">
        <v>0</v>
      </c>
      <c r="FV293" s="630">
        <v>0</v>
      </c>
      <c r="FW293" s="630">
        <v>0</v>
      </c>
      <c r="FX293" s="630">
        <v>0</v>
      </c>
      <c r="FY293" s="630">
        <v>0</v>
      </c>
      <c r="FZ293" s="630">
        <v>0</v>
      </c>
      <c r="GA293" s="630">
        <v>0</v>
      </c>
      <c r="GB293" s="630">
        <v>0</v>
      </c>
      <c r="GC293" s="630">
        <v>0</v>
      </c>
      <c r="GD293" s="630">
        <v>0</v>
      </c>
      <c r="GE293" s="630">
        <v>0</v>
      </c>
      <c r="GF293" s="630">
        <v>0</v>
      </c>
      <c r="GG293" s="630">
        <v>0</v>
      </c>
      <c r="GH293" s="630">
        <v>0</v>
      </c>
      <c r="GI293" s="630">
        <v>0</v>
      </c>
      <c r="GJ293" s="630">
        <v>0</v>
      </c>
      <c r="GK293" s="630">
        <v>0</v>
      </c>
      <c r="GL293" s="630">
        <v>0</v>
      </c>
      <c r="GM293" s="630">
        <v>0</v>
      </c>
      <c r="GN293" s="630">
        <v>0</v>
      </c>
      <c r="GO293" s="630">
        <v>0</v>
      </c>
      <c r="GP293" s="630">
        <v>0</v>
      </c>
      <c r="GQ293" s="630">
        <v>0</v>
      </c>
      <c r="GR293" s="630">
        <v>0</v>
      </c>
      <c r="GS293" s="630">
        <v>0</v>
      </c>
      <c r="GT293" s="630">
        <v>0</v>
      </c>
      <c r="GU293" s="630">
        <v>0</v>
      </c>
      <c r="GV293" s="630">
        <v>0</v>
      </c>
      <c r="GW293" s="630">
        <v>0</v>
      </c>
      <c r="GX293" s="630">
        <v>0</v>
      </c>
      <c r="GY293" s="630">
        <v>0</v>
      </c>
      <c r="GZ293" s="630">
        <v>0</v>
      </c>
      <c r="HA293" s="630">
        <v>0</v>
      </c>
      <c r="HB293" s="630">
        <v>0</v>
      </c>
      <c r="HC293" s="630">
        <v>0</v>
      </c>
      <c r="HD293" s="630">
        <v>0</v>
      </c>
      <c r="HE293" s="630">
        <v>0</v>
      </c>
      <c r="HF293" s="630">
        <v>0</v>
      </c>
      <c r="HG293" s="630">
        <v>0</v>
      </c>
      <c r="HH293" s="630">
        <v>0</v>
      </c>
      <c r="HI293" s="630">
        <v>0</v>
      </c>
      <c r="HJ293" s="630">
        <v>0</v>
      </c>
      <c r="HK293" s="630">
        <v>0</v>
      </c>
      <c r="HL293" s="630">
        <v>0</v>
      </c>
      <c r="HM293" s="630">
        <v>0</v>
      </c>
      <c r="HN293" s="630">
        <v>0</v>
      </c>
      <c r="HO293" s="630">
        <v>0</v>
      </c>
      <c r="HP293" s="630">
        <v>0</v>
      </c>
      <c r="HQ293" s="630">
        <v>0</v>
      </c>
      <c r="HR293" s="630">
        <v>0</v>
      </c>
      <c r="HS293" s="630">
        <v>0</v>
      </c>
      <c r="HT293" s="630">
        <v>0</v>
      </c>
      <c r="HU293" s="630">
        <v>0</v>
      </c>
      <c r="HV293" s="630">
        <v>0</v>
      </c>
      <c r="HW293" s="630">
        <v>0</v>
      </c>
      <c r="HX293" s="630">
        <v>0</v>
      </c>
      <c r="HY293" s="630">
        <v>0</v>
      </c>
      <c r="HZ293" s="630">
        <v>0</v>
      </c>
      <c r="IA293" s="630">
        <v>0</v>
      </c>
      <c r="IB293" s="630">
        <v>0</v>
      </c>
      <c r="IC293" s="630">
        <v>0</v>
      </c>
      <c r="ID293" s="630">
        <v>0</v>
      </c>
      <c r="IE293" s="630">
        <v>0</v>
      </c>
      <c r="IF293" s="630">
        <v>0</v>
      </c>
      <c r="IG293" s="630">
        <v>0</v>
      </c>
      <c r="IH293" s="630">
        <v>0</v>
      </c>
      <c r="II293" s="630">
        <v>0</v>
      </c>
      <c r="IJ293" s="630">
        <v>0</v>
      </c>
      <c r="IK293" s="630">
        <v>0</v>
      </c>
      <c r="IL293" s="630">
        <v>0</v>
      </c>
      <c r="IM293" s="630">
        <v>0</v>
      </c>
      <c r="IN293" s="630">
        <v>0</v>
      </c>
      <c r="IO293" s="630">
        <v>0</v>
      </c>
      <c r="IP293" s="630">
        <v>0</v>
      </c>
      <c r="IQ293" s="630">
        <v>0</v>
      </c>
      <c r="IR293" s="630">
        <v>0</v>
      </c>
      <c r="IS293" s="630">
        <v>0</v>
      </c>
      <c r="IT293" s="630">
        <v>0</v>
      </c>
      <c r="IU293" s="630">
        <v>0</v>
      </c>
      <c r="IV293" s="630">
        <v>0</v>
      </c>
      <c r="IW293" s="630">
        <v>0</v>
      </c>
      <c r="IX293" s="630">
        <v>0</v>
      </c>
      <c r="IY293" s="630">
        <v>0</v>
      </c>
      <c r="IZ293" s="630">
        <v>0</v>
      </c>
      <c r="JA293" s="630">
        <v>0</v>
      </c>
      <c r="JB293" s="630">
        <v>0</v>
      </c>
      <c r="JC293" s="630">
        <v>0</v>
      </c>
      <c r="JD293" s="630">
        <v>0</v>
      </c>
      <c r="JE293" s="630">
        <v>0</v>
      </c>
      <c r="JF293" s="630">
        <v>0</v>
      </c>
      <c r="JG293" s="630">
        <v>0</v>
      </c>
      <c r="JH293" s="630">
        <v>0</v>
      </c>
      <c r="JI293" s="630">
        <v>0</v>
      </c>
      <c r="JJ293" s="630">
        <v>0</v>
      </c>
      <c r="JK293" s="630">
        <v>0</v>
      </c>
      <c r="JL293" s="630">
        <v>0</v>
      </c>
      <c r="JM293" s="630">
        <v>0</v>
      </c>
      <c r="JN293" s="630">
        <v>0</v>
      </c>
      <c r="JO293" s="630">
        <v>0</v>
      </c>
      <c r="JP293" s="630">
        <v>0</v>
      </c>
      <c r="JQ293" s="630">
        <v>0</v>
      </c>
      <c r="JR293" s="630">
        <v>0</v>
      </c>
      <c r="JS293" s="630">
        <v>0</v>
      </c>
      <c r="JT293" s="630">
        <v>0</v>
      </c>
      <c r="JU293" s="630">
        <v>0</v>
      </c>
      <c r="JV293" s="630">
        <v>0</v>
      </c>
      <c r="JW293" s="630">
        <v>0</v>
      </c>
      <c r="JX293" s="630">
        <v>0</v>
      </c>
      <c r="JY293" s="630">
        <v>0</v>
      </c>
      <c r="JZ293" s="630">
        <v>0</v>
      </c>
      <c r="KA293" s="630">
        <v>0</v>
      </c>
      <c r="KB293" s="630">
        <v>0</v>
      </c>
      <c r="KC293" s="630">
        <v>0</v>
      </c>
      <c r="KD293" s="630">
        <v>0</v>
      </c>
      <c r="KE293" s="630">
        <v>0</v>
      </c>
      <c r="KF293" s="630">
        <v>0</v>
      </c>
      <c r="KG293" s="630">
        <v>0</v>
      </c>
      <c r="KH293" s="630">
        <v>0</v>
      </c>
      <c r="KI293" s="630">
        <v>0</v>
      </c>
      <c r="KJ293" s="630">
        <v>0</v>
      </c>
      <c r="KK293" s="630">
        <v>0</v>
      </c>
      <c r="KL293" s="630">
        <v>0</v>
      </c>
      <c r="KM293" s="630">
        <v>0</v>
      </c>
      <c r="KN293" s="630">
        <v>0</v>
      </c>
      <c r="KO293" s="630">
        <v>0</v>
      </c>
      <c r="KP293" s="630">
        <v>0</v>
      </c>
      <c r="KQ293" s="630">
        <v>0</v>
      </c>
      <c r="KR293" s="630">
        <v>0</v>
      </c>
      <c r="KS293" s="630">
        <v>0</v>
      </c>
      <c r="KT293" s="630">
        <v>0</v>
      </c>
      <c r="KU293" s="630">
        <v>0</v>
      </c>
      <c r="KV293" s="630">
        <v>0</v>
      </c>
      <c r="KW293" s="630">
        <v>0</v>
      </c>
      <c r="KX293" s="630">
        <v>0</v>
      </c>
      <c r="KY293" s="630">
        <v>0</v>
      </c>
      <c r="KZ293" s="630">
        <v>0</v>
      </c>
      <c r="LA293" s="630">
        <v>0</v>
      </c>
      <c r="LB293" s="630">
        <v>0</v>
      </c>
      <c r="LC293" s="630">
        <v>0</v>
      </c>
      <c r="LD293" s="630">
        <v>0</v>
      </c>
      <c r="LE293" s="630">
        <v>0</v>
      </c>
      <c r="LF293" s="630">
        <v>0</v>
      </c>
      <c r="LG293" s="630">
        <v>0</v>
      </c>
      <c r="LH293" s="630">
        <v>0</v>
      </c>
      <c r="LI293" s="630">
        <v>0</v>
      </c>
      <c r="LJ293" s="630">
        <v>0</v>
      </c>
      <c r="LK293" s="630">
        <v>0</v>
      </c>
      <c r="LL293" s="630">
        <v>0</v>
      </c>
      <c r="LM293" s="630">
        <v>0</v>
      </c>
      <c r="LN293" s="630">
        <v>0</v>
      </c>
      <c r="LO293" s="630">
        <v>0</v>
      </c>
      <c r="LP293" s="630">
        <v>0</v>
      </c>
      <c r="LQ293" s="630">
        <v>0</v>
      </c>
      <c r="LR293" s="630">
        <v>0</v>
      </c>
      <c r="LS293" s="630">
        <v>0</v>
      </c>
      <c r="LT293" s="630">
        <v>0</v>
      </c>
      <c r="LU293" s="630">
        <v>0</v>
      </c>
      <c r="LV293" s="630">
        <v>0</v>
      </c>
      <c r="LW293" s="630">
        <v>0</v>
      </c>
      <c r="LX293" s="630">
        <v>0</v>
      </c>
      <c r="LY293" s="630">
        <v>0</v>
      </c>
      <c r="LZ293" s="630">
        <v>0</v>
      </c>
      <c r="MA293" s="630">
        <v>0</v>
      </c>
      <c r="MB293" s="630">
        <v>0</v>
      </c>
      <c r="MC293" s="630">
        <v>0</v>
      </c>
      <c r="MD293" s="630">
        <v>0</v>
      </c>
      <c r="ME293" s="630">
        <v>0</v>
      </c>
      <c r="MF293" s="630">
        <v>0</v>
      </c>
      <c r="MG293" s="630">
        <v>0</v>
      </c>
      <c r="MH293" s="630">
        <v>0</v>
      </c>
      <c r="MI293" s="630">
        <v>0</v>
      </c>
      <c r="MJ293" s="630">
        <v>0</v>
      </c>
      <c r="MK293" s="630">
        <v>0</v>
      </c>
      <c r="ML293" s="630">
        <v>0</v>
      </c>
      <c r="MM293" s="630">
        <v>0</v>
      </c>
      <c r="MN293" s="630">
        <v>0</v>
      </c>
      <c r="MO293" s="630">
        <v>0</v>
      </c>
      <c r="MP293" s="630">
        <v>0</v>
      </c>
      <c r="MQ293" s="630">
        <v>0</v>
      </c>
      <c r="MR293" s="630">
        <v>0</v>
      </c>
      <c r="MS293" s="630">
        <v>0</v>
      </c>
      <c r="MT293" s="630">
        <v>0</v>
      </c>
      <c r="MU293" s="630">
        <v>0</v>
      </c>
      <c r="MV293" s="630">
        <v>0</v>
      </c>
      <c r="MW293" s="630">
        <v>0</v>
      </c>
      <c r="MX293" s="630">
        <v>0</v>
      </c>
      <c r="MY293" s="630">
        <v>0</v>
      </c>
      <c r="MZ293" s="630">
        <v>0</v>
      </c>
      <c r="NA293" s="630">
        <v>0</v>
      </c>
      <c r="NB293" s="630">
        <v>0</v>
      </c>
      <c r="NC293" s="630">
        <v>0</v>
      </c>
      <c r="ND293" s="630">
        <v>0</v>
      </c>
      <c r="NE293" s="630">
        <v>0</v>
      </c>
      <c r="NF293" s="630">
        <v>0</v>
      </c>
      <c r="NG293" s="630">
        <v>0</v>
      </c>
      <c r="NH293" s="630">
        <v>0</v>
      </c>
      <c r="NI293" s="630">
        <v>0</v>
      </c>
      <c r="NJ293" s="630">
        <v>0</v>
      </c>
      <c r="NK293" s="630">
        <v>0</v>
      </c>
      <c r="NL293" s="630">
        <v>0</v>
      </c>
      <c r="NM293" s="630">
        <v>0</v>
      </c>
      <c r="NN293" s="630">
        <v>0</v>
      </c>
      <c r="NO293" s="630">
        <v>0</v>
      </c>
      <c r="NP293" s="630">
        <v>0</v>
      </c>
      <c r="NQ293" s="630">
        <v>0</v>
      </c>
      <c r="NR293" s="630">
        <v>0</v>
      </c>
      <c r="NS293" s="630">
        <v>0</v>
      </c>
      <c r="NT293" s="630">
        <v>0</v>
      </c>
      <c r="NU293" s="630">
        <v>0</v>
      </c>
      <c r="NV293" s="630">
        <v>0</v>
      </c>
      <c r="NW293" s="630">
        <v>0</v>
      </c>
      <c r="NX293" s="630">
        <v>0</v>
      </c>
      <c r="NY293" s="630">
        <v>0</v>
      </c>
      <c r="NZ293" s="630">
        <v>0</v>
      </c>
      <c r="OA293" s="630">
        <v>0</v>
      </c>
      <c r="OB293" s="630">
        <v>0</v>
      </c>
      <c r="OC293" s="630">
        <v>0</v>
      </c>
      <c r="OD293" s="630">
        <v>0</v>
      </c>
      <c r="OE293" s="630">
        <v>0</v>
      </c>
      <c r="OF293" s="630">
        <v>0</v>
      </c>
      <c r="OG293" s="630">
        <v>0</v>
      </c>
      <c r="OH293" s="630">
        <v>0</v>
      </c>
      <c r="OI293" s="630">
        <v>0</v>
      </c>
      <c r="OJ293" s="630">
        <v>0</v>
      </c>
      <c r="OK293" s="630">
        <v>0</v>
      </c>
      <c r="OL293" s="630">
        <v>0</v>
      </c>
      <c r="OM293" s="630">
        <v>0</v>
      </c>
      <c r="ON293" s="630">
        <v>0</v>
      </c>
      <c r="OO293" s="630">
        <v>0</v>
      </c>
      <c r="OP293" s="630">
        <v>0</v>
      </c>
      <c r="OQ293" s="630">
        <v>0</v>
      </c>
      <c r="OR293" s="630">
        <v>0</v>
      </c>
      <c r="OS293" s="630">
        <v>0</v>
      </c>
      <c r="OT293" s="630">
        <v>0</v>
      </c>
      <c r="OU293" s="630">
        <v>0</v>
      </c>
      <c r="OV293" s="630">
        <v>0</v>
      </c>
      <c r="OW293" s="630">
        <v>0</v>
      </c>
      <c r="OX293" s="630">
        <v>0</v>
      </c>
      <c r="OY293" s="630">
        <v>0</v>
      </c>
      <c r="OZ293" s="630">
        <v>0</v>
      </c>
      <c r="PA293" s="630">
        <v>0</v>
      </c>
      <c r="PB293" s="630">
        <v>0</v>
      </c>
      <c r="PC293" s="630">
        <v>0</v>
      </c>
      <c r="PD293" s="630">
        <v>0</v>
      </c>
      <c r="PE293" s="630">
        <v>0</v>
      </c>
      <c r="PF293" s="630">
        <v>0</v>
      </c>
      <c r="PG293" s="630">
        <v>0</v>
      </c>
      <c r="PH293" s="630">
        <v>0</v>
      </c>
      <c r="PI293" s="630">
        <v>0</v>
      </c>
      <c r="PJ293" s="630">
        <v>0</v>
      </c>
      <c r="PK293" s="630">
        <v>0</v>
      </c>
      <c r="PL293" s="630">
        <v>0</v>
      </c>
      <c r="PM293" s="630">
        <v>0</v>
      </c>
      <c r="PN293" s="630">
        <v>0</v>
      </c>
      <c r="PO293" s="630">
        <v>0</v>
      </c>
      <c r="PP293" s="630">
        <v>0</v>
      </c>
      <c r="PQ293" s="630">
        <v>0</v>
      </c>
      <c r="PR293" s="630">
        <v>0</v>
      </c>
      <c r="PS293" s="630">
        <v>0</v>
      </c>
      <c r="PT293" s="630">
        <v>0</v>
      </c>
      <c r="PU293" s="630">
        <v>0</v>
      </c>
      <c r="PV293" s="630">
        <v>0</v>
      </c>
      <c r="PW293" s="630">
        <v>0</v>
      </c>
      <c r="PX293" s="630">
        <v>0</v>
      </c>
      <c r="PY293" s="630">
        <v>0</v>
      </c>
      <c r="PZ293" s="630">
        <v>0</v>
      </c>
      <c r="QA293" s="630">
        <v>0</v>
      </c>
      <c r="QB293" s="630">
        <v>0</v>
      </c>
      <c r="QC293" s="630">
        <v>0</v>
      </c>
      <c r="QD293" s="630">
        <v>0</v>
      </c>
      <c r="QE293" s="630">
        <v>0</v>
      </c>
      <c r="QF293" s="630">
        <v>0</v>
      </c>
      <c r="QG293" s="630">
        <v>0</v>
      </c>
      <c r="QH293" s="630">
        <v>0</v>
      </c>
      <c r="QI293" s="630">
        <v>0</v>
      </c>
      <c r="QJ293" s="630">
        <v>0</v>
      </c>
      <c r="QK293" s="630">
        <v>0</v>
      </c>
      <c r="QL293" s="630">
        <v>0</v>
      </c>
      <c r="QM293" s="630">
        <v>0</v>
      </c>
      <c r="QN293" s="630">
        <v>0</v>
      </c>
      <c r="QO293" s="630">
        <v>0</v>
      </c>
      <c r="QP293" s="630">
        <v>0</v>
      </c>
      <c r="QQ293" s="630">
        <v>0</v>
      </c>
      <c r="QR293" s="630">
        <v>0</v>
      </c>
      <c r="QS293" s="630">
        <v>0</v>
      </c>
      <c r="QT293" s="630">
        <v>0</v>
      </c>
      <c r="QU293" s="630">
        <v>0</v>
      </c>
      <c r="QV293" s="630">
        <v>0</v>
      </c>
      <c r="QW293" s="630">
        <v>0</v>
      </c>
      <c r="QX293" s="630">
        <v>0</v>
      </c>
      <c r="QY293" s="630">
        <v>0</v>
      </c>
      <c r="QZ293" s="630">
        <v>0</v>
      </c>
      <c r="RA293" s="630">
        <v>0</v>
      </c>
      <c r="RB293" s="630">
        <v>0</v>
      </c>
      <c r="RC293" s="630">
        <v>0</v>
      </c>
      <c r="RD293" s="630">
        <v>0</v>
      </c>
      <c r="RE293" s="630">
        <v>0</v>
      </c>
      <c r="RF293" s="630">
        <v>0</v>
      </c>
      <c r="RG293" s="630">
        <v>0</v>
      </c>
      <c r="RH293" s="630">
        <v>0</v>
      </c>
      <c r="RI293" s="630">
        <v>0</v>
      </c>
      <c r="RJ293" s="630">
        <v>0</v>
      </c>
      <c r="RK293" s="630">
        <v>0</v>
      </c>
      <c r="RL293" s="630">
        <v>0</v>
      </c>
      <c r="RM293" s="630">
        <v>0</v>
      </c>
      <c r="RN293" s="630">
        <v>0</v>
      </c>
      <c r="RO293" s="630">
        <v>0</v>
      </c>
      <c r="RP293" s="630">
        <v>0</v>
      </c>
      <c r="RQ293" s="630">
        <v>0</v>
      </c>
      <c r="RR293" s="630">
        <v>0</v>
      </c>
      <c r="RS293" s="630">
        <v>0</v>
      </c>
      <c r="RT293" s="630">
        <v>0</v>
      </c>
      <c r="RU293" s="630">
        <v>0</v>
      </c>
      <c r="RV293" s="630">
        <v>0</v>
      </c>
      <c r="RW293" s="630">
        <v>0</v>
      </c>
      <c r="RX293" s="630">
        <v>0</v>
      </c>
      <c r="RY293" s="630">
        <v>0</v>
      </c>
      <c r="RZ293" s="630">
        <v>0</v>
      </c>
      <c r="SA293" s="630">
        <v>0</v>
      </c>
      <c r="SB293" s="630">
        <v>0</v>
      </c>
      <c r="SC293" s="630">
        <v>0</v>
      </c>
      <c r="SD293" s="630">
        <v>0</v>
      </c>
      <c r="SE293" s="630">
        <v>0</v>
      </c>
      <c r="SF293" s="630">
        <v>0</v>
      </c>
      <c r="SG293" s="630">
        <v>0</v>
      </c>
      <c r="SH293" s="630">
        <v>0</v>
      </c>
      <c r="SI293" s="630">
        <v>0</v>
      </c>
      <c r="SJ293" s="280">
        <f t="shared" si="175"/>
        <v>0</v>
      </c>
      <c r="SK293" s="267"/>
      <c r="SL293" s="255"/>
      <c r="SM293" s="255"/>
      <c r="SN293" s="255"/>
    </row>
    <row r="294" spans="1:508" outlineLevel="3" x14ac:dyDescent="0.25">
      <c r="A294" s="255"/>
      <c r="B294" s="264"/>
      <c r="C294" s="449">
        <f>INT($C$29)+3</f>
        <v>4</v>
      </c>
      <c r="D294" s="280"/>
      <c r="E294" s="329">
        <f t="shared" si="173"/>
        <v>153</v>
      </c>
      <c r="F294" s="335"/>
      <c r="G294" s="280"/>
      <c r="H294" s="552"/>
      <c r="I294" s="564" t="s">
        <v>919</v>
      </c>
      <c r="J294" s="553"/>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80">
        <f t="shared" si="175"/>
        <v>0</v>
      </c>
      <c r="SK294" s="267"/>
      <c r="SL294" s="255"/>
      <c r="SM294" s="255"/>
      <c r="SN294" s="255"/>
    </row>
    <row r="295" spans="1:508" outlineLevel="3" x14ac:dyDescent="0.25">
      <c r="A295" s="255"/>
      <c r="B295" s="264"/>
      <c r="C295" s="449">
        <f>INT($C$29)+3</f>
        <v>4</v>
      </c>
      <c r="D295" s="280"/>
      <c r="E295" s="329">
        <f t="shared" si="173"/>
        <v>154</v>
      </c>
      <c r="F295" s="335"/>
      <c r="G295" s="280"/>
      <c r="H295" s="552"/>
      <c r="I295" s="564" t="s">
        <v>920</v>
      </c>
      <c r="J295" s="553"/>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80">
        <f t="shared" ref="SJ295:SJ298" si="177">SI295</f>
        <v>0</v>
      </c>
      <c r="SK295" s="267"/>
      <c r="SL295" s="255"/>
      <c r="SM295" s="255"/>
      <c r="SN295" s="255"/>
    </row>
    <row r="296" spans="1:508" outlineLevel="3" x14ac:dyDescent="0.25">
      <c r="A296" s="255"/>
      <c r="B296" s="264"/>
      <c r="C296" s="449">
        <f t="shared" ref="C296" si="178">INT($C$29)+3</f>
        <v>4</v>
      </c>
      <c r="D296" s="280"/>
      <c r="E296" s="329">
        <f t="shared" si="173"/>
        <v>155</v>
      </c>
      <c r="F296" s="335"/>
      <c r="G296" s="280"/>
      <c r="H296" s="552"/>
      <c r="I296" s="567" t="s">
        <v>926</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177"/>
        <v>0</v>
      </c>
      <c r="SK296" s="267"/>
      <c r="SL296" s="255"/>
      <c r="SM296" s="255"/>
      <c r="SN296" s="255"/>
    </row>
    <row r="297" spans="1:508" outlineLevel="3" x14ac:dyDescent="0.25">
      <c r="A297" s="255"/>
      <c r="B297" s="264"/>
      <c r="C297" s="449">
        <f>INT($C$29)+3</f>
        <v>4</v>
      </c>
      <c r="D297" s="280"/>
      <c r="E297" s="329">
        <f t="shared" si="173"/>
        <v>156</v>
      </c>
      <c r="F297" s="335"/>
      <c r="G297" s="280"/>
      <c r="H297" s="552"/>
      <c r="I297" s="564" t="s">
        <v>918</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177"/>
        <v>0</v>
      </c>
      <c r="SK297" s="267"/>
      <c r="SL297" s="255"/>
      <c r="SM297" s="255"/>
      <c r="SN297" s="255"/>
    </row>
    <row r="298" spans="1:508" outlineLevel="3" x14ac:dyDescent="0.25">
      <c r="A298" s="255"/>
      <c r="B298" s="264"/>
      <c r="C298" s="449">
        <f>INT($C$29)+3</f>
        <v>4</v>
      </c>
      <c r="D298" s="280"/>
      <c r="E298" s="329">
        <f t="shared" si="173"/>
        <v>157</v>
      </c>
      <c r="F298" s="335"/>
      <c r="G298" s="280"/>
      <c r="H298" s="552"/>
      <c r="I298" s="564" t="s">
        <v>919</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177"/>
        <v>0</v>
      </c>
      <c r="SK298" s="267"/>
      <c r="SL298" s="255"/>
      <c r="SM298" s="255"/>
      <c r="SN298" s="255"/>
    </row>
    <row r="299" spans="1:508" outlineLevel="3" x14ac:dyDescent="0.25">
      <c r="A299" s="255"/>
      <c r="B299" s="264"/>
      <c r="C299" s="449">
        <f>INT($C$29)+3</f>
        <v>4</v>
      </c>
      <c r="D299" s="280"/>
      <c r="E299" s="329">
        <f t="shared" si="173"/>
        <v>158</v>
      </c>
      <c r="F299" s="335"/>
      <c r="G299" s="280"/>
      <c r="H299" s="554"/>
      <c r="I299" s="565" t="s">
        <v>920</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175"/>
        <v>0</v>
      </c>
      <c r="SK299" s="267"/>
      <c r="SL299" s="255"/>
      <c r="SM299" s="255"/>
      <c r="SN299" s="255"/>
    </row>
    <row r="300" spans="1:508" outlineLevel="2" x14ac:dyDescent="0.25">
      <c r="A300" s="255"/>
      <c r="B300" s="264"/>
      <c r="C300" s="449">
        <f>INT($C$29)+2</f>
        <v>3</v>
      </c>
      <c r="D300" s="280"/>
      <c r="E300" s="329">
        <f t="shared" si="173"/>
        <v>159</v>
      </c>
      <c r="F300" s="335"/>
      <c r="G300" s="280"/>
      <c r="H300" s="550"/>
      <c r="I300" s="550" t="s">
        <v>610</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175"/>
        <v>0</v>
      </c>
      <c r="SK300" s="267"/>
      <c r="SL300" s="255"/>
      <c r="SM300" s="255"/>
      <c r="SN300" s="255"/>
    </row>
    <row r="301" spans="1:508" outlineLevel="3" x14ac:dyDescent="0.25">
      <c r="A301" s="255"/>
      <c r="B301" s="264"/>
      <c r="C301" s="449">
        <f>INT($C$29)+3</f>
        <v>4</v>
      </c>
      <c r="D301" s="280"/>
      <c r="E301" s="329">
        <f t="shared" si="173"/>
        <v>160</v>
      </c>
      <c r="F301" s="335"/>
      <c r="G301" s="280"/>
      <c r="H301" s="552"/>
      <c r="I301" s="552" t="s">
        <v>611</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175"/>
        <v>0</v>
      </c>
      <c r="SK301" s="267"/>
      <c r="SL301" s="255"/>
      <c r="SM301" s="255"/>
      <c r="SN301" s="255"/>
    </row>
    <row r="302" spans="1:508" outlineLevel="3" x14ac:dyDescent="0.25">
      <c r="A302" s="255"/>
      <c r="B302" s="264"/>
      <c r="C302" s="449">
        <f>INT($C$29)+3</f>
        <v>4</v>
      </c>
      <c r="D302" s="280"/>
      <c r="E302" s="329">
        <f t="shared" si="173"/>
        <v>161</v>
      </c>
      <c r="F302" s="335"/>
      <c r="G302" s="280"/>
      <c r="H302" s="552"/>
      <c r="I302" s="552" t="s">
        <v>612</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175"/>
        <v>0</v>
      </c>
      <c r="SK302" s="267"/>
      <c r="SL302" s="255"/>
      <c r="SM302" s="255"/>
      <c r="SN302" s="255"/>
    </row>
    <row r="303" spans="1:508" outlineLevel="3" x14ac:dyDescent="0.25">
      <c r="A303" s="255"/>
      <c r="B303" s="264"/>
      <c r="C303" s="449">
        <f>INT($C$29)+3</f>
        <v>4</v>
      </c>
      <c r="D303" s="280"/>
      <c r="E303" s="329">
        <f t="shared" si="173"/>
        <v>162</v>
      </c>
      <c r="F303" s="335"/>
      <c r="G303" s="280"/>
      <c r="H303" s="556"/>
      <c r="I303" s="556" t="s">
        <v>743</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175"/>
        <v>0</v>
      </c>
      <c r="SK303" s="267"/>
      <c r="SL303" s="255"/>
      <c r="SM303" s="255"/>
      <c r="SN303" s="255"/>
    </row>
    <row r="304" spans="1:508" outlineLevel="2" x14ac:dyDescent="0.25">
      <c r="A304" s="255"/>
      <c r="B304" s="264"/>
      <c r="C304" s="449">
        <f>INT($C$29)+2</f>
        <v>3</v>
      </c>
      <c r="D304" s="280"/>
      <c r="E304" s="329">
        <f t="shared" si="173"/>
        <v>163</v>
      </c>
      <c r="F304" s="335"/>
      <c r="G304" s="280"/>
      <c r="H304" s="558"/>
      <c r="I304" s="558" t="s">
        <v>744</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175"/>
        <v>0</v>
      </c>
      <c r="SK304" s="267"/>
      <c r="SL304" s="255"/>
      <c r="SM304" s="255"/>
      <c r="SN304" s="255"/>
    </row>
    <row r="305" spans="1:508" outlineLevel="2" x14ac:dyDescent="0.25">
      <c r="A305" s="255"/>
      <c r="B305" s="264"/>
      <c r="C305" s="449">
        <f>INT($C$29)+2</f>
        <v>3</v>
      </c>
      <c r="D305" s="280"/>
      <c r="E305" s="329">
        <f t="shared" si="173"/>
        <v>164</v>
      </c>
      <c r="F305" s="335"/>
      <c r="G305" s="280"/>
      <c r="H305" s="466"/>
      <c r="I305" s="466" t="s">
        <v>745</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175"/>
        <v>0</v>
      </c>
      <c r="SK305" s="267"/>
      <c r="SL305" s="255"/>
      <c r="SM305" s="255"/>
      <c r="SN305" s="255"/>
    </row>
    <row r="306" spans="1:508" outlineLevel="3" x14ac:dyDescent="0.25">
      <c r="A306" s="255"/>
      <c r="B306" s="264"/>
      <c r="C306" s="449">
        <f t="shared" ref="C306:C354" si="179">INT($C$29)+3</f>
        <v>4</v>
      </c>
      <c r="D306" s="280"/>
      <c r="E306" s="329">
        <f t="shared" si="173"/>
        <v>165</v>
      </c>
      <c r="F306" s="335"/>
      <c r="G306" s="280"/>
      <c r="H306" s="509"/>
      <c r="I306" s="509" t="s">
        <v>746</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175"/>
        <v>0</v>
      </c>
      <c r="SK306" s="267"/>
      <c r="SL306" s="255"/>
      <c r="SM306" s="255"/>
      <c r="SN306" s="255"/>
    </row>
    <row r="307" spans="1:508" outlineLevel="2" x14ac:dyDescent="0.25">
      <c r="A307" s="255"/>
      <c r="B307" s="264"/>
      <c r="C307" s="449">
        <f>INT($C$29)+2</f>
        <v>3</v>
      </c>
      <c r="D307" s="280"/>
      <c r="E307" s="329">
        <f t="shared" si="173"/>
        <v>166</v>
      </c>
      <c r="F307" s="335"/>
      <c r="G307" s="280"/>
      <c r="H307" s="510"/>
      <c r="I307" s="510" t="s">
        <v>747</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175"/>
        <v>0</v>
      </c>
      <c r="SK307" s="267"/>
      <c r="SL307" s="255"/>
      <c r="SM307" s="255"/>
      <c r="SN307" s="255"/>
    </row>
    <row r="308" spans="1:508" outlineLevel="3" x14ac:dyDescent="0.25">
      <c r="A308" s="255"/>
      <c r="B308" s="264"/>
      <c r="C308" s="449">
        <f>INT($C$29)+3</f>
        <v>4</v>
      </c>
      <c r="D308" s="280"/>
      <c r="E308" s="329">
        <f t="shared" si="173"/>
        <v>167</v>
      </c>
      <c r="F308" s="335"/>
      <c r="G308" s="280"/>
      <c r="H308" s="351"/>
      <c r="I308" s="351" t="s">
        <v>748</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175"/>
        <v>0</v>
      </c>
      <c r="SK308" s="267"/>
      <c r="SL308" s="255"/>
      <c r="SM308" s="255"/>
      <c r="SN308" s="255"/>
    </row>
    <row r="309" spans="1:508" outlineLevel="2" x14ac:dyDescent="0.25">
      <c r="A309" s="255"/>
      <c r="B309" s="264"/>
      <c r="C309" s="449">
        <f>INT($C$29)+2</f>
        <v>3</v>
      </c>
      <c r="D309" s="280"/>
      <c r="E309" s="329">
        <f t="shared" si="173"/>
        <v>168</v>
      </c>
      <c r="F309" s="335"/>
      <c r="G309" s="280"/>
      <c r="H309" s="558"/>
      <c r="I309" s="558" t="s">
        <v>749</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175"/>
        <v>0</v>
      </c>
      <c r="SK309" s="267"/>
      <c r="SL309" s="255"/>
      <c r="SM309" s="255"/>
      <c r="SN309" s="255"/>
    </row>
    <row r="310" spans="1:508" outlineLevel="2" x14ac:dyDescent="0.25">
      <c r="A310" s="255"/>
      <c r="B310" s="264"/>
      <c r="C310" s="449">
        <f>INT($C$29)+2</f>
        <v>3</v>
      </c>
      <c r="D310" s="280"/>
      <c r="E310" s="329">
        <f t="shared" si="173"/>
        <v>169</v>
      </c>
      <c r="F310" s="335"/>
      <c r="G310" s="280"/>
      <c r="H310" s="550" t="str">
        <f>Sheep!$H$252&amp;" Maternal"</f>
        <v>Win Maternal</v>
      </c>
      <c r="I310" s="550" t="s">
        <v>914</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175"/>
        <v>-0.92056164883025726</v>
      </c>
      <c r="SK310" s="267"/>
      <c r="SL310" s="255"/>
      <c r="SM310" s="255"/>
      <c r="SN310" s="255"/>
    </row>
    <row r="311" spans="1:508" outlineLevel="3" x14ac:dyDescent="0.25">
      <c r="A311" s="255"/>
      <c r="B311" s="264"/>
      <c r="C311" s="449">
        <f>INT($C$29)+3</f>
        <v>4</v>
      </c>
      <c r="D311" s="280"/>
      <c r="E311" s="329">
        <f t="shared" si="173"/>
        <v>170</v>
      </c>
      <c r="F311" s="335"/>
      <c r="G311" s="280"/>
      <c r="H311" s="552"/>
      <c r="I311" s="567" t="s">
        <v>915</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175"/>
        <v>-1.6819278604984085</v>
      </c>
      <c r="SK311" s="267"/>
      <c r="SL311" s="255"/>
      <c r="SM311" s="255"/>
      <c r="SN311" s="255"/>
    </row>
    <row r="312" spans="1:508" outlineLevel="3" x14ac:dyDescent="0.25">
      <c r="A312" s="255"/>
      <c r="B312" s="264"/>
      <c r="C312" s="449">
        <f>INT($C$29)+3</f>
        <v>4</v>
      </c>
      <c r="D312" s="280"/>
      <c r="E312" s="329">
        <f t="shared" si="173"/>
        <v>171</v>
      </c>
      <c r="F312" s="335"/>
      <c r="G312" s="280"/>
      <c r="H312" s="552"/>
      <c r="I312" s="564" t="s">
        <v>917</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175"/>
        <v>-0.12303860441123948</v>
      </c>
      <c r="SK312" s="267"/>
      <c r="SL312" s="255"/>
      <c r="SM312" s="255"/>
      <c r="SN312" s="255"/>
    </row>
    <row r="313" spans="1:508" outlineLevel="3" x14ac:dyDescent="0.25">
      <c r="A313" s="255"/>
      <c r="B313" s="264"/>
      <c r="C313" s="449">
        <f t="shared" ref="C313:C316" si="180">INT($C$29)+3</f>
        <v>4</v>
      </c>
      <c r="D313" s="280"/>
      <c r="E313" s="329">
        <f t="shared" si="173"/>
        <v>172</v>
      </c>
      <c r="F313" s="335"/>
      <c r="G313" s="280"/>
      <c r="H313" s="552"/>
      <c r="I313" s="567" t="s">
        <v>916</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181">SI313</f>
        <v>-1.7557299013803576</v>
      </c>
      <c r="SK313" s="267"/>
      <c r="SL313" s="255"/>
      <c r="SM313" s="255"/>
      <c r="SN313" s="255"/>
    </row>
    <row r="314" spans="1:508" outlineLevel="3" x14ac:dyDescent="0.25">
      <c r="A314" s="255"/>
      <c r="B314" s="264"/>
      <c r="C314" s="449">
        <f t="shared" si="180"/>
        <v>4</v>
      </c>
      <c r="D314" s="280"/>
      <c r="E314" s="329">
        <f t="shared" si="173"/>
        <v>173</v>
      </c>
      <c r="F314" s="335"/>
      <c r="G314" s="280"/>
      <c r="H314" s="552"/>
      <c r="I314" s="564" t="s">
        <v>918</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181"/>
        <v>-0.86030123341840081</v>
      </c>
      <c r="SK314" s="267"/>
      <c r="SL314" s="255"/>
      <c r="SM314" s="255"/>
      <c r="SN314" s="255"/>
    </row>
    <row r="315" spans="1:508" outlineLevel="3" x14ac:dyDescent="0.25">
      <c r="A315" s="255"/>
      <c r="B315" s="264"/>
      <c r="C315" s="449">
        <f t="shared" si="180"/>
        <v>4</v>
      </c>
      <c r="D315" s="280"/>
      <c r="E315" s="329">
        <f t="shared" si="173"/>
        <v>174</v>
      </c>
      <c r="F315" s="335"/>
      <c r="G315" s="280"/>
      <c r="H315" s="552"/>
      <c r="I315" s="564" t="s">
        <v>921</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181"/>
        <v>2.9256711236990016</v>
      </c>
      <c r="SK315" s="267"/>
      <c r="SL315" s="255"/>
      <c r="SM315" s="255"/>
      <c r="SN315" s="255"/>
    </row>
    <row r="316" spans="1:508" outlineLevel="3" x14ac:dyDescent="0.25">
      <c r="A316" s="255"/>
      <c r="B316" s="264"/>
      <c r="C316" s="449">
        <f t="shared" si="180"/>
        <v>4</v>
      </c>
      <c r="D316" s="280"/>
      <c r="E316" s="329">
        <f t="shared" si="173"/>
        <v>175</v>
      </c>
      <c r="F316" s="335"/>
      <c r="G316" s="280"/>
      <c r="H316" s="552"/>
      <c r="I316" s="567" t="s">
        <v>922</v>
      </c>
      <c r="J316" s="553"/>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80">
        <f t="shared" si="181"/>
        <v>0</v>
      </c>
      <c r="SK316" s="267"/>
      <c r="SL316" s="255"/>
      <c r="SM316" s="255"/>
      <c r="SN316" s="255"/>
    </row>
    <row r="317" spans="1:508" outlineLevel="3" x14ac:dyDescent="0.25">
      <c r="A317" s="255"/>
      <c r="B317" s="264"/>
      <c r="C317" s="449">
        <f>INT($C$29)+3</f>
        <v>4</v>
      </c>
      <c r="D317" s="280"/>
      <c r="E317" s="329">
        <f t="shared" si="173"/>
        <v>176</v>
      </c>
      <c r="F317" s="335"/>
      <c r="G317" s="280"/>
      <c r="H317" s="552"/>
      <c r="I317" s="564" t="s">
        <v>918</v>
      </c>
      <c r="J317" s="553"/>
      <c r="K317" s="630">
        <v>0</v>
      </c>
      <c r="L317" s="630">
        <v>0</v>
      </c>
      <c r="M317" s="630">
        <v>0</v>
      </c>
      <c r="N317" s="630">
        <v>0</v>
      </c>
      <c r="O317" s="630">
        <v>0</v>
      </c>
      <c r="P317" s="630">
        <v>0</v>
      </c>
      <c r="Q317" s="630">
        <v>0</v>
      </c>
      <c r="R317" s="630">
        <v>0</v>
      </c>
      <c r="S317" s="630">
        <v>0</v>
      </c>
      <c r="T317" s="630">
        <v>0</v>
      </c>
      <c r="U317" s="630">
        <v>0</v>
      </c>
      <c r="V317" s="630">
        <v>0</v>
      </c>
      <c r="W317" s="630">
        <v>0</v>
      </c>
      <c r="X317" s="630">
        <v>0</v>
      </c>
      <c r="Y317" s="630">
        <v>0</v>
      </c>
      <c r="Z317" s="630">
        <v>0</v>
      </c>
      <c r="AA317" s="630">
        <v>0</v>
      </c>
      <c r="AB317" s="630">
        <v>0</v>
      </c>
      <c r="AC317" s="630">
        <v>0</v>
      </c>
      <c r="AD317" s="630">
        <v>0</v>
      </c>
      <c r="AE317" s="630">
        <v>0</v>
      </c>
      <c r="AF317" s="630">
        <v>0</v>
      </c>
      <c r="AG317" s="630">
        <v>0</v>
      </c>
      <c r="AH317" s="630">
        <v>0</v>
      </c>
      <c r="AI317" s="630">
        <v>0</v>
      </c>
      <c r="AJ317" s="630">
        <v>0</v>
      </c>
      <c r="AK317" s="630">
        <v>0</v>
      </c>
      <c r="AL317" s="630">
        <v>0</v>
      </c>
      <c r="AM317" s="630">
        <v>0</v>
      </c>
      <c r="AN317" s="630">
        <v>0</v>
      </c>
      <c r="AO317" s="630">
        <v>0</v>
      </c>
      <c r="AP317" s="630">
        <v>0</v>
      </c>
      <c r="AQ317" s="630">
        <v>0</v>
      </c>
      <c r="AR317" s="630">
        <v>0</v>
      </c>
      <c r="AS317" s="630">
        <v>0</v>
      </c>
      <c r="AT317" s="630">
        <v>0</v>
      </c>
      <c r="AU317" s="630">
        <v>0</v>
      </c>
      <c r="AV317" s="630">
        <v>0</v>
      </c>
      <c r="AW317" s="630">
        <v>0</v>
      </c>
      <c r="AX317" s="630">
        <v>0</v>
      </c>
      <c r="AY317" s="630">
        <v>0</v>
      </c>
      <c r="AZ317" s="630">
        <v>0</v>
      </c>
      <c r="BA317" s="630">
        <v>0</v>
      </c>
      <c r="BB317" s="630">
        <v>0</v>
      </c>
      <c r="BC317" s="630">
        <v>0</v>
      </c>
      <c r="BD317" s="630">
        <v>0</v>
      </c>
      <c r="BE317" s="630">
        <v>0</v>
      </c>
      <c r="BF317" s="630">
        <v>0</v>
      </c>
      <c r="BG317" s="630">
        <v>0</v>
      </c>
      <c r="BH317" s="630">
        <v>0</v>
      </c>
      <c r="BI317" s="630">
        <v>0</v>
      </c>
      <c r="BJ317" s="630">
        <v>0</v>
      </c>
      <c r="BK317" s="630">
        <v>0</v>
      </c>
      <c r="BL317" s="630">
        <v>0</v>
      </c>
      <c r="BM317" s="630">
        <v>0</v>
      </c>
      <c r="BN317" s="630">
        <v>0</v>
      </c>
      <c r="BO317" s="630">
        <v>0</v>
      </c>
      <c r="BP317" s="630">
        <v>0</v>
      </c>
      <c r="BQ317" s="630">
        <v>0</v>
      </c>
      <c r="BR317" s="630">
        <v>0</v>
      </c>
      <c r="BS317" s="630">
        <v>0</v>
      </c>
      <c r="BT317" s="630">
        <v>0</v>
      </c>
      <c r="BU317" s="630">
        <v>0</v>
      </c>
      <c r="BV317" s="630">
        <v>0</v>
      </c>
      <c r="BW317" s="630">
        <v>0</v>
      </c>
      <c r="BX317" s="630">
        <v>0</v>
      </c>
      <c r="BY317" s="630">
        <v>0</v>
      </c>
      <c r="BZ317" s="630">
        <v>0</v>
      </c>
      <c r="CA317" s="630">
        <v>0</v>
      </c>
      <c r="CB317" s="630">
        <v>0</v>
      </c>
      <c r="CC317" s="630">
        <v>0</v>
      </c>
      <c r="CD317" s="630">
        <v>0</v>
      </c>
      <c r="CE317" s="630">
        <v>0</v>
      </c>
      <c r="CF317" s="630">
        <v>0</v>
      </c>
      <c r="CG317" s="630">
        <v>0</v>
      </c>
      <c r="CH317" s="630">
        <v>0</v>
      </c>
      <c r="CI317" s="630">
        <v>0</v>
      </c>
      <c r="CJ317" s="630">
        <v>0</v>
      </c>
      <c r="CK317" s="630">
        <v>0</v>
      </c>
      <c r="CL317" s="630">
        <v>0</v>
      </c>
      <c r="CM317" s="630">
        <v>0</v>
      </c>
      <c r="CN317" s="630">
        <v>0</v>
      </c>
      <c r="CO317" s="630">
        <v>0</v>
      </c>
      <c r="CP317" s="630">
        <v>0</v>
      </c>
      <c r="CQ317" s="630">
        <v>0</v>
      </c>
      <c r="CR317" s="630">
        <v>0</v>
      </c>
      <c r="CS317" s="630">
        <v>0</v>
      </c>
      <c r="CT317" s="630">
        <v>0</v>
      </c>
      <c r="CU317" s="630">
        <v>0</v>
      </c>
      <c r="CV317" s="630">
        <v>0</v>
      </c>
      <c r="CW317" s="630">
        <v>0</v>
      </c>
      <c r="CX317" s="630">
        <v>0</v>
      </c>
      <c r="CY317" s="630">
        <v>0</v>
      </c>
      <c r="CZ317" s="630">
        <v>0</v>
      </c>
      <c r="DA317" s="630">
        <v>0</v>
      </c>
      <c r="DB317" s="630">
        <v>0</v>
      </c>
      <c r="DC317" s="630">
        <v>0</v>
      </c>
      <c r="DD317" s="630">
        <v>0</v>
      </c>
      <c r="DE317" s="630">
        <v>0</v>
      </c>
      <c r="DF317" s="630">
        <v>0</v>
      </c>
      <c r="DG317" s="630">
        <v>0</v>
      </c>
      <c r="DH317" s="630">
        <v>0</v>
      </c>
      <c r="DI317" s="630">
        <v>0</v>
      </c>
      <c r="DJ317" s="630">
        <v>0</v>
      </c>
      <c r="DK317" s="630">
        <v>0</v>
      </c>
      <c r="DL317" s="630">
        <v>0</v>
      </c>
      <c r="DM317" s="630">
        <v>0</v>
      </c>
      <c r="DN317" s="630">
        <v>0</v>
      </c>
      <c r="DO317" s="630">
        <v>0</v>
      </c>
      <c r="DP317" s="630">
        <v>0</v>
      </c>
      <c r="DQ317" s="630">
        <v>0</v>
      </c>
      <c r="DR317" s="630">
        <v>0</v>
      </c>
      <c r="DS317" s="630">
        <v>0</v>
      </c>
      <c r="DT317" s="630">
        <v>0</v>
      </c>
      <c r="DU317" s="630">
        <v>0</v>
      </c>
      <c r="DV317" s="630">
        <v>0</v>
      </c>
      <c r="DW317" s="630">
        <v>0</v>
      </c>
      <c r="DX317" s="630">
        <v>0</v>
      </c>
      <c r="DY317" s="630">
        <v>0</v>
      </c>
      <c r="DZ317" s="630">
        <v>0</v>
      </c>
      <c r="EA317" s="630">
        <v>0</v>
      </c>
      <c r="EB317" s="630">
        <v>0</v>
      </c>
      <c r="EC317" s="630">
        <v>0</v>
      </c>
      <c r="ED317" s="630">
        <v>0</v>
      </c>
      <c r="EE317" s="630">
        <v>0</v>
      </c>
      <c r="EF317" s="630">
        <v>0</v>
      </c>
      <c r="EG317" s="630">
        <v>0</v>
      </c>
      <c r="EH317" s="630">
        <v>0</v>
      </c>
      <c r="EI317" s="630">
        <v>0</v>
      </c>
      <c r="EJ317" s="630">
        <v>0</v>
      </c>
      <c r="EK317" s="630">
        <v>0</v>
      </c>
      <c r="EL317" s="630">
        <v>0</v>
      </c>
      <c r="EM317" s="630">
        <v>0</v>
      </c>
      <c r="EN317" s="630">
        <v>0</v>
      </c>
      <c r="EO317" s="630">
        <v>0</v>
      </c>
      <c r="EP317" s="630">
        <v>0</v>
      </c>
      <c r="EQ317" s="630">
        <v>0</v>
      </c>
      <c r="ER317" s="630">
        <v>0</v>
      </c>
      <c r="ES317" s="630">
        <v>0</v>
      </c>
      <c r="ET317" s="630">
        <v>0</v>
      </c>
      <c r="EU317" s="630">
        <v>0</v>
      </c>
      <c r="EV317" s="630">
        <v>0</v>
      </c>
      <c r="EW317" s="630">
        <v>0</v>
      </c>
      <c r="EX317" s="630">
        <v>0</v>
      </c>
      <c r="EY317" s="630">
        <v>0</v>
      </c>
      <c r="EZ317" s="630">
        <v>0</v>
      </c>
      <c r="FA317" s="630">
        <v>0</v>
      </c>
      <c r="FB317" s="630">
        <v>0</v>
      </c>
      <c r="FC317" s="630">
        <v>0</v>
      </c>
      <c r="FD317" s="630">
        <v>0</v>
      </c>
      <c r="FE317" s="630">
        <v>0</v>
      </c>
      <c r="FF317" s="630">
        <v>0</v>
      </c>
      <c r="FG317" s="630">
        <v>0</v>
      </c>
      <c r="FH317" s="630">
        <v>0</v>
      </c>
      <c r="FI317" s="630">
        <v>0</v>
      </c>
      <c r="FJ317" s="630">
        <v>0</v>
      </c>
      <c r="FK317" s="630">
        <v>0</v>
      </c>
      <c r="FL317" s="630">
        <v>0</v>
      </c>
      <c r="FM317" s="630">
        <v>0</v>
      </c>
      <c r="FN317" s="630">
        <v>0</v>
      </c>
      <c r="FO317" s="630">
        <v>0</v>
      </c>
      <c r="FP317" s="630">
        <v>0</v>
      </c>
      <c r="FQ317" s="630">
        <v>0</v>
      </c>
      <c r="FR317" s="630">
        <v>0</v>
      </c>
      <c r="FS317" s="630">
        <v>0</v>
      </c>
      <c r="FT317" s="630">
        <v>0</v>
      </c>
      <c r="FU317" s="630">
        <v>0</v>
      </c>
      <c r="FV317" s="630">
        <v>0</v>
      </c>
      <c r="FW317" s="630">
        <v>0</v>
      </c>
      <c r="FX317" s="630">
        <v>0</v>
      </c>
      <c r="FY317" s="630">
        <v>0</v>
      </c>
      <c r="FZ317" s="630">
        <v>0</v>
      </c>
      <c r="GA317" s="630">
        <v>0</v>
      </c>
      <c r="GB317" s="630">
        <v>0</v>
      </c>
      <c r="GC317" s="630">
        <v>0</v>
      </c>
      <c r="GD317" s="630">
        <v>0</v>
      </c>
      <c r="GE317" s="630">
        <v>0</v>
      </c>
      <c r="GF317" s="630">
        <v>0</v>
      </c>
      <c r="GG317" s="630">
        <v>0</v>
      </c>
      <c r="GH317" s="630">
        <v>0</v>
      </c>
      <c r="GI317" s="630">
        <v>0</v>
      </c>
      <c r="GJ317" s="630">
        <v>0</v>
      </c>
      <c r="GK317" s="630">
        <v>0</v>
      </c>
      <c r="GL317" s="630">
        <v>0</v>
      </c>
      <c r="GM317" s="630">
        <v>0</v>
      </c>
      <c r="GN317" s="630">
        <v>0</v>
      </c>
      <c r="GO317" s="630">
        <v>0</v>
      </c>
      <c r="GP317" s="630">
        <v>0</v>
      </c>
      <c r="GQ317" s="630">
        <v>0</v>
      </c>
      <c r="GR317" s="630">
        <v>0</v>
      </c>
      <c r="GS317" s="630">
        <v>0</v>
      </c>
      <c r="GT317" s="630">
        <v>0</v>
      </c>
      <c r="GU317" s="630">
        <v>0</v>
      </c>
      <c r="GV317" s="630">
        <v>0</v>
      </c>
      <c r="GW317" s="630">
        <v>0</v>
      </c>
      <c r="GX317" s="630">
        <v>0</v>
      </c>
      <c r="GY317" s="630">
        <v>0</v>
      </c>
      <c r="GZ317" s="630">
        <v>0</v>
      </c>
      <c r="HA317" s="630">
        <v>0</v>
      </c>
      <c r="HB317" s="630">
        <v>0</v>
      </c>
      <c r="HC317" s="630">
        <v>0</v>
      </c>
      <c r="HD317" s="630">
        <v>0</v>
      </c>
      <c r="HE317" s="630">
        <v>0</v>
      </c>
      <c r="HF317" s="630">
        <v>0</v>
      </c>
      <c r="HG317" s="630">
        <v>0</v>
      </c>
      <c r="HH317" s="630">
        <v>0</v>
      </c>
      <c r="HI317" s="630">
        <v>0</v>
      </c>
      <c r="HJ317" s="630">
        <v>0</v>
      </c>
      <c r="HK317" s="630">
        <v>0</v>
      </c>
      <c r="HL317" s="630">
        <v>0</v>
      </c>
      <c r="HM317" s="630">
        <v>0</v>
      </c>
      <c r="HN317" s="630">
        <v>0</v>
      </c>
      <c r="HO317" s="630">
        <v>0</v>
      </c>
      <c r="HP317" s="630">
        <v>0</v>
      </c>
      <c r="HQ317" s="630">
        <v>0</v>
      </c>
      <c r="HR317" s="630">
        <v>0</v>
      </c>
      <c r="HS317" s="630">
        <v>0</v>
      </c>
      <c r="HT317" s="630">
        <v>0</v>
      </c>
      <c r="HU317" s="630">
        <v>0</v>
      </c>
      <c r="HV317" s="630">
        <v>0</v>
      </c>
      <c r="HW317" s="630">
        <v>0</v>
      </c>
      <c r="HX317" s="630">
        <v>0</v>
      </c>
      <c r="HY317" s="630">
        <v>0</v>
      </c>
      <c r="HZ317" s="630">
        <v>0</v>
      </c>
      <c r="IA317" s="630">
        <v>0</v>
      </c>
      <c r="IB317" s="630">
        <v>0</v>
      </c>
      <c r="IC317" s="630">
        <v>0</v>
      </c>
      <c r="ID317" s="630">
        <v>0</v>
      </c>
      <c r="IE317" s="630">
        <v>0</v>
      </c>
      <c r="IF317" s="630">
        <v>0</v>
      </c>
      <c r="IG317" s="630">
        <v>0</v>
      </c>
      <c r="IH317" s="630">
        <v>0</v>
      </c>
      <c r="II317" s="630">
        <v>0</v>
      </c>
      <c r="IJ317" s="630">
        <v>0</v>
      </c>
      <c r="IK317" s="630">
        <v>0</v>
      </c>
      <c r="IL317" s="630">
        <v>0</v>
      </c>
      <c r="IM317" s="630">
        <v>0</v>
      </c>
      <c r="IN317" s="630">
        <v>0</v>
      </c>
      <c r="IO317" s="630">
        <v>0</v>
      </c>
      <c r="IP317" s="630">
        <v>0</v>
      </c>
      <c r="IQ317" s="630">
        <v>0</v>
      </c>
      <c r="IR317" s="630">
        <v>0</v>
      </c>
      <c r="IS317" s="630">
        <v>0</v>
      </c>
      <c r="IT317" s="630">
        <v>0</v>
      </c>
      <c r="IU317" s="630">
        <v>0</v>
      </c>
      <c r="IV317" s="630">
        <v>0</v>
      </c>
      <c r="IW317" s="630">
        <v>0</v>
      </c>
      <c r="IX317" s="630">
        <v>0</v>
      </c>
      <c r="IY317" s="630">
        <v>0</v>
      </c>
      <c r="IZ317" s="630">
        <v>0</v>
      </c>
      <c r="JA317" s="630">
        <v>0</v>
      </c>
      <c r="JB317" s="630">
        <v>0</v>
      </c>
      <c r="JC317" s="630">
        <v>0</v>
      </c>
      <c r="JD317" s="630">
        <v>0</v>
      </c>
      <c r="JE317" s="630">
        <v>0</v>
      </c>
      <c r="JF317" s="630">
        <v>0</v>
      </c>
      <c r="JG317" s="630">
        <v>0</v>
      </c>
      <c r="JH317" s="630">
        <v>0</v>
      </c>
      <c r="JI317" s="630">
        <v>0</v>
      </c>
      <c r="JJ317" s="630">
        <v>0</v>
      </c>
      <c r="JK317" s="630">
        <v>0</v>
      </c>
      <c r="JL317" s="630">
        <v>0</v>
      </c>
      <c r="JM317" s="630">
        <v>0</v>
      </c>
      <c r="JN317" s="630">
        <v>0</v>
      </c>
      <c r="JO317" s="630">
        <v>0</v>
      </c>
      <c r="JP317" s="630">
        <v>0</v>
      </c>
      <c r="JQ317" s="630">
        <v>0</v>
      </c>
      <c r="JR317" s="630">
        <v>0</v>
      </c>
      <c r="JS317" s="630">
        <v>0</v>
      </c>
      <c r="JT317" s="630">
        <v>0</v>
      </c>
      <c r="JU317" s="630">
        <v>0</v>
      </c>
      <c r="JV317" s="630">
        <v>0</v>
      </c>
      <c r="JW317" s="630">
        <v>0</v>
      </c>
      <c r="JX317" s="630">
        <v>0</v>
      </c>
      <c r="JY317" s="630">
        <v>0</v>
      </c>
      <c r="JZ317" s="630">
        <v>0</v>
      </c>
      <c r="KA317" s="630">
        <v>0</v>
      </c>
      <c r="KB317" s="630">
        <v>0</v>
      </c>
      <c r="KC317" s="630">
        <v>0</v>
      </c>
      <c r="KD317" s="630">
        <v>0</v>
      </c>
      <c r="KE317" s="630">
        <v>0</v>
      </c>
      <c r="KF317" s="630">
        <v>0</v>
      </c>
      <c r="KG317" s="630">
        <v>0</v>
      </c>
      <c r="KH317" s="630">
        <v>0</v>
      </c>
      <c r="KI317" s="630">
        <v>0</v>
      </c>
      <c r="KJ317" s="630">
        <v>0</v>
      </c>
      <c r="KK317" s="630">
        <v>0</v>
      </c>
      <c r="KL317" s="630">
        <v>0</v>
      </c>
      <c r="KM317" s="630">
        <v>0</v>
      </c>
      <c r="KN317" s="630">
        <v>0</v>
      </c>
      <c r="KO317" s="630">
        <v>0</v>
      </c>
      <c r="KP317" s="630">
        <v>0</v>
      </c>
      <c r="KQ317" s="630">
        <v>0</v>
      </c>
      <c r="KR317" s="630">
        <v>0</v>
      </c>
      <c r="KS317" s="630">
        <v>0</v>
      </c>
      <c r="KT317" s="630">
        <v>0</v>
      </c>
      <c r="KU317" s="630">
        <v>0</v>
      </c>
      <c r="KV317" s="630">
        <v>0</v>
      </c>
      <c r="KW317" s="630">
        <v>0</v>
      </c>
      <c r="KX317" s="630">
        <v>0</v>
      </c>
      <c r="KY317" s="630">
        <v>0</v>
      </c>
      <c r="KZ317" s="630">
        <v>0</v>
      </c>
      <c r="LA317" s="630">
        <v>0</v>
      </c>
      <c r="LB317" s="630">
        <v>0</v>
      </c>
      <c r="LC317" s="630">
        <v>0</v>
      </c>
      <c r="LD317" s="630">
        <v>0</v>
      </c>
      <c r="LE317" s="630">
        <v>0</v>
      </c>
      <c r="LF317" s="630">
        <v>0</v>
      </c>
      <c r="LG317" s="630">
        <v>0</v>
      </c>
      <c r="LH317" s="630">
        <v>0</v>
      </c>
      <c r="LI317" s="630">
        <v>0</v>
      </c>
      <c r="LJ317" s="630">
        <v>0</v>
      </c>
      <c r="LK317" s="630">
        <v>0</v>
      </c>
      <c r="LL317" s="630">
        <v>0</v>
      </c>
      <c r="LM317" s="630">
        <v>0</v>
      </c>
      <c r="LN317" s="630">
        <v>0</v>
      </c>
      <c r="LO317" s="630">
        <v>0</v>
      </c>
      <c r="LP317" s="630">
        <v>0</v>
      </c>
      <c r="LQ317" s="630">
        <v>0</v>
      </c>
      <c r="LR317" s="630">
        <v>0</v>
      </c>
      <c r="LS317" s="630">
        <v>0</v>
      </c>
      <c r="LT317" s="630">
        <v>0</v>
      </c>
      <c r="LU317" s="630">
        <v>0</v>
      </c>
      <c r="LV317" s="630">
        <v>0</v>
      </c>
      <c r="LW317" s="630">
        <v>0</v>
      </c>
      <c r="LX317" s="630">
        <v>0</v>
      </c>
      <c r="LY317" s="630">
        <v>0</v>
      </c>
      <c r="LZ317" s="630">
        <v>0</v>
      </c>
      <c r="MA317" s="630">
        <v>0</v>
      </c>
      <c r="MB317" s="630">
        <v>0</v>
      </c>
      <c r="MC317" s="630">
        <v>0</v>
      </c>
      <c r="MD317" s="630">
        <v>0</v>
      </c>
      <c r="ME317" s="630">
        <v>0</v>
      </c>
      <c r="MF317" s="630">
        <v>0</v>
      </c>
      <c r="MG317" s="630">
        <v>0</v>
      </c>
      <c r="MH317" s="630">
        <v>0</v>
      </c>
      <c r="MI317" s="630">
        <v>0</v>
      </c>
      <c r="MJ317" s="630">
        <v>0</v>
      </c>
      <c r="MK317" s="630">
        <v>0</v>
      </c>
      <c r="ML317" s="630">
        <v>0</v>
      </c>
      <c r="MM317" s="630">
        <v>0</v>
      </c>
      <c r="MN317" s="630">
        <v>0</v>
      </c>
      <c r="MO317" s="630">
        <v>0</v>
      </c>
      <c r="MP317" s="630">
        <v>0</v>
      </c>
      <c r="MQ317" s="630">
        <v>0</v>
      </c>
      <c r="MR317" s="630">
        <v>0</v>
      </c>
      <c r="MS317" s="630">
        <v>0</v>
      </c>
      <c r="MT317" s="630">
        <v>0</v>
      </c>
      <c r="MU317" s="630">
        <v>0</v>
      </c>
      <c r="MV317" s="630">
        <v>0</v>
      </c>
      <c r="MW317" s="630">
        <v>0</v>
      </c>
      <c r="MX317" s="630">
        <v>0</v>
      </c>
      <c r="MY317" s="630">
        <v>0</v>
      </c>
      <c r="MZ317" s="630">
        <v>0</v>
      </c>
      <c r="NA317" s="630">
        <v>0</v>
      </c>
      <c r="NB317" s="630">
        <v>0</v>
      </c>
      <c r="NC317" s="630">
        <v>0</v>
      </c>
      <c r="ND317" s="630">
        <v>0</v>
      </c>
      <c r="NE317" s="630">
        <v>0</v>
      </c>
      <c r="NF317" s="630">
        <v>0</v>
      </c>
      <c r="NG317" s="630">
        <v>0</v>
      </c>
      <c r="NH317" s="630">
        <v>0</v>
      </c>
      <c r="NI317" s="630">
        <v>0</v>
      </c>
      <c r="NJ317" s="630">
        <v>0</v>
      </c>
      <c r="NK317" s="630">
        <v>0</v>
      </c>
      <c r="NL317" s="630">
        <v>0</v>
      </c>
      <c r="NM317" s="630">
        <v>0</v>
      </c>
      <c r="NN317" s="630">
        <v>0</v>
      </c>
      <c r="NO317" s="630">
        <v>0</v>
      </c>
      <c r="NP317" s="630">
        <v>0</v>
      </c>
      <c r="NQ317" s="630">
        <v>0</v>
      </c>
      <c r="NR317" s="630">
        <v>0</v>
      </c>
      <c r="NS317" s="630">
        <v>0</v>
      </c>
      <c r="NT317" s="630">
        <v>0</v>
      </c>
      <c r="NU317" s="630">
        <v>0</v>
      </c>
      <c r="NV317" s="630">
        <v>0</v>
      </c>
      <c r="NW317" s="630">
        <v>0</v>
      </c>
      <c r="NX317" s="630">
        <v>0</v>
      </c>
      <c r="NY317" s="630">
        <v>0</v>
      </c>
      <c r="NZ317" s="630">
        <v>0</v>
      </c>
      <c r="OA317" s="630">
        <v>0</v>
      </c>
      <c r="OB317" s="630">
        <v>0</v>
      </c>
      <c r="OC317" s="630">
        <v>0</v>
      </c>
      <c r="OD317" s="630">
        <v>0</v>
      </c>
      <c r="OE317" s="630">
        <v>0</v>
      </c>
      <c r="OF317" s="630">
        <v>0</v>
      </c>
      <c r="OG317" s="630">
        <v>0</v>
      </c>
      <c r="OH317" s="630">
        <v>0</v>
      </c>
      <c r="OI317" s="630">
        <v>0</v>
      </c>
      <c r="OJ317" s="630">
        <v>0</v>
      </c>
      <c r="OK317" s="630">
        <v>0</v>
      </c>
      <c r="OL317" s="630">
        <v>0</v>
      </c>
      <c r="OM317" s="630">
        <v>0</v>
      </c>
      <c r="ON317" s="630">
        <v>0</v>
      </c>
      <c r="OO317" s="630">
        <v>0</v>
      </c>
      <c r="OP317" s="630">
        <v>0</v>
      </c>
      <c r="OQ317" s="630">
        <v>0</v>
      </c>
      <c r="OR317" s="630">
        <v>0</v>
      </c>
      <c r="OS317" s="630">
        <v>0</v>
      </c>
      <c r="OT317" s="630">
        <v>0</v>
      </c>
      <c r="OU317" s="630">
        <v>0</v>
      </c>
      <c r="OV317" s="630">
        <v>0</v>
      </c>
      <c r="OW317" s="630">
        <v>0</v>
      </c>
      <c r="OX317" s="630">
        <v>0</v>
      </c>
      <c r="OY317" s="630">
        <v>0</v>
      </c>
      <c r="OZ317" s="630">
        <v>0</v>
      </c>
      <c r="PA317" s="630">
        <v>0</v>
      </c>
      <c r="PB317" s="630">
        <v>0</v>
      </c>
      <c r="PC317" s="630">
        <v>0</v>
      </c>
      <c r="PD317" s="630">
        <v>0</v>
      </c>
      <c r="PE317" s="630">
        <v>0</v>
      </c>
      <c r="PF317" s="630">
        <v>0</v>
      </c>
      <c r="PG317" s="630">
        <v>0</v>
      </c>
      <c r="PH317" s="630">
        <v>0</v>
      </c>
      <c r="PI317" s="630">
        <v>0</v>
      </c>
      <c r="PJ317" s="630">
        <v>0</v>
      </c>
      <c r="PK317" s="630">
        <v>0</v>
      </c>
      <c r="PL317" s="630">
        <v>0</v>
      </c>
      <c r="PM317" s="630">
        <v>0</v>
      </c>
      <c r="PN317" s="630">
        <v>0</v>
      </c>
      <c r="PO317" s="630">
        <v>0</v>
      </c>
      <c r="PP317" s="630">
        <v>0</v>
      </c>
      <c r="PQ317" s="630">
        <v>0</v>
      </c>
      <c r="PR317" s="630">
        <v>0</v>
      </c>
      <c r="PS317" s="630">
        <v>0</v>
      </c>
      <c r="PT317" s="630">
        <v>0</v>
      </c>
      <c r="PU317" s="630">
        <v>0</v>
      </c>
      <c r="PV317" s="630">
        <v>0</v>
      </c>
      <c r="PW317" s="630">
        <v>0</v>
      </c>
      <c r="PX317" s="630">
        <v>0</v>
      </c>
      <c r="PY317" s="630">
        <v>0</v>
      </c>
      <c r="PZ317" s="630">
        <v>0</v>
      </c>
      <c r="QA317" s="630">
        <v>0</v>
      </c>
      <c r="QB317" s="630">
        <v>0</v>
      </c>
      <c r="QC317" s="630">
        <v>0</v>
      </c>
      <c r="QD317" s="630">
        <v>0</v>
      </c>
      <c r="QE317" s="630">
        <v>0</v>
      </c>
      <c r="QF317" s="630">
        <v>0</v>
      </c>
      <c r="QG317" s="630">
        <v>0</v>
      </c>
      <c r="QH317" s="630">
        <v>0</v>
      </c>
      <c r="QI317" s="630">
        <v>0</v>
      </c>
      <c r="QJ317" s="630">
        <v>0</v>
      </c>
      <c r="QK317" s="630">
        <v>0</v>
      </c>
      <c r="QL317" s="630">
        <v>0</v>
      </c>
      <c r="QM317" s="630">
        <v>0</v>
      </c>
      <c r="QN317" s="630">
        <v>0</v>
      </c>
      <c r="QO317" s="630">
        <v>0</v>
      </c>
      <c r="QP317" s="630">
        <v>0</v>
      </c>
      <c r="QQ317" s="630">
        <v>0</v>
      </c>
      <c r="QR317" s="630">
        <v>0</v>
      </c>
      <c r="QS317" s="630">
        <v>0</v>
      </c>
      <c r="QT317" s="630">
        <v>0</v>
      </c>
      <c r="QU317" s="630">
        <v>0</v>
      </c>
      <c r="QV317" s="630">
        <v>0</v>
      </c>
      <c r="QW317" s="630">
        <v>0</v>
      </c>
      <c r="QX317" s="630">
        <v>0</v>
      </c>
      <c r="QY317" s="630">
        <v>0</v>
      </c>
      <c r="QZ317" s="630">
        <v>0</v>
      </c>
      <c r="RA317" s="630">
        <v>0</v>
      </c>
      <c r="RB317" s="630">
        <v>0</v>
      </c>
      <c r="RC317" s="630">
        <v>0</v>
      </c>
      <c r="RD317" s="630">
        <v>0</v>
      </c>
      <c r="RE317" s="630">
        <v>0</v>
      </c>
      <c r="RF317" s="630">
        <v>0</v>
      </c>
      <c r="RG317" s="630">
        <v>0</v>
      </c>
      <c r="RH317" s="630">
        <v>0</v>
      </c>
      <c r="RI317" s="630">
        <v>0</v>
      </c>
      <c r="RJ317" s="630">
        <v>0</v>
      </c>
      <c r="RK317" s="630">
        <v>0</v>
      </c>
      <c r="RL317" s="630">
        <v>0</v>
      </c>
      <c r="RM317" s="630">
        <v>0</v>
      </c>
      <c r="RN317" s="630">
        <v>0</v>
      </c>
      <c r="RO317" s="630">
        <v>0</v>
      </c>
      <c r="RP317" s="630">
        <v>0</v>
      </c>
      <c r="RQ317" s="630">
        <v>0</v>
      </c>
      <c r="RR317" s="630">
        <v>0</v>
      </c>
      <c r="RS317" s="630">
        <v>0</v>
      </c>
      <c r="RT317" s="630">
        <v>0</v>
      </c>
      <c r="RU317" s="630">
        <v>0</v>
      </c>
      <c r="RV317" s="630">
        <v>0</v>
      </c>
      <c r="RW317" s="630">
        <v>0</v>
      </c>
      <c r="RX317" s="630">
        <v>0</v>
      </c>
      <c r="RY317" s="630">
        <v>0</v>
      </c>
      <c r="RZ317" s="630">
        <v>0</v>
      </c>
      <c r="SA317" s="630">
        <v>0</v>
      </c>
      <c r="SB317" s="630">
        <v>0</v>
      </c>
      <c r="SC317" s="630">
        <v>0</v>
      </c>
      <c r="SD317" s="630">
        <v>0</v>
      </c>
      <c r="SE317" s="630">
        <v>0</v>
      </c>
      <c r="SF317" s="630">
        <v>0</v>
      </c>
      <c r="SG317" s="630">
        <v>0</v>
      </c>
      <c r="SH317" s="630">
        <v>0</v>
      </c>
      <c r="SI317" s="630">
        <v>0</v>
      </c>
      <c r="SJ317" s="280">
        <f t="shared" si="175"/>
        <v>0</v>
      </c>
      <c r="SK317" s="267"/>
      <c r="SL317" s="255"/>
      <c r="SM317" s="255"/>
      <c r="SN317" s="255"/>
    </row>
    <row r="318" spans="1:508" outlineLevel="3" x14ac:dyDescent="0.25">
      <c r="A318" s="255"/>
      <c r="B318" s="264"/>
      <c r="C318" s="449">
        <f>INT($C$29)+3</f>
        <v>4</v>
      </c>
      <c r="D318" s="280"/>
      <c r="E318" s="329">
        <f t="shared" si="173"/>
        <v>177</v>
      </c>
      <c r="F318" s="335"/>
      <c r="G318" s="280"/>
      <c r="H318" s="552"/>
      <c r="I318" s="564" t="s">
        <v>919</v>
      </c>
      <c r="J318" s="553"/>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80">
        <f t="shared" si="175"/>
        <v>0</v>
      </c>
      <c r="SK318" s="267"/>
      <c r="SL318" s="255"/>
      <c r="SM318" s="255"/>
      <c r="SN318" s="255"/>
    </row>
    <row r="319" spans="1:508" outlineLevel="3" x14ac:dyDescent="0.25">
      <c r="A319" s="255"/>
      <c r="B319" s="264"/>
      <c r="C319" s="449">
        <f>INT($C$29)+3</f>
        <v>4</v>
      </c>
      <c r="D319" s="280"/>
      <c r="E319" s="329">
        <f t="shared" si="173"/>
        <v>178</v>
      </c>
      <c r="F319" s="335"/>
      <c r="G319" s="280"/>
      <c r="H319" s="552"/>
      <c r="I319" s="564" t="s">
        <v>920</v>
      </c>
      <c r="J319" s="553"/>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80">
        <f t="shared" si="175"/>
        <v>0</v>
      </c>
      <c r="SK319" s="267"/>
      <c r="SL319" s="255"/>
      <c r="SM319" s="255"/>
      <c r="SN319" s="255"/>
    </row>
    <row r="320" spans="1:508" outlineLevel="3" x14ac:dyDescent="0.25">
      <c r="A320" s="255"/>
      <c r="B320" s="264"/>
      <c r="C320" s="449">
        <f t="shared" ref="C320" si="182">INT($C$29)+3</f>
        <v>4</v>
      </c>
      <c r="D320" s="280"/>
      <c r="E320" s="329">
        <f t="shared" si="173"/>
        <v>179</v>
      </c>
      <c r="F320" s="335"/>
      <c r="G320" s="280"/>
      <c r="H320" s="552"/>
      <c r="I320" s="567" t="s">
        <v>926</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183">SI320</f>
        <v>0</v>
      </c>
      <c r="SK320" s="267"/>
      <c r="SL320" s="255"/>
      <c r="SM320" s="255"/>
      <c r="SN320" s="255"/>
    </row>
    <row r="321" spans="1:508" outlineLevel="3" x14ac:dyDescent="0.25">
      <c r="A321" s="255"/>
      <c r="B321" s="264"/>
      <c r="C321" s="449">
        <f>INT($C$29)+3</f>
        <v>4</v>
      </c>
      <c r="D321" s="280"/>
      <c r="E321" s="329">
        <f t="shared" si="173"/>
        <v>180</v>
      </c>
      <c r="F321" s="335"/>
      <c r="G321" s="280"/>
      <c r="H321" s="552"/>
      <c r="I321" s="564" t="s">
        <v>918</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183"/>
        <v>0</v>
      </c>
      <c r="SK321" s="267"/>
      <c r="SL321" s="255"/>
      <c r="SM321" s="255"/>
      <c r="SN321" s="255"/>
    </row>
    <row r="322" spans="1:508" outlineLevel="3" x14ac:dyDescent="0.25">
      <c r="A322" s="255"/>
      <c r="B322" s="264"/>
      <c r="C322" s="449">
        <f>INT($C$29)+3</f>
        <v>4</v>
      </c>
      <c r="D322" s="280"/>
      <c r="E322" s="329">
        <f t="shared" si="173"/>
        <v>181</v>
      </c>
      <c r="F322" s="335"/>
      <c r="G322" s="280"/>
      <c r="H322" s="552"/>
      <c r="I322" s="564" t="s">
        <v>919</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183"/>
        <v>0</v>
      </c>
      <c r="SK322" s="267"/>
      <c r="SL322" s="255"/>
      <c r="SM322" s="255"/>
      <c r="SN322" s="255"/>
    </row>
    <row r="323" spans="1:508" outlineLevel="3" x14ac:dyDescent="0.25">
      <c r="A323" s="255"/>
      <c r="B323" s="264"/>
      <c r="C323" s="449">
        <f>INT($C$29)+3</f>
        <v>4</v>
      </c>
      <c r="D323" s="280"/>
      <c r="E323" s="329">
        <f t="shared" si="173"/>
        <v>182</v>
      </c>
      <c r="F323" s="335"/>
      <c r="G323" s="280"/>
      <c r="H323" s="554"/>
      <c r="I323" s="565" t="s">
        <v>920</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175"/>
        <v>0</v>
      </c>
      <c r="SK323" s="267"/>
      <c r="SL323" s="255"/>
      <c r="SM323" s="255"/>
      <c r="SN323" s="255"/>
    </row>
    <row r="324" spans="1:508" outlineLevel="2" x14ac:dyDescent="0.25">
      <c r="A324" s="255"/>
      <c r="B324" s="264"/>
      <c r="C324" s="449">
        <f>INT($C$29)+2</f>
        <v>3</v>
      </c>
      <c r="D324" s="280"/>
      <c r="E324" s="329">
        <f t="shared" si="173"/>
        <v>183</v>
      </c>
      <c r="F324" s="335"/>
      <c r="G324" s="280"/>
      <c r="H324" s="550"/>
      <c r="I324" s="550" t="s">
        <v>610</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175"/>
        <v>0</v>
      </c>
      <c r="SK324" s="267"/>
      <c r="SL324" s="255"/>
      <c r="SM324" s="255"/>
      <c r="SN324" s="255"/>
    </row>
    <row r="325" spans="1:508" outlineLevel="3" x14ac:dyDescent="0.25">
      <c r="A325" s="255"/>
      <c r="B325" s="264"/>
      <c r="C325" s="449">
        <f t="shared" si="179"/>
        <v>4</v>
      </c>
      <c r="D325" s="280"/>
      <c r="E325" s="329">
        <f t="shared" si="173"/>
        <v>184</v>
      </c>
      <c r="F325" s="335"/>
      <c r="G325" s="280"/>
      <c r="H325" s="552"/>
      <c r="I325" s="552" t="s">
        <v>611</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175"/>
        <v>0</v>
      </c>
      <c r="SK325" s="267"/>
      <c r="SL325" s="255"/>
      <c r="SM325" s="255"/>
      <c r="SN325" s="255"/>
    </row>
    <row r="326" spans="1:508" outlineLevel="3" x14ac:dyDescent="0.25">
      <c r="A326" s="255"/>
      <c r="B326" s="264"/>
      <c r="C326" s="449">
        <f t="shared" si="179"/>
        <v>4</v>
      </c>
      <c r="D326" s="280"/>
      <c r="E326" s="329">
        <f t="shared" si="173"/>
        <v>185</v>
      </c>
      <c r="F326" s="335"/>
      <c r="G326" s="280"/>
      <c r="H326" s="552"/>
      <c r="I326" s="552" t="s">
        <v>612</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175"/>
        <v>0</v>
      </c>
      <c r="SK326" s="267"/>
      <c r="SL326" s="255"/>
      <c r="SM326" s="255"/>
      <c r="SN326" s="255"/>
    </row>
    <row r="327" spans="1:508" outlineLevel="3" x14ac:dyDescent="0.25">
      <c r="A327" s="255"/>
      <c r="B327" s="264"/>
      <c r="C327" s="449">
        <f t="shared" si="179"/>
        <v>4</v>
      </c>
      <c r="D327" s="280"/>
      <c r="E327" s="329">
        <f t="shared" si="173"/>
        <v>186</v>
      </c>
      <c r="F327" s="335"/>
      <c r="G327" s="280"/>
      <c r="H327" s="556"/>
      <c r="I327" s="556" t="s">
        <v>743</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175"/>
        <v>0</v>
      </c>
      <c r="SK327" s="267"/>
      <c r="SL327" s="255"/>
      <c r="SM327" s="255"/>
      <c r="SN327" s="255"/>
    </row>
    <row r="328" spans="1:508" outlineLevel="2" x14ac:dyDescent="0.25">
      <c r="A328" s="255"/>
      <c r="B328" s="264"/>
      <c r="C328" s="449">
        <f>INT($C$29)+3</f>
        <v>4</v>
      </c>
      <c r="D328" s="280"/>
      <c r="E328" s="329">
        <f t="shared" si="173"/>
        <v>187</v>
      </c>
      <c r="F328" s="335"/>
      <c r="G328" s="280"/>
      <c r="H328" s="558"/>
      <c r="I328" s="558" t="s">
        <v>744</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175"/>
        <v>0</v>
      </c>
      <c r="SK328" s="267"/>
      <c r="SL328" s="255"/>
      <c r="SM328" s="255"/>
      <c r="SN328" s="255"/>
    </row>
    <row r="329" spans="1:508" outlineLevel="2" x14ac:dyDescent="0.25">
      <c r="A329" s="255"/>
      <c r="B329" s="264"/>
      <c r="C329" s="449">
        <f>INT($C$29)+2</f>
        <v>3</v>
      </c>
      <c r="D329" s="280"/>
      <c r="E329" s="329">
        <f t="shared" si="173"/>
        <v>188</v>
      </c>
      <c r="F329" s="335"/>
      <c r="G329" s="280"/>
      <c r="H329" s="466"/>
      <c r="I329" s="466" t="s">
        <v>745</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175"/>
        <v>0</v>
      </c>
      <c r="SK329" s="267"/>
      <c r="SL329" s="255"/>
      <c r="SM329" s="255"/>
      <c r="SN329" s="255"/>
    </row>
    <row r="330" spans="1:508" outlineLevel="3" x14ac:dyDescent="0.25">
      <c r="A330" s="255"/>
      <c r="B330" s="264"/>
      <c r="C330" s="449">
        <f t="shared" si="179"/>
        <v>4</v>
      </c>
      <c r="D330" s="280"/>
      <c r="E330" s="329">
        <f t="shared" si="173"/>
        <v>189</v>
      </c>
      <c r="F330" s="335"/>
      <c r="G330" s="280"/>
      <c r="H330" s="509"/>
      <c r="I330" s="509" t="s">
        <v>746</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175"/>
        <v>0</v>
      </c>
      <c r="SK330" s="267"/>
      <c r="SL330" s="255"/>
      <c r="SM330" s="255"/>
      <c r="SN330" s="255"/>
    </row>
    <row r="331" spans="1:508" outlineLevel="2" x14ac:dyDescent="0.25">
      <c r="A331" s="255"/>
      <c r="B331" s="264"/>
      <c r="C331" s="449">
        <f>INT($C$29)+2</f>
        <v>3</v>
      </c>
      <c r="D331" s="280"/>
      <c r="E331" s="329">
        <f t="shared" si="173"/>
        <v>190</v>
      </c>
      <c r="F331" s="335"/>
      <c r="G331" s="280"/>
      <c r="H331" s="510"/>
      <c r="I331" s="510" t="s">
        <v>747</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175"/>
        <v>0</v>
      </c>
      <c r="SK331" s="267"/>
      <c r="SL331" s="255"/>
      <c r="SM331" s="255"/>
      <c r="SN331" s="255"/>
    </row>
    <row r="332" spans="1:508" outlineLevel="3" x14ac:dyDescent="0.25">
      <c r="A332" s="255"/>
      <c r="B332" s="264"/>
      <c r="C332" s="449">
        <f>INT($C$29)+3</f>
        <v>4</v>
      </c>
      <c r="D332" s="280"/>
      <c r="E332" s="329">
        <f t="shared" si="173"/>
        <v>191</v>
      </c>
      <c r="F332" s="335"/>
      <c r="G332" s="280"/>
      <c r="H332" s="351"/>
      <c r="I332" s="351" t="s">
        <v>748</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175"/>
        <v>0</v>
      </c>
      <c r="SK332" s="267"/>
      <c r="SL332" s="255"/>
      <c r="SM332" s="255"/>
      <c r="SN332" s="255"/>
    </row>
    <row r="333" spans="1:508" outlineLevel="2" x14ac:dyDescent="0.25">
      <c r="A333" s="255"/>
      <c r="B333" s="264"/>
      <c r="C333" s="449">
        <f>INT($C$29)+3</f>
        <v>4</v>
      </c>
      <c r="D333" s="280"/>
      <c r="E333" s="329">
        <f t="shared" si="173"/>
        <v>192</v>
      </c>
      <c r="F333" s="335"/>
      <c r="G333" s="280"/>
      <c r="H333" s="558"/>
      <c r="I333" s="558" t="s">
        <v>749</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175"/>
        <v>0</v>
      </c>
      <c r="SK333" s="267"/>
      <c r="SL333" s="255"/>
      <c r="SM333" s="255"/>
      <c r="SN333" s="255"/>
    </row>
    <row r="334" spans="1:508" outlineLevel="2" x14ac:dyDescent="0.25">
      <c r="A334" s="255"/>
      <c r="B334" s="264"/>
      <c r="C334" s="449">
        <f>INT($C$29)+2</f>
        <v>3</v>
      </c>
      <c r="D334" s="280"/>
      <c r="E334" s="329">
        <f t="shared" si="173"/>
        <v>193</v>
      </c>
      <c r="F334" s="335"/>
      <c r="G334" s="280"/>
      <c r="H334" s="550" t="str">
        <f>Sheep!$H$253&amp;" Maternal"</f>
        <v>Spr Maternal</v>
      </c>
      <c r="I334" s="550" t="s">
        <v>914</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175"/>
        <v>-1.2629891571805576</v>
      </c>
      <c r="SK334" s="267"/>
      <c r="SL334" s="255"/>
      <c r="SM334" s="255"/>
      <c r="SN334" s="255"/>
    </row>
    <row r="335" spans="1:508" outlineLevel="3" x14ac:dyDescent="0.25">
      <c r="A335" s="255"/>
      <c r="B335" s="264"/>
      <c r="C335" s="449">
        <f>INT($C$29)+3</f>
        <v>4</v>
      </c>
      <c r="D335" s="280"/>
      <c r="E335" s="329">
        <f t="shared" ref="E335:E357" si="184">E334+1</f>
        <v>194</v>
      </c>
      <c r="F335" s="335"/>
      <c r="G335" s="280"/>
      <c r="H335" s="552"/>
      <c r="I335" s="567" t="s">
        <v>915</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175"/>
        <v>-1.8467019587372846</v>
      </c>
      <c r="SK335" s="267"/>
      <c r="SL335" s="255"/>
      <c r="SM335" s="255"/>
      <c r="SN335" s="255"/>
    </row>
    <row r="336" spans="1:508" outlineLevel="3" x14ac:dyDescent="0.25">
      <c r="A336" s="255"/>
      <c r="B336" s="264"/>
      <c r="C336" s="449">
        <f>INT($C$29)+3</f>
        <v>4</v>
      </c>
      <c r="D336" s="280"/>
      <c r="E336" s="329">
        <f t="shared" si="184"/>
        <v>195</v>
      </c>
      <c r="F336" s="335"/>
      <c r="G336" s="280"/>
      <c r="H336" s="552"/>
      <c r="I336" s="564" t="s">
        <v>917</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175"/>
        <v>-1.3416817873981373</v>
      </c>
      <c r="SK336" s="267"/>
      <c r="SL336" s="255"/>
      <c r="SM336" s="255"/>
      <c r="SN336" s="255"/>
    </row>
    <row r="337" spans="1:508" outlineLevel="3" x14ac:dyDescent="0.25">
      <c r="A337" s="255"/>
      <c r="B337" s="264"/>
      <c r="C337" s="449">
        <f t="shared" ref="C337:C344" si="185">INT($C$29)+3</f>
        <v>4</v>
      </c>
      <c r="D337" s="280"/>
      <c r="E337" s="329">
        <f t="shared" si="184"/>
        <v>196</v>
      </c>
      <c r="F337" s="335"/>
      <c r="G337" s="280"/>
      <c r="H337" s="552"/>
      <c r="I337" s="567" t="s">
        <v>916</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175"/>
        <v>-2.9998825255190136</v>
      </c>
      <c r="SK337" s="267"/>
      <c r="SL337" s="255"/>
      <c r="SM337" s="255"/>
      <c r="SN337" s="255"/>
    </row>
    <row r="338" spans="1:508" outlineLevel="3" x14ac:dyDescent="0.25">
      <c r="A338" s="255"/>
      <c r="B338" s="264"/>
      <c r="C338" s="449">
        <f t="shared" si="185"/>
        <v>4</v>
      </c>
      <c r="D338" s="280"/>
      <c r="E338" s="329">
        <f t="shared" si="184"/>
        <v>197</v>
      </c>
      <c r="F338" s="335"/>
      <c r="G338" s="280"/>
      <c r="H338" s="552"/>
      <c r="I338" s="564" t="s">
        <v>918</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175"/>
        <v>-1.7968867427760973</v>
      </c>
      <c r="SK338" s="267"/>
      <c r="SL338" s="255"/>
      <c r="SM338" s="255"/>
      <c r="SN338" s="255"/>
    </row>
    <row r="339" spans="1:508" outlineLevel="3" x14ac:dyDescent="0.25">
      <c r="A339" s="255"/>
      <c r="B339" s="264"/>
      <c r="C339" s="449">
        <f t="shared" si="185"/>
        <v>4</v>
      </c>
      <c r="D339" s="280"/>
      <c r="E339" s="329">
        <f t="shared" si="184"/>
        <v>198</v>
      </c>
      <c r="F339" s="335"/>
      <c r="G339" s="280"/>
      <c r="H339" s="552"/>
      <c r="I339" s="564" t="s">
        <v>921</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175"/>
        <v>-6.7790507756432916E-2</v>
      </c>
      <c r="SK339" s="267"/>
      <c r="SL339" s="255"/>
      <c r="SM339" s="255"/>
      <c r="SN339" s="255"/>
    </row>
    <row r="340" spans="1:508" outlineLevel="3" x14ac:dyDescent="0.25">
      <c r="A340" s="255"/>
      <c r="B340" s="264"/>
      <c r="C340" s="449">
        <f t="shared" si="185"/>
        <v>4</v>
      </c>
      <c r="D340" s="280"/>
      <c r="E340" s="329">
        <f t="shared" si="184"/>
        <v>199</v>
      </c>
      <c r="F340" s="335"/>
      <c r="G340" s="280"/>
      <c r="H340" s="552"/>
      <c r="I340" s="567" t="s">
        <v>922</v>
      </c>
      <c r="J340" s="553"/>
      <c r="K340" s="543">
        <v>0</v>
      </c>
      <c r="L340" s="543">
        <v>0</v>
      </c>
      <c r="M340" s="543">
        <v>0</v>
      </c>
      <c r="N340" s="543">
        <v>0</v>
      </c>
      <c r="O340" s="543">
        <v>0</v>
      </c>
      <c r="P340" s="543">
        <v>0</v>
      </c>
      <c r="Q340" s="543">
        <v>0</v>
      </c>
      <c r="R340" s="543">
        <v>0</v>
      </c>
      <c r="S340" s="543">
        <v>0</v>
      </c>
      <c r="T340" s="543">
        <v>0</v>
      </c>
      <c r="U340" s="543">
        <v>0</v>
      </c>
      <c r="V340" s="543">
        <v>0</v>
      </c>
      <c r="W340" s="543">
        <v>0</v>
      </c>
      <c r="X340" s="543">
        <v>0</v>
      </c>
      <c r="Y340" s="543">
        <v>0</v>
      </c>
      <c r="Z340" s="543">
        <v>0</v>
      </c>
      <c r="AA340" s="543">
        <v>0</v>
      </c>
      <c r="AB340" s="543">
        <v>0</v>
      </c>
      <c r="AC340" s="543">
        <v>0</v>
      </c>
      <c r="AD340" s="543">
        <v>0</v>
      </c>
      <c r="AE340" s="543">
        <v>0</v>
      </c>
      <c r="AF340" s="543">
        <v>0</v>
      </c>
      <c r="AG340" s="543">
        <v>0</v>
      </c>
      <c r="AH340" s="543">
        <v>0</v>
      </c>
      <c r="AI340" s="543">
        <v>0</v>
      </c>
      <c r="AJ340" s="543">
        <v>0</v>
      </c>
      <c r="AK340" s="543">
        <v>0</v>
      </c>
      <c r="AL340" s="543">
        <v>0</v>
      </c>
      <c r="AM340" s="543">
        <v>0</v>
      </c>
      <c r="AN340" s="543">
        <v>0</v>
      </c>
      <c r="AO340" s="543">
        <v>0</v>
      </c>
      <c r="AP340" s="543">
        <v>0</v>
      </c>
      <c r="AQ340" s="543">
        <v>0</v>
      </c>
      <c r="AR340" s="543">
        <v>0</v>
      </c>
      <c r="AS340" s="543">
        <v>0</v>
      </c>
      <c r="AT340" s="543">
        <v>0</v>
      </c>
      <c r="AU340" s="543">
        <v>0</v>
      </c>
      <c r="AV340" s="543">
        <v>0</v>
      </c>
      <c r="AW340" s="543">
        <v>0</v>
      </c>
      <c r="AX340" s="543">
        <v>0</v>
      </c>
      <c r="AY340" s="543">
        <v>0</v>
      </c>
      <c r="AZ340" s="543">
        <v>0</v>
      </c>
      <c r="BA340" s="543">
        <v>0</v>
      </c>
      <c r="BB340" s="543">
        <v>0</v>
      </c>
      <c r="BC340" s="543">
        <v>0</v>
      </c>
      <c r="BD340" s="543">
        <v>0</v>
      </c>
      <c r="BE340" s="543">
        <v>0</v>
      </c>
      <c r="BF340" s="543">
        <v>0</v>
      </c>
      <c r="BG340" s="543">
        <v>0</v>
      </c>
      <c r="BH340" s="543">
        <v>0</v>
      </c>
      <c r="BI340" s="543">
        <v>0</v>
      </c>
      <c r="BJ340" s="543">
        <v>0</v>
      </c>
      <c r="BK340" s="543">
        <v>0</v>
      </c>
      <c r="BL340" s="543">
        <v>0</v>
      </c>
      <c r="BM340" s="543">
        <v>0</v>
      </c>
      <c r="BN340" s="543">
        <v>0</v>
      </c>
      <c r="BO340" s="543">
        <v>0</v>
      </c>
      <c r="BP340" s="543">
        <v>0</v>
      </c>
      <c r="BQ340" s="543">
        <v>0</v>
      </c>
      <c r="BR340" s="543">
        <v>0</v>
      </c>
      <c r="BS340" s="543">
        <v>0</v>
      </c>
      <c r="BT340" s="543">
        <v>0</v>
      </c>
      <c r="BU340" s="543">
        <v>0</v>
      </c>
      <c r="BV340" s="543">
        <v>0</v>
      </c>
      <c r="BW340" s="543">
        <v>0</v>
      </c>
      <c r="BX340" s="543">
        <v>0</v>
      </c>
      <c r="BY340" s="543">
        <v>0</v>
      </c>
      <c r="BZ340" s="543">
        <v>0</v>
      </c>
      <c r="CA340" s="543">
        <v>0</v>
      </c>
      <c r="CB340" s="543">
        <v>0</v>
      </c>
      <c r="CC340" s="543">
        <v>0</v>
      </c>
      <c r="CD340" s="543">
        <v>0</v>
      </c>
      <c r="CE340" s="543">
        <v>0</v>
      </c>
      <c r="CF340" s="543">
        <v>0</v>
      </c>
      <c r="CG340" s="543">
        <v>0</v>
      </c>
      <c r="CH340" s="543">
        <v>0</v>
      </c>
      <c r="CI340" s="543">
        <v>0</v>
      </c>
      <c r="CJ340" s="543">
        <v>0</v>
      </c>
      <c r="CK340" s="543">
        <v>0</v>
      </c>
      <c r="CL340" s="543">
        <v>0</v>
      </c>
      <c r="CM340" s="543">
        <v>0</v>
      </c>
      <c r="CN340" s="543">
        <v>0</v>
      </c>
      <c r="CO340" s="543">
        <v>0</v>
      </c>
      <c r="CP340" s="543">
        <v>0</v>
      </c>
      <c r="CQ340" s="543">
        <v>0</v>
      </c>
      <c r="CR340" s="543">
        <v>0</v>
      </c>
      <c r="CS340" s="543">
        <v>0</v>
      </c>
      <c r="CT340" s="543">
        <v>0</v>
      </c>
      <c r="CU340" s="543">
        <v>0</v>
      </c>
      <c r="CV340" s="543">
        <v>0</v>
      </c>
      <c r="CW340" s="543">
        <v>0</v>
      </c>
      <c r="CX340" s="543">
        <v>0</v>
      </c>
      <c r="CY340" s="543">
        <v>0</v>
      </c>
      <c r="CZ340" s="543">
        <v>0</v>
      </c>
      <c r="DA340" s="543">
        <v>0</v>
      </c>
      <c r="DB340" s="543">
        <v>0</v>
      </c>
      <c r="DC340" s="543">
        <v>0</v>
      </c>
      <c r="DD340" s="543">
        <v>0</v>
      </c>
      <c r="DE340" s="543">
        <v>0</v>
      </c>
      <c r="DF340" s="543">
        <v>0</v>
      </c>
      <c r="DG340" s="543">
        <v>0</v>
      </c>
      <c r="DH340" s="543">
        <v>0</v>
      </c>
      <c r="DI340" s="543">
        <v>0</v>
      </c>
      <c r="DJ340" s="543">
        <v>0</v>
      </c>
      <c r="DK340" s="543">
        <v>0</v>
      </c>
      <c r="DL340" s="543">
        <v>0</v>
      </c>
      <c r="DM340" s="543">
        <v>0</v>
      </c>
      <c r="DN340" s="543">
        <v>0</v>
      </c>
      <c r="DO340" s="543">
        <v>0</v>
      </c>
      <c r="DP340" s="543">
        <v>0</v>
      </c>
      <c r="DQ340" s="543">
        <v>0</v>
      </c>
      <c r="DR340" s="543">
        <v>0</v>
      </c>
      <c r="DS340" s="543">
        <v>0</v>
      </c>
      <c r="DT340" s="543">
        <v>0</v>
      </c>
      <c r="DU340" s="543">
        <v>0</v>
      </c>
      <c r="DV340" s="543">
        <v>0</v>
      </c>
      <c r="DW340" s="543">
        <v>0</v>
      </c>
      <c r="DX340" s="543">
        <v>0</v>
      </c>
      <c r="DY340" s="543">
        <v>0</v>
      </c>
      <c r="DZ340" s="543">
        <v>0</v>
      </c>
      <c r="EA340" s="543">
        <v>0</v>
      </c>
      <c r="EB340" s="543">
        <v>0</v>
      </c>
      <c r="EC340" s="543">
        <v>0</v>
      </c>
      <c r="ED340" s="543">
        <v>0</v>
      </c>
      <c r="EE340" s="543">
        <v>0</v>
      </c>
      <c r="EF340" s="543">
        <v>0</v>
      </c>
      <c r="EG340" s="543">
        <v>0</v>
      </c>
      <c r="EH340" s="543">
        <v>0</v>
      </c>
      <c r="EI340" s="543">
        <v>0</v>
      </c>
      <c r="EJ340" s="543">
        <v>0</v>
      </c>
      <c r="EK340" s="543">
        <v>0</v>
      </c>
      <c r="EL340" s="543">
        <v>0</v>
      </c>
      <c r="EM340" s="543">
        <v>0</v>
      </c>
      <c r="EN340" s="543">
        <v>0</v>
      </c>
      <c r="EO340" s="543">
        <v>0</v>
      </c>
      <c r="EP340" s="543">
        <v>0</v>
      </c>
      <c r="EQ340" s="543">
        <v>0</v>
      </c>
      <c r="ER340" s="543">
        <v>0</v>
      </c>
      <c r="ES340" s="543">
        <v>0</v>
      </c>
      <c r="ET340" s="543">
        <v>0</v>
      </c>
      <c r="EU340" s="543">
        <v>0</v>
      </c>
      <c r="EV340" s="543">
        <v>0</v>
      </c>
      <c r="EW340" s="543">
        <v>0</v>
      </c>
      <c r="EX340" s="543">
        <v>0</v>
      </c>
      <c r="EY340" s="543">
        <v>0</v>
      </c>
      <c r="EZ340" s="543">
        <v>0</v>
      </c>
      <c r="FA340" s="543">
        <v>0</v>
      </c>
      <c r="FB340" s="543">
        <v>0</v>
      </c>
      <c r="FC340" s="543">
        <v>0</v>
      </c>
      <c r="FD340" s="543">
        <v>0</v>
      </c>
      <c r="FE340" s="543">
        <v>0</v>
      </c>
      <c r="FF340" s="543">
        <v>0</v>
      </c>
      <c r="FG340" s="543">
        <v>0</v>
      </c>
      <c r="FH340" s="543">
        <v>0</v>
      </c>
      <c r="FI340" s="543">
        <v>0</v>
      </c>
      <c r="FJ340" s="543">
        <v>0</v>
      </c>
      <c r="FK340" s="543">
        <v>0</v>
      </c>
      <c r="FL340" s="543">
        <v>0</v>
      </c>
      <c r="FM340" s="543">
        <v>0</v>
      </c>
      <c r="FN340" s="543">
        <v>0</v>
      </c>
      <c r="FO340" s="543">
        <v>0</v>
      </c>
      <c r="FP340" s="543">
        <v>0</v>
      </c>
      <c r="FQ340" s="543">
        <v>0</v>
      </c>
      <c r="FR340" s="543">
        <v>0</v>
      </c>
      <c r="FS340" s="543">
        <v>0</v>
      </c>
      <c r="FT340" s="543">
        <v>0</v>
      </c>
      <c r="FU340" s="543">
        <v>0</v>
      </c>
      <c r="FV340" s="543">
        <v>0</v>
      </c>
      <c r="FW340" s="543">
        <v>0</v>
      </c>
      <c r="FX340" s="543">
        <v>0</v>
      </c>
      <c r="FY340" s="543">
        <v>0</v>
      </c>
      <c r="FZ340" s="543">
        <v>0</v>
      </c>
      <c r="GA340" s="543">
        <v>0</v>
      </c>
      <c r="GB340" s="543">
        <v>0</v>
      </c>
      <c r="GC340" s="543">
        <v>0</v>
      </c>
      <c r="GD340" s="543">
        <v>0</v>
      </c>
      <c r="GE340" s="543">
        <v>0</v>
      </c>
      <c r="GF340" s="543">
        <v>0</v>
      </c>
      <c r="GG340" s="543">
        <v>0</v>
      </c>
      <c r="GH340" s="543">
        <v>0</v>
      </c>
      <c r="GI340" s="543">
        <v>0</v>
      </c>
      <c r="GJ340" s="543">
        <v>0</v>
      </c>
      <c r="GK340" s="543">
        <v>0</v>
      </c>
      <c r="GL340" s="543">
        <v>0</v>
      </c>
      <c r="GM340" s="543">
        <v>0</v>
      </c>
      <c r="GN340" s="543">
        <v>0</v>
      </c>
      <c r="GO340" s="543">
        <v>0</v>
      </c>
      <c r="GP340" s="543">
        <v>0</v>
      </c>
      <c r="GQ340" s="543">
        <v>0</v>
      </c>
      <c r="GR340" s="543">
        <v>0</v>
      </c>
      <c r="GS340" s="543">
        <v>0</v>
      </c>
      <c r="GT340" s="543">
        <v>0</v>
      </c>
      <c r="GU340" s="543">
        <v>0</v>
      </c>
      <c r="GV340" s="543">
        <v>0</v>
      </c>
      <c r="GW340" s="543">
        <v>0</v>
      </c>
      <c r="GX340" s="543">
        <v>0</v>
      </c>
      <c r="GY340" s="543">
        <v>0</v>
      </c>
      <c r="GZ340" s="543">
        <v>0</v>
      </c>
      <c r="HA340" s="543">
        <v>0</v>
      </c>
      <c r="HB340" s="543">
        <v>0</v>
      </c>
      <c r="HC340" s="543">
        <v>0</v>
      </c>
      <c r="HD340" s="543">
        <v>0</v>
      </c>
      <c r="HE340" s="543">
        <v>0</v>
      </c>
      <c r="HF340" s="543">
        <v>0</v>
      </c>
      <c r="HG340" s="543">
        <v>0</v>
      </c>
      <c r="HH340" s="543">
        <v>0</v>
      </c>
      <c r="HI340" s="543">
        <v>0</v>
      </c>
      <c r="HJ340" s="543">
        <v>0</v>
      </c>
      <c r="HK340" s="543">
        <v>0</v>
      </c>
      <c r="HL340" s="543">
        <v>0</v>
      </c>
      <c r="HM340" s="543">
        <v>0</v>
      </c>
      <c r="HN340" s="543">
        <v>0</v>
      </c>
      <c r="HO340" s="543">
        <v>0</v>
      </c>
      <c r="HP340" s="543">
        <v>0</v>
      </c>
      <c r="HQ340" s="543">
        <v>0</v>
      </c>
      <c r="HR340" s="543">
        <v>0</v>
      </c>
      <c r="HS340" s="543">
        <v>0</v>
      </c>
      <c r="HT340" s="543">
        <v>0</v>
      </c>
      <c r="HU340" s="543">
        <v>0</v>
      </c>
      <c r="HV340" s="543">
        <v>0</v>
      </c>
      <c r="HW340" s="543">
        <v>0</v>
      </c>
      <c r="HX340" s="543">
        <v>0</v>
      </c>
      <c r="HY340" s="543">
        <v>0</v>
      </c>
      <c r="HZ340" s="543">
        <v>0</v>
      </c>
      <c r="IA340" s="543">
        <v>0</v>
      </c>
      <c r="IB340" s="543">
        <v>0</v>
      </c>
      <c r="IC340" s="543">
        <v>0</v>
      </c>
      <c r="ID340" s="543">
        <v>0</v>
      </c>
      <c r="IE340" s="543">
        <v>0</v>
      </c>
      <c r="IF340" s="543">
        <v>0</v>
      </c>
      <c r="IG340" s="543">
        <v>0</v>
      </c>
      <c r="IH340" s="543">
        <v>0</v>
      </c>
      <c r="II340" s="543">
        <v>0</v>
      </c>
      <c r="IJ340" s="543">
        <v>0</v>
      </c>
      <c r="IK340" s="543">
        <v>0</v>
      </c>
      <c r="IL340" s="543">
        <v>0</v>
      </c>
      <c r="IM340" s="543">
        <v>0</v>
      </c>
      <c r="IN340" s="543">
        <v>0</v>
      </c>
      <c r="IO340" s="543">
        <v>0</v>
      </c>
      <c r="IP340" s="543">
        <v>0</v>
      </c>
      <c r="IQ340" s="543">
        <v>0</v>
      </c>
      <c r="IR340" s="543">
        <v>0</v>
      </c>
      <c r="IS340" s="543">
        <v>0</v>
      </c>
      <c r="IT340" s="543">
        <v>0</v>
      </c>
      <c r="IU340" s="543">
        <v>0</v>
      </c>
      <c r="IV340" s="543">
        <v>0</v>
      </c>
      <c r="IW340" s="543">
        <v>0</v>
      </c>
      <c r="IX340" s="543">
        <v>0</v>
      </c>
      <c r="IY340" s="543">
        <v>0</v>
      </c>
      <c r="IZ340" s="543">
        <v>0</v>
      </c>
      <c r="JA340" s="543">
        <v>0</v>
      </c>
      <c r="JB340" s="543">
        <v>0</v>
      </c>
      <c r="JC340" s="543">
        <v>0</v>
      </c>
      <c r="JD340" s="543">
        <v>0</v>
      </c>
      <c r="JE340" s="543">
        <v>0</v>
      </c>
      <c r="JF340" s="543">
        <v>0</v>
      </c>
      <c r="JG340" s="543">
        <v>0</v>
      </c>
      <c r="JH340" s="543">
        <v>0</v>
      </c>
      <c r="JI340" s="543">
        <v>0</v>
      </c>
      <c r="JJ340" s="543">
        <v>0</v>
      </c>
      <c r="JK340" s="543">
        <v>0</v>
      </c>
      <c r="JL340" s="543">
        <v>0</v>
      </c>
      <c r="JM340" s="543">
        <v>0</v>
      </c>
      <c r="JN340" s="543">
        <v>0</v>
      </c>
      <c r="JO340" s="543">
        <v>0</v>
      </c>
      <c r="JP340" s="543">
        <v>0</v>
      </c>
      <c r="JQ340" s="543">
        <v>0</v>
      </c>
      <c r="JR340" s="543">
        <v>0</v>
      </c>
      <c r="JS340" s="543">
        <v>0</v>
      </c>
      <c r="JT340" s="543">
        <v>0</v>
      </c>
      <c r="JU340" s="543">
        <v>0</v>
      </c>
      <c r="JV340" s="543">
        <v>0</v>
      </c>
      <c r="JW340" s="543">
        <v>0</v>
      </c>
      <c r="JX340" s="543">
        <v>0</v>
      </c>
      <c r="JY340" s="543">
        <v>0</v>
      </c>
      <c r="JZ340" s="543">
        <v>0</v>
      </c>
      <c r="KA340" s="543">
        <v>0</v>
      </c>
      <c r="KB340" s="543">
        <v>0</v>
      </c>
      <c r="KC340" s="543">
        <v>0</v>
      </c>
      <c r="KD340" s="543">
        <v>0</v>
      </c>
      <c r="KE340" s="543">
        <v>0</v>
      </c>
      <c r="KF340" s="543">
        <v>0</v>
      </c>
      <c r="KG340" s="543">
        <v>0</v>
      </c>
      <c r="KH340" s="543">
        <v>0</v>
      </c>
      <c r="KI340" s="543">
        <v>0</v>
      </c>
      <c r="KJ340" s="543">
        <v>0</v>
      </c>
      <c r="KK340" s="543">
        <v>0</v>
      </c>
      <c r="KL340" s="543">
        <v>0</v>
      </c>
      <c r="KM340" s="543">
        <v>0</v>
      </c>
      <c r="KN340" s="543">
        <v>0</v>
      </c>
      <c r="KO340" s="543">
        <v>0</v>
      </c>
      <c r="KP340" s="543">
        <v>0</v>
      </c>
      <c r="KQ340" s="543">
        <v>0</v>
      </c>
      <c r="KR340" s="543">
        <v>0</v>
      </c>
      <c r="KS340" s="543">
        <v>0</v>
      </c>
      <c r="KT340" s="543">
        <v>0</v>
      </c>
      <c r="KU340" s="543">
        <v>0</v>
      </c>
      <c r="KV340" s="543">
        <v>0</v>
      </c>
      <c r="KW340" s="543">
        <v>0</v>
      </c>
      <c r="KX340" s="543">
        <v>0</v>
      </c>
      <c r="KY340" s="543">
        <v>0</v>
      </c>
      <c r="KZ340" s="543">
        <v>0</v>
      </c>
      <c r="LA340" s="543">
        <v>0</v>
      </c>
      <c r="LB340" s="543">
        <v>0</v>
      </c>
      <c r="LC340" s="543">
        <v>0</v>
      </c>
      <c r="LD340" s="543">
        <v>0</v>
      </c>
      <c r="LE340" s="543">
        <v>0</v>
      </c>
      <c r="LF340" s="543">
        <v>0</v>
      </c>
      <c r="LG340" s="543">
        <v>0</v>
      </c>
      <c r="LH340" s="543">
        <v>0</v>
      </c>
      <c r="LI340" s="543">
        <v>0</v>
      </c>
      <c r="LJ340" s="543">
        <v>0</v>
      </c>
      <c r="LK340" s="543">
        <v>0</v>
      </c>
      <c r="LL340" s="543">
        <v>0</v>
      </c>
      <c r="LM340" s="543">
        <v>0</v>
      </c>
      <c r="LN340" s="543">
        <v>0</v>
      </c>
      <c r="LO340" s="543">
        <v>0</v>
      </c>
      <c r="LP340" s="543">
        <v>0</v>
      </c>
      <c r="LQ340" s="543">
        <v>0</v>
      </c>
      <c r="LR340" s="543">
        <v>0</v>
      </c>
      <c r="LS340" s="543">
        <v>0</v>
      </c>
      <c r="LT340" s="543">
        <v>0</v>
      </c>
      <c r="LU340" s="543">
        <v>0</v>
      </c>
      <c r="LV340" s="543">
        <v>0</v>
      </c>
      <c r="LW340" s="543">
        <v>0</v>
      </c>
      <c r="LX340" s="543">
        <v>0</v>
      </c>
      <c r="LY340" s="543">
        <v>0</v>
      </c>
      <c r="LZ340" s="543">
        <v>0</v>
      </c>
      <c r="MA340" s="543">
        <v>0</v>
      </c>
      <c r="MB340" s="543">
        <v>0</v>
      </c>
      <c r="MC340" s="543">
        <v>0</v>
      </c>
      <c r="MD340" s="543">
        <v>0</v>
      </c>
      <c r="ME340" s="543">
        <v>0</v>
      </c>
      <c r="MF340" s="543">
        <v>0</v>
      </c>
      <c r="MG340" s="543">
        <v>0</v>
      </c>
      <c r="MH340" s="543">
        <v>0</v>
      </c>
      <c r="MI340" s="543">
        <v>0</v>
      </c>
      <c r="MJ340" s="543">
        <v>0</v>
      </c>
      <c r="MK340" s="543">
        <v>0</v>
      </c>
      <c r="ML340" s="543">
        <v>0</v>
      </c>
      <c r="MM340" s="543">
        <v>0</v>
      </c>
      <c r="MN340" s="543">
        <v>0</v>
      </c>
      <c r="MO340" s="543">
        <v>0</v>
      </c>
      <c r="MP340" s="543">
        <v>0</v>
      </c>
      <c r="MQ340" s="543">
        <v>0</v>
      </c>
      <c r="MR340" s="543">
        <v>0</v>
      </c>
      <c r="MS340" s="543">
        <v>0</v>
      </c>
      <c r="MT340" s="543">
        <v>0</v>
      </c>
      <c r="MU340" s="543">
        <v>0</v>
      </c>
      <c r="MV340" s="543">
        <v>0</v>
      </c>
      <c r="MW340" s="543">
        <v>0</v>
      </c>
      <c r="MX340" s="543">
        <v>0</v>
      </c>
      <c r="MY340" s="543">
        <v>0</v>
      </c>
      <c r="MZ340" s="543">
        <v>0</v>
      </c>
      <c r="NA340" s="543">
        <v>0</v>
      </c>
      <c r="NB340" s="543">
        <v>0</v>
      </c>
      <c r="NC340" s="543">
        <v>0</v>
      </c>
      <c r="ND340" s="543">
        <v>0</v>
      </c>
      <c r="NE340" s="543">
        <v>0</v>
      </c>
      <c r="NF340" s="543">
        <v>0</v>
      </c>
      <c r="NG340" s="543">
        <v>0</v>
      </c>
      <c r="NH340" s="543">
        <v>0</v>
      </c>
      <c r="NI340" s="543">
        <v>0</v>
      </c>
      <c r="NJ340" s="543">
        <v>0</v>
      </c>
      <c r="NK340" s="543">
        <v>0</v>
      </c>
      <c r="NL340" s="543">
        <v>0</v>
      </c>
      <c r="NM340" s="543">
        <v>0</v>
      </c>
      <c r="NN340" s="543">
        <v>0</v>
      </c>
      <c r="NO340" s="543">
        <v>0</v>
      </c>
      <c r="NP340" s="543">
        <v>0</v>
      </c>
      <c r="NQ340" s="543">
        <v>0</v>
      </c>
      <c r="NR340" s="543">
        <v>0</v>
      </c>
      <c r="NS340" s="543">
        <v>0</v>
      </c>
      <c r="NT340" s="543">
        <v>0</v>
      </c>
      <c r="NU340" s="543">
        <v>0</v>
      </c>
      <c r="NV340" s="543">
        <v>0</v>
      </c>
      <c r="NW340" s="543">
        <v>0</v>
      </c>
      <c r="NX340" s="543">
        <v>0</v>
      </c>
      <c r="NY340" s="543">
        <v>0</v>
      </c>
      <c r="NZ340" s="543">
        <v>0</v>
      </c>
      <c r="OA340" s="543">
        <v>0</v>
      </c>
      <c r="OB340" s="543">
        <v>0</v>
      </c>
      <c r="OC340" s="543">
        <v>0</v>
      </c>
      <c r="OD340" s="543">
        <v>0</v>
      </c>
      <c r="OE340" s="543">
        <v>0</v>
      </c>
      <c r="OF340" s="543">
        <v>0</v>
      </c>
      <c r="OG340" s="543">
        <v>0</v>
      </c>
      <c r="OH340" s="543">
        <v>0</v>
      </c>
      <c r="OI340" s="543">
        <v>0</v>
      </c>
      <c r="OJ340" s="543">
        <v>0</v>
      </c>
      <c r="OK340" s="543">
        <v>0</v>
      </c>
      <c r="OL340" s="543">
        <v>0</v>
      </c>
      <c r="OM340" s="543">
        <v>0</v>
      </c>
      <c r="ON340" s="543">
        <v>0</v>
      </c>
      <c r="OO340" s="543">
        <v>0</v>
      </c>
      <c r="OP340" s="543">
        <v>0</v>
      </c>
      <c r="OQ340" s="543">
        <v>0</v>
      </c>
      <c r="OR340" s="543">
        <v>0</v>
      </c>
      <c r="OS340" s="543">
        <v>0</v>
      </c>
      <c r="OT340" s="543">
        <v>0</v>
      </c>
      <c r="OU340" s="543">
        <v>0</v>
      </c>
      <c r="OV340" s="543">
        <v>0</v>
      </c>
      <c r="OW340" s="543">
        <v>0</v>
      </c>
      <c r="OX340" s="543">
        <v>0</v>
      </c>
      <c r="OY340" s="543">
        <v>0</v>
      </c>
      <c r="OZ340" s="543">
        <v>0</v>
      </c>
      <c r="PA340" s="543">
        <v>0</v>
      </c>
      <c r="PB340" s="543">
        <v>0</v>
      </c>
      <c r="PC340" s="543">
        <v>0</v>
      </c>
      <c r="PD340" s="543">
        <v>0</v>
      </c>
      <c r="PE340" s="543">
        <v>0</v>
      </c>
      <c r="PF340" s="543">
        <v>0</v>
      </c>
      <c r="PG340" s="543">
        <v>0</v>
      </c>
      <c r="PH340" s="543">
        <v>0</v>
      </c>
      <c r="PI340" s="543">
        <v>0</v>
      </c>
      <c r="PJ340" s="543">
        <v>0</v>
      </c>
      <c r="PK340" s="543">
        <v>0</v>
      </c>
      <c r="PL340" s="543">
        <v>0</v>
      </c>
      <c r="PM340" s="543">
        <v>0</v>
      </c>
      <c r="PN340" s="543">
        <v>0</v>
      </c>
      <c r="PO340" s="543">
        <v>0</v>
      </c>
      <c r="PP340" s="543">
        <v>0</v>
      </c>
      <c r="PQ340" s="543">
        <v>0</v>
      </c>
      <c r="PR340" s="543">
        <v>0</v>
      </c>
      <c r="PS340" s="543">
        <v>0</v>
      </c>
      <c r="PT340" s="543">
        <v>0</v>
      </c>
      <c r="PU340" s="543">
        <v>0</v>
      </c>
      <c r="PV340" s="543">
        <v>0</v>
      </c>
      <c r="PW340" s="543">
        <v>0</v>
      </c>
      <c r="PX340" s="543">
        <v>0</v>
      </c>
      <c r="PY340" s="543">
        <v>0</v>
      </c>
      <c r="PZ340" s="543">
        <v>0</v>
      </c>
      <c r="QA340" s="543">
        <v>0</v>
      </c>
      <c r="QB340" s="543">
        <v>0</v>
      </c>
      <c r="QC340" s="543">
        <v>0</v>
      </c>
      <c r="QD340" s="543">
        <v>0</v>
      </c>
      <c r="QE340" s="543">
        <v>0</v>
      </c>
      <c r="QF340" s="543">
        <v>0</v>
      </c>
      <c r="QG340" s="543">
        <v>0</v>
      </c>
      <c r="QH340" s="543">
        <v>0</v>
      </c>
      <c r="QI340" s="543">
        <v>0</v>
      </c>
      <c r="QJ340" s="543">
        <v>0</v>
      </c>
      <c r="QK340" s="543">
        <v>0</v>
      </c>
      <c r="QL340" s="543">
        <v>0</v>
      </c>
      <c r="QM340" s="543">
        <v>0</v>
      </c>
      <c r="QN340" s="543">
        <v>0</v>
      </c>
      <c r="QO340" s="543">
        <v>0</v>
      </c>
      <c r="QP340" s="543">
        <v>0</v>
      </c>
      <c r="QQ340" s="543">
        <v>0</v>
      </c>
      <c r="QR340" s="543">
        <v>0</v>
      </c>
      <c r="QS340" s="543">
        <v>0</v>
      </c>
      <c r="QT340" s="543">
        <v>0</v>
      </c>
      <c r="QU340" s="543">
        <v>0</v>
      </c>
      <c r="QV340" s="543">
        <v>0</v>
      </c>
      <c r="QW340" s="543">
        <v>0</v>
      </c>
      <c r="QX340" s="543">
        <v>0</v>
      </c>
      <c r="QY340" s="543">
        <v>0</v>
      </c>
      <c r="QZ340" s="543">
        <v>0</v>
      </c>
      <c r="RA340" s="543">
        <v>0</v>
      </c>
      <c r="RB340" s="543">
        <v>0</v>
      </c>
      <c r="RC340" s="543">
        <v>0</v>
      </c>
      <c r="RD340" s="543">
        <v>0</v>
      </c>
      <c r="RE340" s="543">
        <v>0</v>
      </c>
      <c r="RF340" s="543">
        <v>0</v>
      </c>
      <c r="RG340" s="543">
        <v>0</v>
      </c>
      <c r="RH340" s="543">
        <v>0</v>
      </c>
      <c r="RI340" s="543">
        <v>0</v>
      </c>
      <c r="RJ340" s="543">
        <v>0</v>
      </c>
      <c r="RK340" s="543">
        <v>0</v>
      </c>
      <c r="RL340" s="543">
        <v>0</v>
      </c>
      <c r="RM340" s="543">
        <v>0</v>
      </c>
      <c r="RN340" s="543">
        <v>0</v>
      </c>
      <c r="RO340" s="543">
        <v>0</v>
      </c>
      <c r="RP340" s="543">
        <v>0</v>
      </c>
      <c r="RQ340" s="543">
        <v>0</v>
      </c>
      <c r="RR340" s="543">
        <v>0</v>
      </c>
      <c r="RS340" s="543">
        <v>0</v>
      </c>
      <c r="RT340" s="543">
        <v>0</v>
      </c>
      <c r="RU340" s="543">
        <v>0</v>
      </c>
      <c r="RV340" s="543">
        <v>0</v>
      </c>
      <c r="RW340" s="543">
        <v>0</v>
      </c>
      <c r="RX340" s="543">
        <v>0</v>
      </c>
      <c r="RY340" s="543">
        <v>0</v>
      </c>
      <c r="RZ340" s="543">
        <v>0</v>
      </c>
      <c r="SA340" s="543">
        <v>0</v>
      </c>
      <c r="SB340" s="543">
        <v>0</v>
      </c>
      <c r="SC340" s="543">
        <v>0</v>
      </c>
      <c r="SD340" s="543">
        <v>0</v>
      </c>
      <c r="SE340" s="543">
        <v>0</v>
      </c>
      <c r="SF340" s="543">
        <v>0</v>
      </c>
      <c r="SG340" s="543">
        <v>0</v>
      </c>
      <c r="SH340" s="543">
        <v>0</v>
      </c>
      <c r="SI340" s="543">
        <v>0</v>
      </c>
      <c r="SJ340" s="280">
        <f t="shared" ref="SJ340:SJ342" si="186">SI340</f>
        <v>0</v>
      </c>
      <c r="SK340" s="267"/>
      <c r="SL340" s="255"/>
      <c r="SM340" s="255"/>
      <c r="SN340" s="255"/>
    </row>
    <row r="341" spans="1:508" outlineLevel="3" x14ac:dyDescent="0.25">
      <c r="A341" s="255"/>
      <c r="B341" s="264"/>
      <c r="C341" s="449">
        <f>INT($C$29)+3</f>
        <v>4</v>
      </c>
      <c r="D341" s="280"/>
      <c r="E341" s="329">
        <f t="shared" si="184"/>
        <v>200</v>
      </c>
      <c r="F341" s="335"/>
      <c r="G341" s="280"/>
      <c r="H341" s="552"/>
      <c r="I341" s="564" t="s">
        <v>918</v>
      </c>
      <c r="J341" s="553"/>
      <c r="K341" s="543">
        <v>0</v>
      </c>
      <c r="L341" s="543">
        <v>0</v>
      </c>
      <c r="M341" s="543">
        <v>0</v>
      </c>
      <c r="N341" s="543">
        <v>0</v>
      </c>
      <c r="O341" s="543">
        <v>0</v>
      </c>
      <c r="P341" s="543">
        <v>0</v>
      </c>
      <c r="Q341" s="543">
        <v>0</v>
      </c>
      <c r="R341" s="543">
        <v>0</v>
      </c>
      <c r="S341" s="543">
        <v>0</v>
      </c>
      <c r="T341" s="543">
        <v>0</v>
      </c>
      <c r="U341" s="543">
        <v>0</v>
      </c>
      <c r="V341" s="543">
        <v>0</v>
      </c>
      <c r="W341" s="543">
        <v>0</v>
      </c>
      <c r="X341" s="543">
        <v>0</v>
      </c>
      <c r="Y341" s="543">
        <v>0</v>
      </c>
      <c r="Z341" s="543">
        <v>0</v>
      </c>
      <c r="AA341" s="543">
        <v>0</v>
      </c>
      <c r="AB341" s="543">
        <v>0</v>
      </c>
      <c r="AC341" s="543">
        <v>0</v>
      </c>
      <c r="AD341" s="543">
        <v>0</v>
      </c>
      <c r="AE341" s="543">
        <v>0</v>
      </c>
      <c r="AF341" s="543">
        <v>0</v>
      </c>
      <c r="AG341" s="543">
        <v>0</v>
      </c>
      <c r="AH341" s="543">
        <v>0</v>
      </c>
      <c r="AI341" s="543">
        <v>0</v>
      </c>
      <c r="AJ341" s="543">
        <v>0</v>
      </c>
      <c r="AK341" s="543">
        <v>0</v>
      </c>
      <c r="AL341" s="543">
        <v>0</v>
      </c>
      <c r="AM341" s="543">
        <v>0</v>
      </c>
      <c r="AN341" s="543">
        <v>0</v>
      </c>
      <c r="AO341" s="543">
        <v>0</v>
      </c>
      <c r="AP341" s="543">
        <v>0</v>
      </c>
      <c r="AQ341" s="543">
        <v>0</v>
      </c>
      <c r="AR341" s="543">
        <v>0</v>
      </c>
      <c r="AS341" s="543">
        <v>0</v>
      </c>
      <c r="AT341" s="543">
        <v>0</v>
      </c>
      <c r="AU341" s="543">
        <v>0</v>
      </c>
      <c r="AV341" s="543">
        <v>0</v>
      </c>
      <c r="AW341" s="543">
        <v>0</v>
      </c>
      <c r="AX341" s="543">
        <v>0</v>
      </c>
      <c r="AY341" s="543">
        <v>0</v>
      </c>
      <c r="AZ341" s="543">
        <v>0</v>
      </c>
      <c r="BA341" s="543">
        <v>0</v>
      </c>
      <c r="BB341" s="543">
        <v>0</v>
      </c>
      <c r="BC341" s="543">
        <v>0</v>
      </c>
      <c r="BD341" s="543">
        <v>0</v>
      </c>
      <c r="BE341" s="543">
        <v>0</v>
      </c>
      <c r="BF341" s="543">
        <v>0</v>
      </c>
      <c r="BG341" s="543">
        <v>0</v>
      </c>
      <c r="BH341" s="543">
        <v>0</v>
      </c>
      <c r="BI341" s="543">
        <v>0</v>
      </c>
      <c r="BJ341" s="543">
        <v>0</v>
      </c>
      <c r="BK341" s="543">
        <v>0</v>
      </c>
      <c r="BL341" s="543">
        <v>0</v>
      </c>
      <c r="BM341" s="543">
        <v>0</v>
      </c>
      <c r="BN341" s="543">
        <v>0</v>
      </c>
      <c r="BO341" s="543">
        <v>0</v>
      </c>
      <c r="BP341" s="543">
        <v>0</v>
      </c>
      <c r="BQ341" s="543">
        <v>0</v>
      </c>
      <c r="BR341" s="543">
        <v>0</v>
      </c>
      <c r="BS341" s="543">
        <v>0</v>
      </c>
      <c r="BT341" s="543">
        <v>0</v>
      </c>
      <c r="BU341" s="543">
        <v>0</v>
      </c>
      <c r="BV341" s="543">
        <v>0</v>
      </c>
      <c r="BW341" s="543">
        <v>0</v>
      </c>
      <c r="BX341" s="543">
        <v>0</v>
      </c>
      <c r="BY341" s="543">
        <v>0</v>
      </c>
      <c r="BZ341" s="543">
        <v>0</v>
      </c>
      <c r="CA341" s="543">
        <v>0</v>
      </c>
      <c r="CB341" s="543">
        <v>0</v>
      </c>
      <c r="CC341" s="543">
        <v>0</v>
      </c>
      <c r="CD341" s="543">
        <v>0</v>
      </c>
      <c r="CE341" s="543">
        <v>0</v>
      </c>
      <c r="CF341" s="543">
        <v>0</v>
      </c>
      <c r="CG341" s="543">
        <v>0</v>
      </c>
      <c r="CH341" s="543">
        <v>0</v>
      </c>
      <c r="CI341" s="543">
        <v>0</v>
      </c>
      <c r="CJ341" s="543">
        <v>0</v>
      </c>
      <c r="CK341" s="543">
        <v>0</v>
      </c>
      <c r="CL341" s="543">
        <v>0</v>
      </c>
      <c r="CM341" s="543">
        <v>0</v>
      </c>
      <c r="CN341" s="543">
        <v>0</v>
      </c>
      <c r="CO341" s="543">
        <v>0</v>
      </c>
      <c r="CP341" s="543">
        <v>0</v>
      </c>
      <c r="CQ341" s="543">
        <v>0</v>
      </c>
      <c r="CR341" s="543">
        <v>0</v>
      </c>
      <c r="CS341" s="543">
        <v>0</v>
      </c>
      <c r="CT341" s="543">
        <v>0</v>
      </c>
      <c r="CU341" s="543">
        <v>0</v>
      </c>
      <c r="CV341" s="543">
        <v>0</v>
      </c>
      <c r="CW341" s="543">
        <v>0</v>
      </c>
      <c r="CX341" s="543">
        <v>0</v>
      </c>
      <c r="CY341" s="543">
        <v>0</v>
      </c>
      <c r="CZ341" s="543">
        <v>0</v>
      </c>
      <c r="DA341" s="543">
        <v>0</v>
      </c>
      <c r="DB341" s="543">
        <v>0</v>
      </c>
      <c r="DC341" s="543">
        <v>0</v>
      </c>
      <c r="DD341" s="543">
        <v>0</v>
      </c>
      <c r="DE341" s="543">
        <v>0</v>
      </c>
      <c r="DF341" s="543">
        <v>0</v>
      </c>
      <c r="DG341" s="543">
        <v>0</v>
      </c>
      <c r="DH341" s="543">
        <v>0</v>
      </c>
      <c r="DI341" s="543">
        <v>0</v>
      </c>
      <c r="DJ341" s="543">
        <v>0</v>
      </c>
      <c r="DK341" s="543">
        <v>0</v>
      </c>
      <c r="DL341" s="543">
        <v>0</v>
      </c>
      <c r="DM341" s="543">
        <v>0</v>
      </c>
      <c r="DN341" s="543">
        <v>0</v>
      </c>
      <c r="DO341" s="543">
        <v>0</v>
      </c>
      <c r="DP341" s="543">
        <v>0</v>
      </c>
      <c r="DQ341" s="543">
        <v>0</v>
      </c>
      <c r="DR341" s="543">
        <v>0</v>
      </c>
      <c r="DS341" s="543">
        <v>0</v>
      </c>
      <c r="DT341" s="543">
        <v>0</v>
      </c>
      <c r="DU341" s="543">
        <v>0</v>
      </c>
      <c r="DV341" s="543">
        <v>0</v>
      </c>
      <c r="DW341" s="543">
        <v>0</v>
      </c>
      <c r="DX341" s="543">
        <v>0</v>
      </c>
      <c r="DY341" s="543">
        <v>0</v>
      </c>
      <c r="DZ341" s="543">
        <v>0</v>
      </c>
      <c r="EA341" s="543">
        <v>0</v>
      </c>
      <c r="EB341" s="543">
        <v>0</v>
      </c>
      <c r="EC341" s="543">
        <v>0</v>
      </c>
      <c r="ED341" s="543">
        <v>0</v>
      </c>
      <c r="EE341" s="543">
        <v>0</v>
      </c>
      <c r="EF341" s="543">
        <v>0</v>
      </c>
      <c r="EG341" s="543">
        <v>0</v>
      </c>
      <c r="EH341" s="543">
        <v>0</v>
      </c>
      <c r="EI341" s="543">
        <v>0</v>
      </c>
      <c r="EJ341" s="543">
        <v>0</v>
      </c>
      <c r="EK341" s="543">
        <v>0</v>
      </c>
      <c r="EL341" s="543">
        <v>0</v>
      </c>
      <c r="EM341" s="543">
        <v>0</v>
      </c>
      <c r="EN341" s="543">
        <v>0</v>
      </c>
      <c r="EO341" s="543">
        <v>0</v>
      </c>
      <c r="EP341" s="543">
        <v>0</v>
      </c>
      <c r="EQ341" s="543">
        <v>0</v>
      </c>
      <c r="ER341" s="543">
        <v>0</v>
      </c>
      <c r="ES341" s="543">
        <v>0</v>
      </c>
      <c r="ET341" s="543">
        <v>0</v>
      </c>
      <c r="EU341" s="543">
        <v>0</v>
      </c>
      <c r="EV341" s="543">
        <v>0</v>
      </c>
      <c r="EW341" s="543">
        <v>0</v>
      </c>
      <c r="EX341" s="543">
        <v>0</v>
      </c>
      <c r="EY341" s="543">
        <v>0</v>
      </c>
      <c r="EZ341" s="543">
        <v>0</v>
      </c>
      <c r="FA341" s="543">
        <v>0</v>
      </c>
      <c r="FB341" s="543">
        <v>0</v>
      </c>
      <c r="FC341" s="543">
        <v>0</v>
      </c>
      <c r="FD341" s="543">
        <v>0</v>
      </c>
      <c r="FE341" s="543">
        <v>0</v>
      </c>
      <c r="FF341" s="543">
        <v>0</v>
      </c>
      <c r="FG341" s="543">
        <v>0</v>
      </c>
      <c r="FH341" s="543">
        <v>0</v>
      </c>
      <c r="FI341" s="543">
        <v>0</v>
      </c>
      <c r="FJ341" s="543">
        <v>0</v>
      </c>
      <c r="FK341" s="543">
        <v>0</v>
      </c>
      <c r="FL341" s="543">
        <v>0</v>
      </c>
      <c r="FM341" s="543">
        <v>0</v>
      </c>
      <c r="FN341" s="543">
        <v>0</v>
      </c>
      <c r="FO341" s="543">
        <v>0</v>
      </c>
      <c r="FP341" s="543">
        <v>0</v>
      </c>
      <c r="FQ341" s="543">
        <v>0</v>
      </c>
      <c r="FR341" s="543">
        <v>0</v>
      </c>
      <c r="FS341" s="543">
        <v>0</v>
      </c>
      <c r="FT341" s="543">
        <v>0</v>
      </c>
      <c r="FU341" s="543">
        <v>0</v>
      </c>
      <c r="FV341" s="543">
        <v>0</v>
      </c>
      <c r="FW341" s="543">
        <v>0</v>
      </c>
      <c r="FX341" s="543">
        <v>0</v>
      </c>
      <c r="FY341" s="543">
        <v>0</v>
      </c>
      <c r="FZ341" s="543">
        <v>0</v>
      </c>
      <c r="GA341" s="543">
        <v>0</v>
      </c>
      <c r="GB341" s="543">
        <v>0</v>
      </c>
      <c r="GC341" s="543">
        <v>0</v>
      </c>
      <c r="GD341" s="543">
        <v>0</v>
      </c>
      <c r="GE341" s="543">
        <v>0</v>
      </c>
      <c r="GF341" s="543">
        <v>0</v>
      </c>
      <c r="GG341" s="543">
        <v>0</v>
      </c>
      <c r="GH341" s="543">
        <v>0</v>
      </c>
      <c r="GI341" s="543">
        <v>0</v>
      </c>
      <c r="GJ341" s="543">
        <v>0</v>
      </c>
      <c r="GK341" s="543">
        <v>0</v>
      </c>
      <c r="GL341" s="543">
        <v>0</v>
      </c>
      <c r="GM341" s="543">
        <v>0</v>
      </c>
      <c r="GN341" s="543">
        <v>0</v>
      </c>
      <c r="GO341" s="543">
        <v>0</v>
      </c>
      <c r="GP341" s="543">
        <v>0</v>
      </c>
      <c r="GQ341" s="543">
        <v>0</v>
      </c>
      <c r="GR341" s="543">
        <v>0</v>
      </c>
      <c r="GS341" s="543">
        <v>0</v>
      </c>
      <c r="GT341" s="543">
        <v>0</v>
      </c>
      <c r="GU341" s="543">
        <v>0</v>
      </c>
      <c r="GV341" s="543">
        <v>0</v>
      </c>
      <c r="GW341" s="543">
        <v>0</v>
      </c>
      <c r="GX341" s="543">
        <v>0</v>
      </c>
      <c r="GY341" s="543">
        <v>0</v>
      </c>
      <c r="GZ341" s="543">
        <v>0</v>
      </c>
      <c r="HA341" s="543">
        <v>0</v>
      </c>
      <c r="HB341" s="543">
        <v>0</v>
      </c>
      <c r="HC341" s="543">
        <v>0</v>
      </c>
      <c r="HD341" s="543">
        <v>0</v>
      </c>
      <c r="HE341" s="543">
        <v>0</v>
      </c>
      <c r="HF341" s="543">
        <v>0</v>
      </c>
      <c r="HG341" s="543">
        <v>0</v>
      </c>
      <c r="HH341" s="543">
        <v>0</v>
      </c>
      <c r="HI341" s="543">
        <v>0</v>
      </c>
      <c r="HJ341" s="543">
        <v>0</v>
      </c>
      <c r="HK341" s="543">
        <v>0</v>
      </c>
      <c r="HL341" s="543">
        <v>0</v>
      </c>
      <c r="HM341" s="543">
        <v>0</v>
      </c>
      <c r="HN341" s="543">
        <v>0</v>
      </c>
      <c r="HO341" s="543">
        <v>0</v>
      </c>
      <c r="HP341" s="543">
        <v>0</v>
      </c>
      <c r="HQ341" s="543">
        <v>0</v>
      </c>
      <c r="HR341" s="543">
        <v>0</v>
      </c>
      <c r="HS341" s="543">
        <v>0</v>
      </c>
      <c r="HT341" s="543">
        <v>0</v>
      </c>
      <c r="HU341" s="543">
        <v>0</v>
      </c>
      <c r="HV341" s="543">
        <v>0</v>
      </c>
      <c r="HW341" s="543">
        <v>0</v>
      </c>
      <c r="HX341" s="543">
        <v>0</v>
      </c>
      <c r="HY341" s="543">
        <v>0</v>
      </c>
      <c r="HZ341" s="543">
        <v>0</v>
      </c>
      <c r="IA341" s="543">
        <v>0</v>
      </c>
      <c r="IB341" s="543">
        <v>0</v>
      </c>
      <c r="IC341" s="543">
        <v>0</v>
      </c>
      <c r="ID341" s="543">
        <v>0</v>
      </c>
      <c r="IE341" s="543">
        <v>0</v>
      </c>
      <c r="IF341" s="543">
        <v>0</v>
      </c>
      <c r="IG341" s="543">
        <v>0</v>
      </c>
      <c r="IH341" s="543">
        <v>0</v>
      </c>
      <c r="II341" s="543">
        <v>0</v>
      </c>
      <c r="IJ341" s="543">
        <v>0</v>
      </c>
      <c r="IK341" s="543">
        <v>0</v>
      </c>
      <c r="IL341" s="543">
        <v>0</v>
      </c>
      <c r="IM341" s="543">
        <v>0</v>
      </c>
      <c r="IN341" s="543">
        <v>0</v>
      </c>
      <c r="IO341" s="543">
        <v>0</v>
      </c>
      <c r="IP341" s="543">
        <v>0</v>
      </c>
      <c r="IQ341" s="543">
        <v>0</v>
      </c>
      <c r="IR341" s="543">
        <v>0</v>
      </c>
      <c r="IS341" s="543">
        <v>0</v>
      </c>
      <c r="IT341" s="543">
        <v>0</v>
      </c>
      <c r="IU341" s="543">
        <v>0</v>
      </c>
      <c r="IV341" s="543">
        <v>0</v>
      </c>
      <c r="IW341" s="543">
        <v>0</v>
      </c>
      <c r="IX341" s="543">
        <v>0</v>
      </c>
      <c r="IY341" s="543">
        <v>0</v>
      </c>
      <c r="IZ341" s="543">
        <v>0</v>
      </c>
      <c r="JA341" s="543">
        <v>0</v>
      </c>
      <c r="JB341" s="543">
        <v>0</v>
      </c>
      <c r="JC341" s="543">
        <v>0</v>
      </c>
      <c r="JD341" s="543">
        <v>0</v>
      </c>
      <c r="JE341" s="543">
        <v>0</v>
      </c>
      <c r="JF341" s="543">
        <v>0</v>
      </c>
      <c r="JG341" s="543">
        <v>0</v>
      </c>
      <c r="JH341" s="543">
        <v>0</v>
      </c>
      <c r="JI341" s="543">
        <v>0</v>
      </c>
      <c r="JJ341" s="543">
        <v>0</v>
      </c>
      <c r="JK341" s="543">
        <v>0</v>
      </c>
      <c r="JL341" s="543">
        <v>0</v>
      </c>
      <c r="JM341" s="543">
        <v>0</v>
      </c>
      <c r="JN341" s="543">
        <v>0</v>
      </c>
      <c r="JO341" s="543">
        <v>0</v>
      </c>
      <c r="JP341" s="543">
        <v>0</v>
      </c>
      <c r="JQ341" s="543">
        <v>0</v>
      </c>
      <c r="JR341" s="543">
        <v>0</v>
      </c>
      <c r="JS341" s="543">
        <v>0</v>
      </c>
      <c r="JT341" s="543">
        <v>0</v>
      </c>
      <c r="JU341" s="543">
        <v>0</v>
      </c>
      <c r="JV341" s="543">
        <v>0</v>
      </c>
      <c r="JW341" s="543">
        <v>0</v>
      </c>
      <c r="JX341" s="543">
        <v>0</v>
      </c>
      <c r="JY341" s="543">
        <v>0</v>
      </c>
      <c r="JZ341" s="543">
        <v>0</v>
      </c>
      <c r="KA341" s="543">
        <v>0</v>
      </c>
      <c r="KB341" s="543">
        <v>0</v>
      </c>
      <c r="KC341" s="543">
        <v>0</v>
      </c>
      <c r="KD341" s="543">
        <v>0</v>
      </c>
      <c r="KE341" s="543">
        <v>0</v>
      </c>
      <c r="KF341" s="543">
        <v>0</v>
      </c>
      <c r="KG341" s="543">
        <v>0</v>
      </c>
      <c r="KH341" s="543">
        <v>0</v>
      </c>
      <c r="KI341" s="543">
        <v>0</v>
      </c>
      <c r="KJ341" s="543">
        <v>0</v>
      </c>
      <c r="KK341" s="543">
        <v>0</v>
      </c>
      <c r="KL341" s="543">
        <v>0</v>
      </c>
      <c r="KM341" s="543">
        <v>0</v>
      </c>
      <c r="KN341" s="543">
        <v>0</v>
      </c>
      <c r="KO341" s="543">
        <v>0</v>
      </c>
      <c r="KP341" s="543">
        <v>0</v>
      </c>
      <c r="KQ341" s="543">
        <v>0</v>
      </c>
      <c r="KR341" s="543">
        <v>0</v>
      </c>
      <c r="KS341" s="543">
        <v>0</v>
      </c>
      <c r="KT341" s="543">
        <v>0</v>
      </c>
      <c r="KU341" s="543">
        <v>0</v>
      </c>
      <c r="KV341" s="543">
        <v>0</v>
      </c>
      <c r="KW341" s="543">
        <v>0</v>
      </c>
      <c r="KX341" s="543">
        <v>0</v>
      </c>
      <c r="KY341" s="543">
        <v>0</v>
      </c>
      <c r="KZ341" s="543">
        <v>0</v>
      </c>
      <c r="LA341" s="543">
        <v>0</v>
      </c>
      <c r="LB341" s="543">
        <v>0</v>
      </c>
      <c r="LC341" s="543">
        <v>0</v>
      </c>
      <c r="LD341" s="543">
        <v>0</v>
      </c>
      <c r="LE341" s="543">
        <v>0</v>
      </c>
      <c r="LF341" s="543">
        <v>0</v>
      </c>
      <c r="LG341" s="543">
        <v>0</v>
      </c>
      <c r="LH341" s="543">
        <v>0</v>
      </c>
      <c r="LI341" s="543">
        <v>0</v>
      </c>
      <c r="LJ341" s="543">
        <v>0</v>
      </c>
      <c r="LK341" s="543">
        <v>0</v>
      </c>
      <c r="LL341" s="543">
        <v>0</v>
      </c>
      <c r="LM341" s="543">
        <v>0</v>
      </c>
      <c r="LN341" s="543">
        <v>0</v>
      </c>
      <c r="LO341" s="543">
        <v>0</v>
      </c>
      <c r="LP341" s="543">
        <v>0</v>
      </c>
      <c r="LQ341" s="543">
        <v>0</v>
      </c>
      <c r="LR341" s="543">
        <v>0</v>
      </c>
      <c r="LS341" s="543">
        <v>0</v>
      </c>
      <c r="LT341" s="543">
        <v>0</v>
      </c>
      <c r="LU341" s="543">
        <v>0</v>
      </c>
      <c r="LV341" s="543">
        <v>0</v>
      </c>
      <c r="LW341" s="543">
        <v>0</v>
      </c>
      <c r="LX341" s="543">
        <v>0</v>
      </c>
      <c r="LY341" s="543">
        <v>0</v>
      </c>
      <c r="LZ341" s="543">
        <v>0</v>
      </c>
      <c r="MA341" s="543">
        <v>0</v>
      </c>
      <c r="MB341" s="543">
        <v>0</v>
      </c>
      <c r="MC341" s="543">
        <v>0</v>
      </c>
      <c r="MD341" s="543">
        <v>0</v>
      </c>
      <c r="ME341" s="543">
        <v>0</v>
      </c>
      <c r="MF341" s="543">
        <v>0</v>
      </c>
      <c r="MG341" s="543">
        <v>0</v>
      </c>
      <c r="MH341" s="543">
        <v>0</v>
      </c>
      <c r="MI341" s="543">
        <v>0</v>
      </c>
      <c r="MJ341" s="543">
        <v>0</v>
      </c>
      <c r="MK341" s="543">
        <v>0</v>
      </c>
      <c r="ML341" s="543">
        <v>0</v>
      </c>
      <c r="MM341" s="543">
        <v>0</v>
      </c>
      <c r="MN341" s="543">
        <v>0</v>
      </c>
      <c r="MO341" s="543">
        <v>0</v>
      </c>
      <c r="MP341" s="543">
        <v>0</v>
      </c>
      <c r="MQ341" s="543">
        <v>0</v>
      </c>
      <c r="MR341" s="543">
        <v>0</v>
      </c>
      <c r="MS341" s="543">
        <v>0</v>
      </c>
      <c r="MT341" s="543">
        <v>0</v>
      </c>
      <c r="MU341" s="543">
        <v>0</v>
      </c>
      <c r="MV341" s="543">
        <v>0</v>
      </c>
      <c r="MW341" s="543">
        <v>0</v>
      </c>
      <c r="MX341" s="543">
        <v>0</v>
      </c>
      <c r="MY341" s="543">
        <v>0</v>
      </c>
      <c r="MZ341" s="543">
        <v>0</v>
      </c>
      <c r="NA341" s="543">
        <v>0</v>
      </c>
      <c r="NB341" s="543">
        <v>0</v>
      </c>
      <c r="NC341" s="543">
        <v>0</v>
      </c>
      <c r="ND341" s="543">
        <v>0</v>
      </c>
      <c r="NE341" s="543">
        <v>0</v>
      </c>
      <c r="NF341" s="543">
        <v>0</v>
      </c>
      <c r="NG341" s="543">
        <v>0</v>
      </c>
      <c r="NH341" s="543">
        <v>0</v>
      </c>
      <c r="NI341" s="543">
        <v>0</v>
      </c>
      <c r="NJ341" s="543">
        <v>0</v>
      </c>
      <c r="NK341" s="543">
        <v>0</v>
      </c>
      <c r="NL341" s="543">
        <v>0</v>
      </c>
      <c r="NM341" s="543">
        <v>0</v>
      </c>
      <c r="NN341" s="543">
        <v>0</v>
      </c>
      <c r="NO341" s="543">
        <v>0</v>
      </c>
      <c r="NP341" s="543">
        <v>0</v>
      </c>
      <c r="NQ341" s="543">
        <v>0</v>
      </c>
      <c r="NR341" s="543">
        <v>0</v>
      </c>
      <c r="NS341" s="543">
        <v>0</v>
      </c>
      <c r="NT341" s="543">
        <v>0</v>
      </c>
      <c r="NU341" s="543">
        <v>0</v>
      </c>
      <c r="NV341" s="543">
        <v>0</v>
      </c>
      <c r="NW341" s="543">
        <v>0</v>
      </c>
      <c r="NX341" s="543">
        <v>0</v>
      </c>
      <c r="NY341" s="543">
        <v>0</v>
      </c>
      <c r="NZ341" s="543">
        <v>0</v>
      </c>
      <c r="OA341" s="543">
        <v>0</v>
      </c>
      <c r="OB341" s="543">
        <v>0</v>
      </c>
      <c r="OC341" s="543">
        <v>0</v>
      </c>
      <c r="OD341" s="543">
        <v>0</v>
      </c>
      <c r="OE341" s="543">
        <v>0</v>
      </c>
      <c r="OF341" s="543">
        <v>0</v>
      </c>
      <c r="OG341" s="543">
        <v>0</v>
      </c>
      <c r="OH341" s="543">
        <v>0</v>
      </c>
      <c r="OI341" s="543">
        <v>0</v>
      </c>
      <c r="OJ341" s="543">
        <v>0</v>
      </c>
      <c r="OK341" s="543">
        <v>0</v>
      </c>
      <c r="OL341" s="543">
        <v>0</v>
      </c>
      <c r="OM341" s="543">
        <v>0</v>
      </c>
      <c r="ON341" s="543">
        <v>0</v>
      </c>
      <c r="OO341" s="543">
        <v>0</v>
      </c>
      <c r="OP341" s="543">
        <v>0</v>
      </c>
      <c r="OQ341" s="543">
        <v>0</v>
      </c>
      <c r="OR341" s="543">
        <v>0</v>
      </c>
      <c r="OS341" s="543">
        <v>0</v>
      </c>
      <c r="OT341" s="543">
        <v>0</v>
      </c>
      <c r="OU341" s="543">
        <v>0</v>
      </c>
      <c r="OV341" s="543">
        <v>0</v>
      </c>
      <c r="OW341" s="543">
        <v>0</v>
      </c>
      <c r="OX341" s="543">
        <v>0</v>
      </c>
      <c r="OY341" s="543">
        <v>0</v>
      </c>
      <c r="OZ341" s="543">
        <v>0</v>
      </c>
      <c r="PA341" s="543">
        <v>0</v>
      </c>
      <c r="PB341" s="543">
        <v>0</v>
      </c>
      <c r="PC341" s="543">
        <v>0</v>
      </c>
      <c r="PD341" s="543">
        <v>0</v>
      </c>
      <c r="PE341" s="543">
        <v>0</v>
      </c>
      <c r="PF341" s="543">
        <v>0</v>
      </c>
      <c r="PG341" s="543">
        <v>0</v>
      </c>
      <c r="PH341" s="543">
        <v>0</v>
      </c>
      <c r="PI341" s="543">
        <v>0</v>
      </c>
      <c r="PJ341" s="543">
        <v>0</v>
      </c>
      <c r="PK341" s="543">
        <v>0</v>
      </c>
      <c r="PL341" s="543">
        <v>0</v>
      </c>
      <c r="PM341" s="543">
        <v>0</v>
      </c>
      <c r="PN341" s="543">
        <v>0</v>
      </c>
      <c r="PO341" s="543">
        <v>0</v>
      </c>
      <c r="PP341" s="543">
        <v>0</v>
      </c>
      <c r="PQ341" s="543">
        <v>0</v>
      </c>
      <c r="PR341" s="543">
        <v>0</v>
      </c>
      <c r="PS341" s="543">
        <v>0</v>
      </c>
      <c r="PT341" s="543">
        <v>0</v>
      </c>
      <c r="PU341" s="543">
        <v>0</v>
      </c>
      <c r="PV341" s="543">
        <v>0</v>
      </c>
      <c r="PW341" s="543">
        <v>0</v>
      </c>
      <c r="PX341" s="543">
        <v>0</v>
      </c>
      <c r="PY341" s="543">
        <v>0</v>
      </c>
      <c r="PZ341" s="543">
        <v>0</v>
      </c>
      <c r="QA341" s="543">
        <v>0</v>
      </c>
      <c r="QB341" s="543">
        <v>0</v>
      </c>
      <c r="QC341" s="543">
        <v>0</v>
      </c>
      <c r="QD341" s="543">
        <v>0</v>
      </c>
      <c r="QE341" s="543">
        <v>0</v>
      </c>
      <c r="QF341" s="543">
        <v>0</v>
      </c>
      <c r="QG341" s="543">
        <v>0</v>
      </c>
      <c r="QH341" s="543">
        <v>0</v>
      </c>
      <c r="QI341" s="543">
        <v>0</v>
      </c>
      <c r="QJ341" s="543">
        <v>0</v>
      </c>
      <c r="QK341" s="543">
        <v>0</v>
      </c>
      <c r="QL341" s="543">
        <v>0</v>
      </c>
      <c r="QM341" s="543">
        <v>0</v>
      </c>
      <c r="QN341" s="543">
        <v>0</v>
      </c>
      <c r="QO341" s="543">
        <v>0</v>
      </c>
      <c r="QP341" s="543">
        <v>0</v>
      </c>
      <c r="QQ341" s="543">
        <v>0</v>
      </c>
      <c r="QR341" s="543">
        <v>0</v>
      </c>
      <c r="QS341" s="543">
        <v>0</v>
      </c>
      <c r="QT341" s="543">
        <v>0</v>
      </c>
      <c r="QU341" s="543">
        <v>0</v>
      </c>
      <c r="QV341" s="543">
        <v>0</v>
      </c>
      <c r="QW341" s="543">
        <v>0</v>
      </c>
      <c r="QX341" s="543">
        <v>0</v>
      </c>
      <c r="QY341" s="543">
        <v>0</v>
      </c>
      <c r="QZ341" s="543">
        <v>0</v>
      </c>
      <c r="RA341" s="543">
        <v>0</v>
      </c>
      <c r="RB341" s="543">
        <v>0</v>
      </c>
      <c r="RC341" s="543">
        <v>0</v>
      </c>
      <c r="RD341" s="543">
        <v>0</v>
      </c>
      <c r="RE341" s="543">
        <v>0</v>
      </c>
      <c r="RF341" s="543">
        <v>0</v>
      </c>
      <c r="RG341" s="543">
        <v>0</v>
      </c>
      <c r="RH341" s="543">
        <v>0</v>
      </c>
      <c r="RI341" s="543">
        <v>0</v>
      </c>
      <c r="RJ341" s="543">
        <v>0</v>
      </c>
      <c r="RK341" s="543">
        <v>0</v>
      </c>
      <c r="RL341" s="543">
        <v>0</v>
      </c>
      <c r="RM341" s="543">
        <v>0</v>
      </c>
      <c r="RN341" s="543">
        <v>0</v>
      </c>
      <c r="RO341" s="543">
        <v>0</v>
      </c>
      <c r="RP341" s="543">
        <v>0</v>
      </c>
      <c r="RQ341" s="543">
        <v>0</v>
      </c>
      <c r="RR341" s="543">
        <v>0</v>
      </c>
      <c r="RS341" s="543">
        <v>0</v>
      </c>
      <c r="RT341" s="543">
        <v>0</v>
      </c>
      <c r="RU341" s="543">
        <v>0</v>
      </c>
      <c r="RV341" s="543">
        <v>0</v>
      </c>
      <c r="RW341" s="543">
        <v>0</v>
      </c>
      <c r="RX341" s="543">
        <v>0</v>
      </c>
      <c r="RY341" s="543">
        <v>0</v>
      </c>
      <c r="RZ341" s="543">
        <v>0</v>
      </c>
      <c r="SA341" s="543">
        <v>0</v>
      </c>
      <c r="SB341" s="543">
        <v>0</v>
      </c>
      <c r="SC341" s="543">
        <v>0</v>
      </c>
      <c r="SD341" s="543">
        <v>0</v>
      </c>
      <c r="SE341" s="543">
        <v>0</v>
      </c>
      <c r="SF341" s="543">
        <v>0</v>
      </c>
      <c r="SG341" s="543">
        <v>0</v>
      </c>
      <c r="SH341" s="543">
        <v>0</v>
      </c>
      <c r="SI341" s="543">
        <v>0</v>
      </c>
      <c r="SJ341" s="280">
        <f t="shared" si="186"/>
        <v>0</v>
      </c>
      <c r="SK341" s="267"/>
      <c r="SL341" s="255"/>
      <c r="SM341" s="255"/>
      <c r="SN341" s="255"/>
    </row>
    <row r="342" spans="1:508" outlineLevel="3" x14ac:dyDescent="0.25">
      <c r="A342" s="255"/>
      <c r="B342" s="264"/>
      <c r="C342" s="449">
        <f>INT($C$29)+3</f>
        <v>4</v>
      </c>
      <c r="D342" s="280"/>
      <c r="E342" s="329">
        <f t="shared" si="184"/>
        <v>201</v>
      </c>
      <c r="F342" s="335"/>
      <c r="G342" s="280"/>
      <c r="H342" s="552"/>
      <c r="I342" s="564" t="s">
        <v>919</v>
      </c>
      <c r="J342" s="553"/>
      <c r="K342" s="543">
        <v>0</v>
      </c>
      <c r="L342" s="543">
        <v>0</v>
      </c>
      <c r="M342" s="543">
        <v>0</v>
      </c>
      <c r="N342" s="543">
        <v>0</v>
      </c>
      <c r="O342" s="543">
        <v>0</v>
      </c>
      <c r="P342" s="543">
        <v>0</v>
      </c>
      <c r="Q342" s="543">
        <v>0</v>
      </c>
      <c r="R342" s="543">
        <v>0</v>
      </c>
      <c r="S342" s="543">
        <v>0</v>
      </c>
      <c r="T342" s="543">
        <v>0</v>
      </c>
      <c r="U342" s="543">
        <v>0</v>
      </c>
      <c r="V342" s="543">
        <v>0</v>
      </c>
      <c r="W342" s="543">
        <v>0</v>
      </c>
      <c r="X342" s="543">
        <v>0</v>
      </c>
      <c r="Y342" s="543">
        <v>0</v>
      </c>
      <c r="Z342" s="543">
        <v>0</v>
      </c>
      <c r="AA342" s="543">
        <v>0</v>
      </c>
      <c r="AB342" s="543">
        <v>0</v>
      </c>
      <c r="AC342" s="543">
        <v>0</v>
      </c>
      <c r="AD342" s="543">
        <v>0</v>
      </c>
      <c r="AE342" s="543">
        <v>0</v>
      </c>
      <c r="AF342" s="543">
        <v>0</v>
      </c>
      <c r="AG342" s="543">
        <v>0</v>
      </c>
      <c r="AH342" s="543">
        <v>0</v>
      </c>
      <c r="AI342" s="543">
        <v>0</v>
      </c>
      <c r="AJ342" s="543">
        <v>0</v>
      </c>
      <c r="AK342" s="543">
        <v>0</v>
      </c>
      <c r="AL342" s="543">
        <v>0</v>
      </c>
      <c r="AM342" s="543">
        <v>0</v>
      </c>
      <c r="AN342" s="543">
        <v>0</v>
      </c>
      <c r="AO342" s="543">
        <v>0</v>
      </c>
      <c r="AP342" s="543">
        <v>0</v>
      </c>
      <c r="AQ342" s="543">
        <v>0</v>
      </c>
      <c r="AR342" s="543">
        <v>0</v>
      </c>
      <c r="AS342" s="543">
        <v>0</v>
      </c>
      <c r="AT342" s="543">
        <v>0</v>
      </c>
      <c r="AU342" s="543">
        <v>0</v>
      </c>
      <c r="AV342" s="543">
        <v>0</v>
      </c>
      <c r="AW342" s="543">
        <v>0</v>
      </c>
      <c r="AX342" s="543">
        <v>0</v>
      </c>
      <c r="AY342" s="543">
        <v>0</v>
      </c>
      <c r="AZ342" s="543">
        <v>0</v>
      </c>
      <c r="BA342" s="543">
        <v>0</v>
      </c>
      <c r="BB342" s="543">
        <v>0</v>
      </c>
      <c r="BC342" s="543">
        <v>0</v>
      </c>
      <c r="BD342" s="543">
        <v>0</v>
      </c>
      <c r="BE342" s="543">
        <v>0</v>
      </c>
      <c r="BF342" s="543">
        <v>0</v>
      </c>
      <c r="BG342" s="543">
        <v>0</v>
      </c>
      <c r="BH342" s="543">
        <v>0</v>
      </c>
      <c r="BI342" s="543">
        <v>0</v>
      </c>
      <c r="BJ342" s="543">
        <v>0</v>
      </c>
      <c r="BK342" s="543">
        <v>0</v>
      </c>
      <c r="BL342" s="543">
        <v>0</v>
      </c>
      <c r="BM342" s="543">
        <v>0</v>
      </c>
      <c r="BN342" s="543">
        <v>0</v>
      </c>
      <c r="BO342" s="543">
        <v>0</v>
      </c>
      <c r="BP342" s="543">
        <v>0</v>
      </c>
      <c r="BQ342" s="543">
        <v>0</v>
      </c>
      <c r="BR342" s="543">
        <v>0</v>
      </c>
      <c r="BS342" s="543">
        <v>0</v>
      </c>
      <c r="BT342" s="543">
        <v>0</v>
      </c>
      <c r="BU342" s="543">
        <v>0</v>
      </c>
      <c r="BV342" s="543">
        <v>0</v>
      </c>
      <c r="BW342" s="543">
        <v>0</v>
      </c>
      <c r="BX342" s="543">
        <v>0</v>
      </c>
      <c r="BY342" s="543">
        <v>0</v>
      </c>
      <c r="BZ342" s="543">
        <v>0</v>
      </c>
      <c r="CA342" s="543">
        <v>0</v>
      </c>
      <c r="CB342" s="543">
        <v>0</v>
      </c>
      <c r="CC342" s="543">
        <v>0</v>
      </c>
      <c r="CD342" s="543">
        <v>0</v>
      </c>
      <c r="CE342" s="543">
        <v>0</v>
      </c>
      <c r="CF342" s="543">
        <v>0</v>
      </c>
      <c r="CG342" s="543">
        <v>0</v>
      </c>
      <c r="CH342" s="543">
        <v>0</v>
      </c>
      <c r="CI342" s="543">
        <v>0</v>
      </c>
      <c r="CJ342" s="543">
        <v>0</v>
      </c>
      <c r="CK342" s="543">
        <v>0</v>
      </c>
      <c r="CL342" s="543">
        <v>0</v>
      </c>
      <c r="CM342" s="543">
        <v>0</v>
      </c>
      <c r="CN342" s="543">
        <v>0</v>
      </c>
      <c r="CO342" s="543">
        <v>0</v>
      </c>
      <c r="CP342" s="543">
        <v>0</v>
      </c>
      <c r="CQ342" s="543">
        <v>0</v>
      </c>
      <c r="CR342" s="543">
        <v>0</v>
      </c>
      <c r="CS342" s="543">
        <v>0</v>
      </c>
      <c r="CT342" s="543">
        <v>0</v>
      </c>
      <c r="CU342" s="543">
        <v>0</v>
      </c>
      <c r="CV342" s="543">
        <v>0</v>
      </c>
      <c r="CW342" s="543">
        <v>0</v>
      </c>
      <c r="CX342" s="543">
        <v>0</v>
      </c>
      <c r="CY342" s="543">
        <v>0</v>
      </c>
      <c r="CZ342" s="543">
        <v>0</v>
      </c>
      <c r="DA342" s="543">
        <v>0</v>
      </c>
      <c r="DB342" s="543">
        <v>0</v>
      </c>
      <c r="DC342" s="543">
        <v>0</v>
      </c>
      <c r="DD342" s="543">
        <v>0</v>
      </c>
      <c r="DE342" s="543">
        <v>0</v>
      </c>
      <c r="DF342" s="543">
        <v>0</v>
      </c>
      <c r="DG342" s="543">
        <v>0</v>
      </c>
      <c r="DH342" s="543">
        <v>0</v>
      </c>
      <c r="DI342" s="543">
        <v>0</v>
      </c>
      <c r="DJ342" s="543">
        <v>0</v>
      </c>
      <c r="DK342" s="543">
        <v>0</v>
      </c>
      <c r="DL342" s="543">
        <v>0</v>
      </c>
      <c r="DM342" s="543">
        <v>0</v>
      </c>
      <c r="DN342" s="543">
        <v>0</v>
      </c>
      <c r="DO342" s="543">
        <v>0</v>
      </c>
      <c r="DP342" s="543">
        <v>0</v>
      </c>
      <c r="DQ342" s="543">
        <v>0</v>
      </c>
      <c r="DR342" s="543">
        <v>0</v>
      </c>
      <c r="DS342" s="543">
        <v>0</v>
      </c>
      <c r="DT342" s="543">
        <v>0</v>
      </c>
      <c r="DU342" s="543">
        <v>0</v>
      </c>
      <c r="DV342" s="543">
        <v>0</v>
      </c>
      <c r="DW342" s="543">
        <v>0</v>
      </c>
      <c r="DX342" s="543">
        <v>0</v>
      </c>
      <c r="DY342" s="543">
        <v>0</v>
      </c>
      <c r="DZ342" s="543">
        <v>0</v>
      </c>
      <c r="EA342" s="543">
        <v>0</v>
      </c>
      <c r="EB342" s="543">
        <v>0</v>
      </c>
      <c r="EC342" s="543">
        <v>0</v>
      </c>
      <c r="ED342" s="543">
        <v>0</v>
      </c>
      <c r="EE342" s="543">
        <v>0</v>
      </c>
      <c r="EF342" s="543">
        <v>0</v>
      </c>
      <c r="EG342" s="543">
        <v>0</v>
      </c>
      <c r="EH342" s="543">
        <v>0</v>
      </c>
      <c r="EI342" s="543">
        <v>0</v>
      </c>
      <c r="EJ342" s="543">
        <v>0</v>
      </c>
      <c r="EK342" s="543">
        <v>0</v>
      </c>
      <c r="EL342" s="543">
        <v>0</v>
      </c>
      <c r="EM342" s="543">
        <v>0</v>
      </c>
      <c r="EN342" s="543">
        <v>0</v>
      </c>
      <c r="EO342" s="543">
        <v>0</v>
      </c>
      <c r="EP342" s="543">
        <v>0</v>
      </c>
      <c r="EQ342" s="543">
        <v>0</v>
      </c>
      <c r="ER342" s="543">
        <v>0</v>
      </c>
      <c r="ES342" s="543">
        <v>0</v>
      </c>
      <c r="ET342" s="543">
        <v>0</v>
      </c>
      <c r="EU342" s="543">
        <v>0</v>
      </c>
      <c r="EV342" s="543">
        <v>0</v>
      </c>
      <c r="EW342" s="543">
        <v>0</v>
      </c>
      <c r="EX342" s="543">
        <v>0</v>
      </c>
      <c r="EY342" s="543">
        <v>0</v>
      </c>
      <c r="EZ342" s="543">
        <v>0</v>
      </c>
      <c r="FA342" s="543">
        <v>0</v>
      </c>
      <c r="FB342" s="543">
        <v>0</v>
      </c>
      <c r="FC342" s="543">
        <v>0</v>
      </c>
      <c r="FD342" s="543">
        <v>0</v>
      </c>
      <c r="FE342" s="543">
        <v>0</v>
      </c>
      <c r="FF342" s="543">
        <v>0</v>
      </c>
      <c r="FG342" s="543">
        <v>0</v>
      </c>
      <c r="FH342" s="543">
        <v>0</v>
      </c>
      <c r="FI342" s="543">
        <v>0</v>
      </c>
      <c r="FJ342" s="543">
        <v>0</v>
      </c>
      <c r="FK342" s="543">
        <v>0</v>
      </c>
      <c r="FL342" s="543">
        <v>0</v>
      </c>
      <c r="FM342" s="543">
        <v>0</v>
      </c>
      <c r="FN342" s="543">
        <v>0</v>
      </c>
      <c r="FO342" s="543">
        <v>0</v>
      </c>
      <c r="FP342" s="543">
        <v>0</v>
      </c>
      <c r="FQ342" s="543">
        <v>0</v>
      </c>
      <c r="FR342" s="543">
        <v>0</v>
      </c>
      <c r="FS342" s="543">
        <v>0</v>
      </c>
      <c r="FT342" s="543">
        <v>0</v>
      </c>
      <c r="FU342" s="543">
        <v>0</v>
      </c>
      <c r="FV342" s="543">
        <v>0</v>
      </c>
      <c r="FW342" s="543">
        <v>0</v>
      </c>
      <c r="FX342" s="543">
        <v>0</v>
      </c>
      <c r="FY342" s="543">
        <v>0</v>
      </c>
      <c r="FZ342" s="543">
        <v>0</v>
      </c>
      <c r="GA342" s="543">
        <v>0</v>
      </c>
      <c r="GB342" s="543">
        <v>0</v>
      </c>
      <c r="GC342" s="543">
        <v>0</v>
      </c>
      <c r="GD342" s="543">
        <v>0</v>
      </c>
      <c r="GE342" s="543">
        <v>0</v>
      </c>
      <c r="GF342" s="543">
        <v>0</v>
      </c>
      <c r="GG342" s="543">
        <v>0</v>
      </c>
      <c r="GH342" s="543">
        <v>0</v>
      </c>
      <c r="GI342" s="543">
        <v>0</v>
      </c>
      <c r="GJ342" s="543">
        <v>0</v>
      </c>
      <c r="GK342" s="543">
        <v>0</v>
      </c>
      <c r="GL342" s="543">
        <v>0</v>
      </c>
      <c r="GM342" s="543">
        <v>0</v>
      </c>
      <c r="GN342" s="543">
        <v>0</v>
      </c>
      <c r="GO342" s="543">
        <v>0</v>
      </c>
      <c r="GP342" s="543">
        <v>0</v>
      </c>
      <c r="GQ342" s="543">
        <v>0</v>
      </c>
      <c r="GR342" s="543">
        <v>0</v>
      </c>
      <c r="GS342" s="543">
        <v>0</v>
      </c>
      <c r="GT342" s="543">
        <v>0</v>
      </c>
      <c r="GU342" s="543">
        <v>0</v>
      </c>
      <c r="GV342" s="543">
        <v>0</v>
      </c>
      <c r="GW342" s="543">
        <v>0</v>
      </c>
      <c r="GX342" s="543">
        <v>0</v>
      </c>
      <c r="GY342" s="543">
        <v>0</v>
      </c>
      <c r="GZ342" s="543">
        <v>0</v>
      </c>
      <c r="HA342" s="543">
        <v>0</v>
      </c>
      <c r="HB342" s="543">
        <v>0</v>
      </c>
      <c r="HC342" s="543">
        <v>0</v>
      </c>
      <c r="HD342" s="543">
        <v>0</v>
      </c>
      <c r="HE342" s="543">
        <v>0</v>
      </c>
      <c r="HF342" s="543">
        <v>0</v>
      </c>
      <c r="HG342" s="543">
        <v>0</v>
      </c>
      <c r="HH342" s="543">
        <v>0</v>
      </c>
      <c r="HI342" s="543">
        <v>0</v>
      </c>
      <c r="HJ342" s="543">
        <v>0</v>
      </c>
      <c r="HK342" s="543">
        <v>0</v>
      </c>
      <c r="HL342" s="543">
        <v>0</v>
      </c>
      <c r="HM342" s="543">
        <v>0</v>
      </c>
      <c r="HN342" s="543">
        <v>0</v>
      </c>
      <c r="HO342" s="543">
        <v>0</v>
      </c>
      <c r="HP342" s="543">
        <v>0</v>
      </c>
      <c r="HQ342" s="543">
        <v>0</v>
      </c>
      <c r="HR342" s="543">
        <v>0</v>
      </c>
      <c r="HS342" s="543">
        <v>0</v>
      </c>
      <c r="HT342" s="543">
        <v>0</v>
      </c>
      <c r="HU342" s="543">
        <v>0</v>
      </c>
      <c r="HV342" s="543">
        <v>0</v>
      </c>
      <c r="HW342" s="543">
        <v>0</v>
      </c>
      <c r="HX342" s="543">
        <v>0</v>
      </c>
      <c r="HY342" s="543">
        <v>0</v>
      </c>
      <c r="HZ342" s="543">
        <v>0</v>
      </c>
      <c r="IA342" s="543">
        <v>0</v>
      </c>
      <c r="IB342" s="543">
        <v>0</v>
      </c>
      <c r="IC342" s="543">
        <v>0</v>
      </c>
      <c r="ID342" s="543">
        <v>0</v>
      </c>
      <c r="IE342" s="543">
        <v>0</v>
      </c>
      <c r="IF342" s="543">
        <v>0</v>
      </c>
      <c r="IG342" s="543">
        <v>0</v>
      </c>
      <c r="IH342" s="543">
        <v>0</v>
      </c>
      <c r="II342" s="543">
        <v>0</v>
      </c>
      <c r="IJ342" s="543">
        <v>0</v>
      </c>
      <c r="IK342" s="543">
        <v>0</v>
      </c>
      <c r="IL342" s="543">
        <v>0</v>
      </c>
      <c r="IM342" s="543">
        <v>0</v>
      </c>
      <c r="IN342" s="543">
        <v>0</v>
      </c>
      <c r="IO342" s="543">
        <v>0</v>
      </c>
      <c r="IP342" s="543">
        <v>0</v>
      </c>
      <c r="IQ342" s="543">
        <v>0</v>
      </c>
      <c r="IR342" s="543">
        <v>0</v>
      </c>
      <c r="IS342" s="543">
        <v>0</v>
      </c>
      <c r="IT342" s="543">
        <v>0</v>
      </c>
      <c r="IU342" s="543">
        <v>0</v>
      </c>
      <c r="IV342" s="543">
        <v>0</v>
      </c>
      <c r="IW342" s="543">
        <v>0</v>
      </c>
      <c r="IX342" s="543">
        <v>0</v>
      </c>
      <c r="IY342" s="543">
        <v>0</v>
      </c>
      <c r="IZ342" s="543">
        <v>0</v>
      </c>
      <c r="JA342" s="543">
        <v>0</v>
      </c>
      <c r="JB342" s="543">
        <v>0</v>
      </c>
      <c r="JC342" s="543">
        <v>0</v>
      </c>
      <c r="JD342" s="543">
        <v>0</v>
      </c>
      <c r="JE342" s="543">
        <v>0</v>
      </c>
      <c r="JF342" s="543">
        <v>0</v>
      </c>
      <c r="JG342" s="543">
        <v>0</v>
      </c>
      <c r="JH342" s="543">
        <v>0</v>
      </c>
      <c r="JI342" s="543">
        <v>0</v>
      </c>
      <c r="JJ342" s="543">
        <v>0</v>
      </c>
      <c r="JK342" s="543">
        <v>0</v>
      </c>
      <c r="JL342" s="543">
        <v>0</v>
      </c>
      <c r="JM342" s="543">
        <v>0</v>
      </c>
      <c r="JN342" s="543">
        <v>0</v>
      </c>
      <c r="JO342" s="543">
        <v>0</v>
      </c>
      <c r="JP342" s="543">
        <v>0</v>
      </c>
      <c r="JQ342" s="543">
        <v>0</v>
      </c>
      <c r="JR342" s="543">
        <v>0</v>
      </c>
      <c r="JS342" s="543">
        <v>0</v>
      </c>
      <c r="JT342" s="543">
        <v>0</v>
      </c>
      <c r="JU342" s="543">
        <v>0</v>
      </c>
      <c r="JV342" s="543">
        <v>0</v>
      </c>
      <c r="JW342" s="543">
        <v>0</v>
      </c>
      <c r="JX342" s="543">
        <v>0</v>
      </c>
      <c r="JY342" s="543">
        <v>0</v>
      </c>
      <c r="JZ342" s="543">
        <v>0</v>
      </c>
      <c r="KA342" s="543">
        <v>0</v>
      </c>
      <c r="KB342" s="543">
        <v>0</v>
      </c>
      <c r="KC342" s="543">
        <v>0</v>
      </c>
      <c r="KD342" s="543">
        <v>0</v>
      </c>
      <c r="KE342" s="543">
        <v>0</v>
      </c>
      <c r="KF342" s="543">
        <v>0</v>
      </c>
      <c r="KG342" s="543">
        <v>0</v>
      </c>
      <c r="KH342" s="543">
        <v>0</v>
      </c>
      <c r="KI342" s="543">
        <v>0</v>
      </c>
      <c r="KJ342" s="543">
        <v>0</v>
      </c>
      <c r="KK342" s="543">
        <v>0</v>
      </c>
      <c r="KL342" s="543">
        <v>0</v>
      </c>
      <c r="KM342" s="543">
        <v>0</v>
      </c>
      <c r="KN342" s="543">
        <v>0</v>
      </c>
      <c r="KO342" s="543">
        <v>0</v>
      </c>
      <c r="KP342" s="543">
        <v>0</v>
      </c>
      <c r="KQ342" s="543">
        <v>0</v>
      </c>
      <c r="KR342" s="543">
        <v>0</v>
      </c>
      <c r="KS342" s="543">
        <v>0</v>
      </c>
      <c r="KT342" s="543">
        <v>0</v>
      </c>
      <c r="KU342" s="543">
        <v>0</v>
      </c>
      <c r="KV342" s="543">
        <v>0</v>
      </c>
      <c r="KW342" s="543">
        <v>0</v>
      </c>
      <c r="KX342" s="543">
        <v>0</v>
      </c>
      <c r="KY342" s="543">
        <v>0</v>
      </c>
      <c r="KZ342" s="543">
        <v>0</v>
      </c>
      <c r="LA342" s="543">
        <v>0</v>
      </c>
      <c r="LB342" s="543">
        <v>0</v>
      </c>
      <c r="LC342" s="543">
        <v>0</v>
      </c>
      <c r="LD342" s="543">
        <v>0</v>
      </c>
      <c r="LE342" s="543">
        <v>0</v>
      </c>
      <c r="LF342" s="543">
        <v>0</v>
      </c>
      <c r="LG342" s="543">
        <v>0</v>
      </c>
      <c r="LH342" s="543">
        <v>0</v>
      </c>
      <c r="LI342" s="543">
        <v>0</v>
      </c>
      <c r="LJ342" s="543">
        <v>0</v>
      </c>
      <c r="LK342" s="543">
        <v>0</v>
      </c>
      <c r="LL342" s="543">
        <v>0</v>
      </c>
      <c r="LM342" s="543">
        <v>0</v>
      </c>
      <c r="LN342" s="543">
        <v>0</v>
      </c>
      <c r="LO342" s="543">
        <v>0</v>
      </c>
      <c r="LP342" s="543">
        <v>0</v>
      </c>
      <c r="LQ342" s="543">
        <v>0</v>
      </c>
      <c r="LR342" s="543">
        <v>0</v>
      </c>
      <c r="LS342" s="543">
        <v>0</v>
      </c>
      <c r="LT342" s="543">
        <v>0</v>
      </c>
      <c r="LU342" s="543">
        <v>0</v>
      </c>
      <c r="LV342" s="543">
        <v>0</v>
      </c>
      <c r="LW342" s="543">
        <v>0</v>
      </c>
      <c r="LX342" s="543">
        <v>0</v>
      </c>
      <c r="LY342" s="543">
        <v>0</v>
      </c>
      <c r="LZ342" s="543">
        <v>0</v>
      </c>
      <c r="MA342" s="543">
        <v>0</v>
      </c>
      <c r="MB342" s="543">
        <v>0</v>
      </c>
      <c r="MC342" s="543">
        <v>0</v>
      </c>
      <c r="MD342" s="543">
        <v>0</v>
      </c>
      <c r="ME342" s="543">
        <v>0</v>
      </c>
      <c r="MF342" s="543">
        <v>0</v>
      </c>
      <c r="MG342" s="543">
        <v>0</v>
      </c>
      <c r="MH342" s="543">
        <v>0</v>
      </c>
      <c r="MI342" s="543">
        <v>0</v>
      </c>
      <c r="MJ342" s="543">
        <v>0</v>
      </c>
      <c r="MK342" s="543">
        <v>0</v>
      </c>
      <c r="ML342" s="543">
        <v>0</v>
      </c>
      <c r="MM342" s="543">
        <v>0</v>
      </c>
      <c r="MN342" s="543">
        <v>0</v>
      </c>
      <c r="MO342" s="543">
        <v>0</v>
      </c>
      <c r="MP342" s="543">
        <v>0</v>
      </c>
      <c r="MQ342" s="543">
        <v>0</v>
      </c>
      <c r="MR342" s="543">
        <v>0</v>
      </c>
      <c r="MS342" s="543">
        <v>0</v>
      </c>
      <c r="MT342" s="543">
        <v>0</v>
      </c>
      <c r="MU342" s="543">
        <v>0</v>
      </c>
      <c r="MV342" s="543">
        <v>0</v>
      </c>
      <c r="MW342" s="543">
        <v>0</v>
      </c>
      <c r="MX342" s="543">
        <v>0</v>
      </c>
      <c r="MY342" s="543">
        <v>0</v>
      </c>
      <c r="MZ342" s="543">
        <v>0</v>
      </c>
      <c r="NA342" s="543">
        <v>0</v>
      </c>
      <c r="NB342" s="543">
        <v>0</v>
      </c>
      <c r="NC342" s="543">
        <v>0</v>
      </c>
      <c r="ND342" s="543">
        <v>0</v>
      </c>
      <c r="NE342" s="543">
        <v>0</v>
      </c>
      <c r="NF342" s="543">
        <v>0</v>
      </c>
      <c r="NG342" s="543">
        <v>0</v>
      </c>
      <c r="NH342" s="543">
        <v>0</v>
      </c>
      <c r="NI342" s="543">
        <v>0</v>
      </c>
      <c r="NJ342" s="543">
        <v>0</v>
      </c>
      <c r="NK342" s="543">
        <v>0</v>
      </c>
      <c r="NL342" s="543">
        <v>0</v>
      </c>
      <c r="NM342" s="543">
        <v>0</v>
      </c>
      <c r="NN342" s="543">
        <v>0</v>
      </c>
      <c r="NO342" s="543">
        <v>0</v>
      </c>
      <c r="NP342" s="543">
        <v>0</v>
      </c>
      <c r="NQ342" s="543">
        <v>0</v>
      </c>
      <c r="NR342" s="543">
        <v>0</v>
      </c>
      <c r="NS342" s="543">
        <v>0</v>
      </c>
      <c r="NT342" s="543">
        <v>0</v>
      </c>
      <c r="NU342" s="543">
        <v>0</v>
      </c>
      <c r="NV342" s="543">
        <v>0</v>
      </c>
      <c r="NW342" s="543">
        <v>0</v>
      </c>
      <c r="NX342" s="543">
        <v>0</v>
      </c>
      <c r="NY342" s="543">
        <v>0</v>
      </c>
      <c r="NZ342" s="543">
        <v>0</v>
      </c>
      <c r="OA342" s="543">
        <v>0</v>
      </c>
      <c r="OB342" s="543">
        <v>0</v>
      </c>
      <c r="OC342" s="543">
        <v>0</v>
      </c>
      <c r="OD342" s="543">
        <v>0</v>
      </c>
      <c r="OE342" s="543">
        <v>0</v>
      </c>
      <c r="OF342" s="543">
        <v>0</v>
      </c>
      <c r="OG342" s="543">
        <v>0</v>
      </c>
      <c r="OH342" s="543">
        <v>0</v>
      </c>
      <c r="OI342" s="543">
        <v>0</v>
      </c>
      <c r="OJ342" s="543">
        <v>0</v>
      </c>
      <c r="OK342" s="543">
        <v>0</v>
      </c>
      <c r="OL342" s="543">
        <v>0</v>
      </c>
      <c r="OM342" s="543">
        <v>0</v>
      </c>
      <c r="ON342" s="543">
        <v>0</v>
      </c>
      <c r="OO342" s="543">
        <v>0</v>
      </c>
      <c r="OP342" s="543">
        <v>0</v>
      </c>
      <c r="OQ342" s="543">
        <v>0</v>
      </c>
      <c r="OR342" s="543">
        <v>0</v>
      </c>
      <c r="OS342" s="543">
        <v>0</v>
      </c>
      <c r="OT342" s="543">
        <v>0</v>
      </c>
      <c r="OU342" s="543">
        <v>0</v>
      </c>
      <c r="OV342" s="543">
        <v>0</v>
      </c>
      <c r="OW342" s="543">
        <v>0</v>
      </c>
      <c r="OX342" s="543">
        <v>0</v>
      </c>
      <c r="OY342" s="543">
        <v>0</v>
      </c>
      <c r="OZ342" s="543">
        <v>0</v>
      </c>
      <c r="PA342" s="543">
        <v>0</v>
      </c>
      <c r="PB342" s="543">
        <v>0</v>
      </c>
      <c r="PC342" s="543">
        <v>0</v>
      </c>
      <c r="PD342" s="543">
        <v>0</v>
      </c>
      <c r="PE342" s="543">
        <v>0</v>
      </c>
      <c r="PF342" s="543">
        <v>0</v>
      </c>
      <c r="PG342" s="543">
        <v>0</v>
      </c>
      <c r="PH342" s="543">
        <v>0</v>
      </c>
      <c r="PI342" s="543">
        <v>0</v>
      </c>
      <c r="PJ342" s="543">
        <v>0</v>
      </c>
      <c r="PK342" s="543">
        <v>0</v>
      </c>
      <c r="PL342" s="543">
        <v>0</v>
      </c>
      <c r="PM342" s="543">
        <v>0</v>
      </c>
      <c r="PN342" s="543">
        <v>0</v>
      </c>
      <c r="PO342" s="543">
        <v>0</v>
      </c>
      <c r="PP342" s="543">
        <v>0</v>
      </c>
      <c r="PQ342" s="543">
        <v>0</v>
      </c>
      <c r="PR342" s="543">
        <v>0</v>
      </c>
      <c r="PS342" s="543">
        <v>0</v>
      </c>
      <c r="PT342" s="543">
        <v>0</v>
      </c>
      <c r="PU342" s="543">
        <v>0</v>
      </c>
      <c r="PV342" s="543">
        <v>0</v>
      </c>
      <c r="PW342" s="543">
        <v>0</v>
      </c>
      <c r="PX342" s="543">
        <v>0</v>
      </c>
      <c r="PY342" s="543">
        <v>0</v>
      </c>
      <c r="PZ342" s="543">
        <v>0</v>
      </c>
      <c r="QA342" s="543">
        <v>0</v>
      </c>
      <c r="QB342" s="543">
        <v>0</v>
      </c>
      <c r="QC342" s="543">
        <v>0</v>
      </c>
      <c r="QD342" s="543">
        <v>0</v>
      </c>
      <c r="QE342" s="543">
        <v>0</v>
      </c>
      <c r="QF342" s="543">
        <v>0</v>
      </c>
      <c r="QG342" s="543">
        <v>0</v>
      </c>
      <c r="QH342" s="543">
        <v>0</v>
      </c>
      <c r="QI342" s="543">
        <v>0</v>
      </c>
      <c r="QJ342" s="543">
        <v>0</v>
      </c>
      <c r="QK342" s="543">
        <v>0</v>
      </c>
      <c r="QL342" s="543">
        <v>0</v>
      </c>
      <c r="QM342" s="543">
        <v>0</v>
      </c>
      <c r="QN342" s="543">
        <v>0</v>
      </c>
      <c r="QO342" s="543">
        <v>0</v>
      </c>
      <c r="QP342" s="543">
        <v>0</v>
      </c>
      <c r="QQ342" s="543">
        <v>0</v>
      </c>
      <c r="QR342" s="543">
        <v>0</v>
      </c>
      <c r="QS342" s="543">
        <v>0</v>
      </c>
      <c r="QT342" s="543">
        <v>0</v>
      </c>
      <c r="QU342" s="543">
        <v>0</v>
      </c>
      <c r="QV342" s="543">
        <v>0</v>
      </c>
      <c r="QW342" s="543">
        <v>0</v>
      </c>
      <c r="QX342" s="543">
        <v>0</v>
      </c>
      <c r="QY342" s="543">
        <v>0</v>
      </c>
      <c r="QZ342" s="543">
        <v>0</v>
      </c>
      <c r="RA342" s="543">
        <v>0</v>
      </c>
      <c r="RB342" s="543">
        <v>0</v>
      </c>
      <c r="RC342" s="543">
        <v>0</v>
      </c>
      <c r="RD342" s="543">
        <v>0</v>
      </c>
      <c r="RE342" s="543">
        <v>0</v>
      </c>
      <c r="RF342" s="543">
        <v>0</v>
      </c>
      <c r="RG342" s="543">
        <v>0</v>
      </c>
      <c r="RH342" s="543">
        <v>0</v>
      </c>
      <c r="RI342" s="543">
        <v>0</v>
      </c>
      <c r="RJ342" s="543">
        <v>0</v>
      </c>
      <c r="RK342" s="543">
        <v>0</v>
      </c>
      <c r="RL342" s="543">
        <v>0</v>
      </c>
      <c r="RM342" s="543">
        <v>0</v>
      </c>
      <c r="RN342" s="543">
        <v>0</v>
      </c>
      <c r="RO342" s="543">
        <v>0</v>
      </c>
      <c r="RP342" s="543">
        <v>0</v>
      </c>
      <c r="RQ342" s="543">
        <v>0</v>
      </c>
      <c r="RR342" s="543">
        <v>0</v>
      </c>
      <c r="RS342" s="543">
        <v>0</v>
      </c>
      <c r="RT342" s="543">
        <v>0</v>
      </c>
      <c r="RU342" s="543">
        <v>0</v>
      </c>
      <c r="RV342" s="543">
        <v>0</v>
      </c>
      <c r="RW342" s="543">
        <v>0</v>
      </c>
      <c r="RX342" s="543">
        <v>0</v>
      </c>
      <c r="RY342" s="543">
        <v>0</v>
      </c>
      <c r="RZ342" s="543">
        <v>0</v>
      </c>
      <c r="SA342" s="543">
        <v>0</v>
      </c>
      <c r="SB342" s="543">
        <v>0</v>
      </c>
      <c r="SC342" s="543">
        <v>0</v>
      </c>
      <c r="SD342" s="543">
        <v>0</v>
      </c>
      <c r="SE342" s="543">
        <v>0</v>
      </c>
      <c r="SF342" s="543">
        <v>0</v>
      </c>
      <c r="SG342" s="543">
        <v>0</v>
      </c>
      <c r="SH342" s="543">
        <v>0</v>
      </c>
      <c r="SI342" s="543">
        <v>0</v>
      </c>
      <c r="SJ342" s="280">
        <f t="shared" si="186"/>
        <v>0</v>
      </c>
      <c r="SK342" s="267"/>
      <c r="SL342" s="255"/>
      <c r="SM342" s="255"/>
      <c r="SN342" s="255"/>
    </row>
    <row r="343" spans="1:508" outlineLevel="3" x14ac:dyDescent="0.25">
      <c r="A343" s="255"/>
      <c r="B343" s="264"/>
      <c r="C343" s="449">
        <f>INT($C$29)+3</f>
        <v>4</v>
      </c>
      <c r="D343" s="280"/>
      <c r="E343" s="329">
        <f t="shared" si="184"/>
        <v>202</v>
      </c>
      <c r="F343" s="335"/>
      <c r="G343" s="280"/>
      <c r="H343" s="552"/>
      <c r="I343" s="564" t="s">
        <v>920</v>
      </c>
      <c r="J343" s="553"/>
      <c r="K343" s="543">
        <v>0</v>
      </c>
      <c r="L343" s="543">
        <v>0</v>
      </c>
      <c r="M343" s="543">
        <v>0</v>
      </c>
      <c r="N343" s="543">
        <v>0</v>
      </c>
      <c r="O343" s="543">
        <v>0</v>
      </c>
      <c r="P343" s="543">
        <v>0</v>
      </c>
      <c r="Q343" s="543">
        <v>0</v>
      </c>
      <c r="R343" s="543">
        <v>0</v>
      </c>
      <c r="S343" s="543">
        <v>0</v>
      </c>
      <c r="T343" s="543">
        <v>0</v>
      </c>
      <c r="U343" s="543">
        <v>0</v>
      </c>
      <c r="V343" s="543">
        <v>0</v>
      </c>
      <c r="W343" s="543">
        <v>0</v>
      </c>
      <c r="X343" s="543">
        <v>0</v>
      </c>
      <c r="Y343" s="543">
        <v>0</v>
      </c>
      <c r="Z343" s="543">
        <v>0</v>
      </c>
      <c r="AA343" s="543">
        <v>0</v>
      </c>
      <c r="AB343" s="543">
        <v>0</v>
      </c>
      <c r="AC343" s="543">
        <v>0</v>
      </c>
      <c r="AD343" s="543">
        <v>0</v>
      </c>
      <c r="AE343" s="543">
        <v>0</v>
      </c>
      <c r="AF343" s="543">
        <v>0</v>
      </c>
      <c r="AG343" s="543">
        <v>0</v>
      </c>
      <c r="AH343" s="543">
        <v>0</v>
      </c>
      <c r="AI343" s="543">
        <v>0</v>
      </c>
      <c r="AJ343" s="543">
        <v>0</v>
      </c>
      <c r="AK343" s="543">
        <v>0</v>
      </c>
      <c r="AL343" s="543">
        <v>0</v>
      </c>
      <c r="AM343" s="543">
        <v>0</v>
      </c>
      <c r="AN343" s="543">
        <v>0</v>
      </c>
      <c r="AO343" s="543">
        <v>0</v>
      </c>
      <c r="AP343" s="543">
        <v>0</v>
      </c>
      <c r="AQ343" s="543">
        <v>0</v>
      </c>
      <c r="AR343" s="543">
        <v>0</v>
      </c>
      <c r="AS343" s="543">
        <v>0</v>
      </c>
      <c r="AT343" s="543">
        <v>0</v>
      </c>
      <c r="AU343" s="543">
        <v>0</v>
      </c>
      <c r="AV343" s="543">
        <v>0</v>
      </c>
      <c r="AW343" s="543">
        <v>0</v>
      </c>
      <c r="AX343" s="543">
        <v>0</v>
      </c>
      <c r="AY343" s="543">
        <v>0</v>
      </c>
      <c r="AZ343" s="543">
        <v>0</v>
      </c>
      <c r="BA343" s="543">
        <v>0</v>
      </c>
      <c r="BB343" s="543">
        <v>0</v>
      </c>
      <c r="BC343" s="543">
        <v>0</v>
      </c>
      <c r="BD343" s="543">
        <v>0</v>
      </c>
      <c r="BE343" s="543">
        <v>0</v>
      </c>
      <c r="BF343" s="543">
        <v>0</v>
      </c>
      <c r="BG343" s="543">
        <v>0</v>
      </c>
      <c r="BH343" s="543">
        <v>0</v>
      </c>
      <c r="BI343" s="543">
        <v>0</v>
      </c>
      <c r="BJ343" s="543">
        <v>0</v>
      </c>
      <c r="BK343" s="543">
        <v>0</v>
      </c>
      <c r="BL343" s="543">
        <v>0</v>
      </c>
      <c r="BM343" s="543">
        <v>0</v>
      </c>
      <c r="BN343" s="543">
        <v>0</v>
      </c>
      <c r="BO343" s="543">
        <v>0</v>
      </c>
      <c r="BP343" s="543">
        <v>0</v>
      </c>
      <c r="BQ343" s="543">
        <v>0</v>
      </c>
      <c r="BR343" s="543">
        <v>0</v>
      </c>
      <c r="BS343" s="543">
        <v>0</v>
      </c>
      <c r="BT343" s="543">
        <v>0</v>
      </c>
      <c r="BU343" s="543">
        <v>0</v>
      </c>
      <c r="BV343" s="543">
        <v>0</v>
      </c>
      <c r="BW343" s="543">
        <v>0</v>
      </c>
      <c r="BX343" s="543">
        <v>0</v>
      </c>
      <c r="BY343" s="543">
        <v>0</v>
      </c>
      <c r="BZ343" s="543">
        <v>0</v>
      </c>
      <c r="CA343" s="543">
        <v>0</v>
      </c>
      <c r="CB343" s="543">
        <v>0</v>
      </c>
      <c r="CC343" s="543">
        <v>0</v>
      </c>
      <c r="CD343" s="543">
        <v>0</v>
      </c>
      <c r="CE343" s="543">
        <v>0</v>
      </c>
      <c r="CF343" s="543">
        <v>0</v>
      </c>
      <c r="CG343" s="543">
        <v>0</v>
      </c>
      <c r="CH343" s="543">
        <v>0</v>
      </c>
      <c r="CI343" s="543">
        <v>0</v>
      </c>
      <c r="CJ343" s="543">
        <v>0</v>
      </c>
      <c r="CK343" s="543">
        <v>0</v>
      </c>
      <c r="CL343" s="543">
        <v>0</v>
      </c>
      <c r="CM343" s="543">
        <v>0</v>
      </c>
      <c r="CN343" s="543">
        <v>0</v>
      </c>
      <c r="CO343" s="543">
        <v>0</v>
      </c>
      <c r="CP343" s="543">
        <v>0</v>
      </c>
      <c r="CQ343" s="543">
        <v>0</v>
      </c>
      <c r="CR343" s="543">
        <v>0</v>
      </c>
      <c r="CS343" s="543">
        <v>0</v>
      </c>
      <c r="CT343" s="543">
        <v>0</v>
      </c>
      <c r="CU343" s="543">
        <v>0</v>
      </c>
      <c r="CV343" s="543">
        <v>0</v>
      </c>
      <c r="CW343" s="543">
        <v>0</v>
      </c>
      <c r="CX343" s="543">
        <v>0</v>
      </c>
      <c r="CY343" s="543">
        <v>0</v>
      </c>
      <c r="CZ343" s="543">
        <v>0</v>
      </c>
      <c r="DA343" s="543">
        <v>0</v>
      </c>
      <c r="DB343" s="543">
        <v>0</v>
      </c>
      <c r="DC343" s="543">
        <v>0</v>
      </c>
      <c r="DD343" s="543">
        <v>0</v>
      </c>
      <c r="DE343" s="543">
        <v>0</v>
      </c>
      <c r="DF343" s="543">
        <v>0</v>
      </c>
      <c r="DG343" s="543">
        <v>0</v>
      </c>
      <c r="DH343" s="543">
        <v>0</v>
      </c>
      <c r="DI343" s="543">
        <v>0</v>
      </c>
      <c r="DJ343" s="543">
        <v>0</v>
      </c>
      <c r="DK343" s="543">
        <v>0</v>
      </c>
      <c r="DL343" s="543">
        <v>0</v>
      </c>
      <c r="DM343" s="543">
        <v>0</v>
      </c>
      <c r="DN343" s="543">
        <v>0</v>
      </c>
      <c r="DO343" s="543">
        <v>0</v>
      </c>
      <c r="DP343" s="543">
        <v>0</v>
      </c>
      <c r="DQ343" s="543">
        <v>0</v>
      </c>
      <c r="DR343" s="543">
        <v>0</v>
      </c>
      <c r="DS343" s="543">
        <v>0</v>
      </c>
      <c r="DT343" s="543">
        <v>0</v>
      </c>
      <c r="DU343" s="543">
        <v>0</v>
      </c>
      <c r="DV343" s="543">
        <v>0</v>
      </c>
      <c r="DW343" s="543">
        <v>0</v>
      </c>
      <c r="DX343" s="543">
        <v>0</v>
      </c>
      <c r="DY343" s="543">
        <v>0</v>
      </c>
      <c r="DZ343" s="543">
        <v>0</v>
      </c>
      <c r="EA343" s="543">
        <v>0</v>
      </c>
      <c r="EB343" s="543">
        <v>0</v>
      </c>
      <c r="EC343" s="543">
        <v>0</v>
      </c>
      <c r="ED343" s="543">
        <v>0</v>
      </c>
      <c r="EE343" s="543">
        <v>0</v>
      </c>
      <c r="EF343" s="543">
        <v>0</v>
      </c>
      <c r="EG343" s="543">
        <v>0</v>
      </c>
      <c r="EH343" s="543">
        <v>0</v>
      </c>
      <c r="EI343" s="543">
        <v>0</v>
      </c>
      <c r="EJ343" s="543">
        <v>0</v>
      </c>
      <c r="EK343" s="543">
        <v>0</v>
      </c>
      <c r="EL343" s="543">
        <v>0</v>
      </c>
      <c r="EM343" s="543">
        <v>0</v>
      </c>
      <c r="EN343" s="543">
        <v>0</v>
      </c>
      <c r="EO343" s="543">
        <v>0</v>
      </c>
      <c r="EP343" s="543">
        <v>0</v>
      </c>
      <c r="EQ343" s="543">
        <v>0</v>
      </c>
      <c r="ER343" s="543">
        <v>0</v>
      </c>
      <c r="ES343" s="543">
        <v>0</v>
      </c>
      <c r="ET343" s="543">
        <v>0</v>
      </c>
      <c r="EU343" s="543">
        <v>0</v>
      </c>
      <c r="EV343" s="543">
        <v>0</v>
      </c>
      <c r="EW343" s="543">
        <v>0</v>
      </c>
      <c r="EX343" s="543">
        <v>0</v>
      </c>
      <c r="EY343" s="543">
        <v>0</v>
      </c>
      <c r="EZ343" s="543">
        <v>0</v>
      </c>
      <c r="FA343" s="543">
        <v>0</v>
      </c>
      <c r="FB343" s="543">
        <v>0</v>
      </c>
      <c r="FC343" s="543">
        <v>0</v>
      </c>
      <c r="FD343" s="543">
        <v>0</v>
      </c>
      <c r="FE343" s="543">
        <v>0</v>
      </c>
      <c r="FF343" s="543">
        <v>0</v>
      </c>
      <c r="FG343" s="543">
        <v>0</v>
      </c>
      <c r="FH343" s="543">
        <v>0</v>
      </c>
      <c r="FI343" s="543">
        <v>0</v>
      </c>
      <c r="FJ343" s="543">
        <v>0</v>
      </c>
      <c r="FK343" s="543">
        <v>0</v>
      </c>
      <c r="FL343" s="543">
        <v>0</v>
      </c>
      <c r="FM343" s="543">
        <v>0</v>
      </c>
      <c r="FN343" s="543">
        <v>0</v>
      </c>
      <c r="FO343" s="543">
        <v>0</v>
      </c>
      <c r="FP343" s="543">
        <v>0</v>
      </c>
      <c r="FQ343" s="543">
        <v>0</v>
      </c>
      <c r="FR343" s="543">
        <v>0</v>
      </c>
      <c r="FS343" s="543">
        <v>0</v>
      </c>
      <c r="FT343" s="543">
        <v>0</v>
      </c>
      <c r="FU343" s="543">
        <v>0</v>
      </c>
      <c r="FV343" s="543">
        <v>0</v>
      </c>
      <c r="FW343" s="543">
        <v>0</v>
      </c>
      <c r="FX343" s="543">
        <v>0</v>
      </c>
      <c r="FY343" s="543">
        <v>0</v>
      </c>
      <c r="FZ343" s="543">
        <v>0</v>
      </c>
      <c r="GA343" s="543">
        <v>0</v>
      </c>
      <c r="GB343" s="543">
        <v>0</v>
      </c>
      <c r="GC343" s="543">
        <v>0</v>
      </c>
      <c r="GD343" s="543">
        <v>0</v>
      </c>
      <c r="GE343" s="543">
        <v>0</v>
      </c>
      <c r="GF343" s="543">
        <v>0</v>
      </c>
      <c r="GG343" s="543">
        <v>0</v>
      </c>
      <c r="GH343" s="543">
        <v>0</v>
      </c>
      <c r="GI343" s="543">
        <v>0</v>
      </c>
      <c r="GJ343" s="543">
        <v>0</v>
      </c>
      <c r="GK343" s="543">
        <v>0</v>
      </c>
      <c r="GL343" s="543">
        <v>0</v>
      </c>
      <c r="GM343" s="543">
        <v>0</v>
      </c>
      <c r="GN343" s="543">
        <v>0</v>
      </c>
      <c r="GO343" s="543">
        <v>0</v>
      </c>
      <c r="GP343" s="543">
        <v>0</v>
      </c>
      <c r="GQ343" s="543">
        <v>0</v>
      </c>
      <c r="GR343" s="543">
        <v>0</v>
      </c>
      <c r="GS343" s="543">
        <v>0</v>
      </c>
      <c r="GT343" s="543">
        <v>0</v>
      </c>
      <c r="GU343" s="543">
        <v>0</v>
      </c>
      <c r="GV343" s="543">
        <v>0</v>
      </c>
      <c r="GW343" s="543">
        <v>0</v>
      </c>
      <c r="GX343" s="543">
        <v>0</v>
      </c>
      <c r="GY343" s="543">
        <v>0</v>
      </c>
      <c r="GZ343" s="543">
        <v>0</v>
      </c>
      <c r="HA343" s="543">
        <v>0</v>
      </c>
      <c r="HB343" s="543">
        <v>0</v>
      </c>
      <c r="HC343" s="543">
        <v>0</v>
      </c>
      <c r="HD343" s="543">
        <v>0</v>
      </c>
      <c r="HE343" s="543">
        <v>0</v>
      </c>
      <c r="HF343" s="543">
        <v>0</v>
      </c>
      <c r="HG343" s="543">
        <v>0</v>
      </c>
      <c r="HH343" s="543">
        <v>0</v>
      </c>
      <c r="HI343" s="543">
        <v>0</v>
      </c>
      <c r="HJ343" s="543">
        <v>0</v>
      </c>
      <c r="HK343" s="543">
        <v>0</v>
      </c>
      <c r="HL343" s="543">
        <v>0</v>
      </c>
      <c r="HM343" s="543">
        <v>0</v>
      </c>
      <c r="HN343" s="543">
        <v>0</v>
      </c>
      <c r="HO343" s="543">
        <v>0</v>
      </c>
      <c r="HP343" s="543">
        <v>0</v>
      </c>
      <c r="HQ343" s="543">
        <v>0</v>
      </c>
      <c r="HR343" s="543">
        <v>0</v>
      </c>
      <c r="HS343" s="543">
        <v>0</v>
      </c>
      <c r="HT343" s="543">
        <v>0</v>
      </c>
      <c r="HU343" s="543">
        <v>0</v>
      </c>
      <c r="HV343" s="543">
        <v>0</v>
      </c>
      <c r="HW343" s="543">
        <v>0</v>
      </c>
      <c r="HX343" s="543">
        <v>0</v>
      </c>
      <c r="HY343" s="543">
        <v>0</v>
      </c>
      <c r="HZ343" s="543">
        <v>0</v>
      </c>
      <c r="IA343" s="543">
        <v>0</v>
      </c>
      <c r="IB343" s="543">
        <v>0</v>
      </c>
      <c r="IC343" s="543">
        <v>0</v>
      </c>
      <c r="ID343" s="543">
        <v>0</v>
      </c>
      <c r="IE343" s="543">
        <v>0</v>
      </c>
      <c r="IF343" s="543">
        <v>0</v>
      </c>
      <c r="IG343" s="543">
        <v>0</v>
      </c>
      <c r="IH343" s="543">
        <v>0</v>
      </c>
      <c r="II343" s="543">
        <v>0</v>
      </c>
      <c r="IJ343" s="543">
        <v>0</v>
      </c>
      <c r="IK343" s="543">
        <v>0</v>
      </c>
      <c r="IL343" s="543">
        <v>0</v>
      </c>
      <c r="IM343" s="543">
        <v>0</v>
      </c>
      <c r="IN343" s="543">
        <v>0</v>
      </c>
      <c r="IO343" s="543">
        <v>0</v>
      </c>
      <c r="IP343" s="543">
        <v>0</v>
      </c>
      <c r="IQ343" s="543">
        <v>0</v>
      </c>
      <c r="IR343" s="543">
        <v>0</v>
      </c>
      <c r="IS343" s="543">
        <v>0</v>
      </c>
      <c r="IT343" s="543">
        <v>0</v>
      </c>
      <c r="IU343" s="543">
        <v>0</v>
      </c>
      <c r="IV343" s="543">
        <v>0</v>
      </c>
      <c r="IW343" s="543">
        <v>0</v>
      </c>
      <c r="IX343" s="543">
        <v>0</v>
      </c>
      <c r="IY343" s="543">
        <v>0</v>
      </c>
      <c r="IZ343" s="543">
        <v>0</v>
      </c>
      <c r="JA343" s="543">
        <v>0</v>
      </c>
      <c r="JB343" s="543">
        <v>0</v>
      </c>
      <c r="JC343" s="543">
        <v>0</v>
      </c>
      <c r="JD343" s="543">
        <v>0</v>
      </c>
      <c r="JE343" s="543">
        <v>0</v>
      </c>
      <c r="JF343" s="543">
        <v>0</v>
      </c>
      <c r="JG343" s="543">
        <v>0</v>
      </c>
      <c r="JH343" s="543">
        <v>0</v>
      </c>
      <c r="JI343" s="543">
        <v>0</v>
      </c>
      <c r="JJ343" s="543">
        <v>0</v>
      </c>
      <c r="JK343" s="543">
        <v>0</v>
      </c>
      <c r="JL343" s="543">
        <v>0</v>
      </c>
      <c r="JM343" s="543">
        <v>0</v>
      </c>
      <c r="JN343" s="543">
        <v>0</v>
      </c>
      <c r="JO343" s="543">
        <v>0</v>
      </c>
      <c r="JP343" s="543">
        <v>0</v>
      </c>
      <c r="JQ343" s="543">
        <v>0</v>
      </c>
      <c r="JR343" s="543">
        <v>0</v>
      </c>
      <c r="JS343" s="543">
        <v>0</v>
      </c>
      <c r="JT343" s="543">
        <v>0</v>
      </c>
      <c r="JU343" s="543">
        <v>0</v>
      </c>
      <c r="JV343" s="543">
        <v>0</v>
      </c>
      <c r="JW343" s="543">
        <v>0</v>
      </c>
      <c r="JX343" s="543">
        <v>0</v>
      </c>
      <c r="JY343" s="543">
        <v>0</v>
      </c>
      <c r="JZ343" s="543">
        <v>0</v>
      </c>
      <c r="KA343" s="543">
        <v>0</v>
      </c>
      <c r="KB343" s="543">
        <v>0</v>
      </c>
      <c r="KC343" s="543">
        <v>0</v>
      </c>
      <c r="KD343" s="543">
        <v>0</v>
      </c>
      <c r="KE343" s="543">
        <v>0</v>
      </c>
      <c r="KF343" s="543">
        <v>0</v>
      </c>
      <c r="KG343" s="543">
        <v>0</v>
      </c>
      <c r="KH343" s="543">
        <v>0</v>
      </c>
      <c r="KI343" s="543">
        <v>0</v>
      </c>
      <c r="KJ343" s="543">
        <v>0</v>
      </c>
      <c r="KK343" s="543">
        <v>0</v>
      </c>
      <c r="KL343" s="543">
        <v>0</v>
      </c>
      <c r="KM343" s="543">
        <v>0</v>
      </c>
      <c r="KN343" s="543">
        <v>0</v>
      </c>
      <c r="KO343" s="543">
        <v>0</v>
      </c>
      <c r="KP343" s="543">
        <v>0</v>
      </c>
      <c r="KQ343" s="543">
        <v>0</v>
      </c>
      <c r="KR343" s="543">
        <v>0</v>
      </c>
      <c r="KS343" s="543">
        <v>0</v>
      </c>
      <c r="KT343" s="543">
        <v>0</v>
      </c>
      <c r="KU343" s="543">
        <v>0</v>
      </c>
      <c r="KV343" s="543">
        <v>0</v>
      </c>
      <c r="KW343" s="543">
        <v>0</v>
      </c>
      <c r="KX343" s="543">
        <v>0</v>
      </c>
      <c r="KY343" s="543">
        <v>0</v>
      </c>
      <c r="KZ343" s="543">
        <v>0</v>
      </c>
      <c r="LA343" s="543">
        <v>0</v>
      </c>
      <c r="LB343" s="543">
        <v>0</v>
      </c>
      <c r="LC343" s="543">
        <v>0</v>
      </c>
      <c r="LD343" s="543">
        <v>0</v>
      </c>
      <c r="LE343" s="543">
        <v>0</v>
      </c>
      <c r="LF343" s="543">
        <v>0</v>
      </c>
      <c r="LG343" s="543">
        <v>0</v>
      </c>
      <c r="LH343" s="543">
        <v>0</v>
      </c>
      <c r="LI343" s="543">
        <v>0</v>
      </c>
      <c r="LJ343" s="543">
        <v>0</v>
      </c>
      <c r="LK343" s="543">
        <v>0</v>
      </c>
      <c r="LL343" s="543">
        <v>0</v>
      </c>
      <c r="LM343" s="543">
        <v>0</v>
      </c>
      <c r="LN343" s="543">
        <v>0</v>
      </c>
      <c r="LO343" s="543">
        <v>0</v>
      </c>
      <c r="LP343" s="543">
        <v>0</v>
      </c>
      <c r="LQ343" s="543">
        <v>0</v>
      </c>
      <c r="LR343" s="543">
        <v>0</v>
      </c>
      <c r="LS343" s="543">
        <v>0</v>
      </c>
      <c r="LT343" s="543">
        <v>0</v>
      </c>
      <c r="LU343" s="543">
        <v>0</v>
      </c>
      <c r="LV343" s="543">
        <v>0</v>
      </c>
      <c r="LW343" s="543">
        <v>0</v>
      </c>
      <c r="LX343" s="543">
        <v>0</v>
      </c>
      <c r="LY343" s="543">
        <v>0</v>
      </c>
      <c r="LZ343" s="543">
        <v>0</v>
      </c>
      <c r="MA343" s="543">
        <v>0</v>
      </c>
      <c r="MB343" s="543">
        <v>0</v>
      </c>
      <c r="MC343" s="543">
        <v>0</v>
      </c>
      <c r="MD343" s="543">
        <v>0</v>
      </c>
      <c r="ME343" s="543">
        <v>0</v>
      </c>
      <c r="MF343" s="543">
        <v>0</v>
      </c>
      <c r="MG343" s="543">
        <v>0</v>
      </c>
      <c r="MH343" s="543">
        <v>0</v>
      </c>
      <c r="MI343" s="543">
        <v>0</v>
      </c>
      <c r="MJ343" s="543">
        <v>0</v>
      </c>
      <c r="MK343" s="543">
        <v>0</v>
      </c>
      <c r="ML343" s="543">
        <v>0</v>
      </c>
      <c r="MM343" s="543">
        <v>0</v>
      </c>
      <c r="MN343" s="543">
        <v>0</v>
      </c>
      <c r="MO343" s="543">
        <v>0</v>
      </c>
      <c r="MP343" s="543">
        <v>0</v>
      </c>
      <c r="MQ343" s="543">
        <v>0</v>
      </c>
      <c r="MR343" s="543">
        <v>0</v>
      </c>
      <c r="MS343" s="543">
        <v>0</v>
      </c>
      <c r="MT343" s="543">
        <v>0</v>
      </c>
      <c r="MU343" s="543">
        <v>0</v>
      </c>
      <c r="MV343" s="543">
        <v>0</v>
      </c>
      <c r="MW343" s="543">
        <v>0</v>
      </c>
      <c r="MX343" s="543">
        <v>0</v>
      </c>
      <c r="MY343" s="543">
        <v>0</v>
      </c>
      <c r="MZ343" s="543">
        <v>0</v>
      </c>
      <c r="NA343" s="543">
        <v>0</v>
      </c>
      <c r="NB343" s="543">
        <v>0</v>
      </c>
      <c r="NC343" s="543">
        <v>0</v>
      </c>
      <c r="ND343" s="543">
        <v>0</v>
      </c>
      <c r="NE343" s="543">
        <v>0</v>
      </c>
      <c r="NF343" s="543">
        <v>0</v>
      </c>
      <c r="NG343" s="543">
        <v>0</v>
      </c>
      <c r="NH343" s="543">
        <v>0</v>
      </c>
      <c r="NI343" s="543">
        <v>0</v>
      </c>
      <c r="NJ343" s="543">
        <v>0</v>
      </c>
      <c r="NK343" s="543">
        <v>0</v>
      </c>
      <c r="NL343" s="543">
        <v>0</v>
      </c>
      <c r="NM343" s="543">
        <v>0</v>
      </c>
      <c r="NN343" s="543">
        <v>0</v>
      </c>
      <c r="NO343" s="543">
        <v>0</v>
      </c>
      <c r="NP343" s="543">
        <v>0</v>
      </c>
      <c r="NQ343" s="543">
        <v>0</v>
      </c>
      <c r="NR343" s="543">
        <v>0</v>
      </c>
      <c r="NS343" s="543">
        <v>0</v>
      </c>
      <c r="NT343" s="543">
        <v>0</v>
      </c>
      <c r="NU343" s="543">
        <v>0</v>
      </c>
      <c r="NV343" s="543">
        <v>0</v>
      </c>
      <c r="NW343" s="543">
        <v>0</v>
      </c>
      <c r="NX343" s="543">
        <v>0</v>
      </c>
      <c r="NY343" s="543">
        <v>0</v>
      </c>
      <c r="NZ343" s="543">
        <v>0</v>
      </c>
      <c r="OA343" s="543">
        <v>0</v>
      </c>
      <c r="OB343" s="543">
        <v>0</v>
      </c>
      <c r="OC343" s="543">
        <v>0</v>
      </c>
      <c r="OD343" s="543">
        <v>0</v>
      </c>
      <c r="OE343" s="543">
        <v>0</v>
      </c>
      <c r="OF343" s="543">
        <v>0</v>
      </c>
      <c r="OG343" s="543">
        <v>0</v>
      </c>
      <c r="OH343" s="543">
        <v>0</v>
      </c>
      <c r="OI343" s="543">
        <v>0</v>
      </c>
      <c r="OJ343" s="543">
        <v>0</v>
      </c>
      <c r="OK343" s="543">
        <v>0</v>
      </c>
      <c r="OL343" s="543">
        <v>0</v>
      </c>
      <c r="OM343" s="543">
        <v>0</v>
      </c>
      <c r="ON343" s="543">
        <v>0</v>
      </c>
      <c r="OO343" s="543">
        <v>0</v>
      </c>
      <c r="OP343" s="543">
        <v>0</v>
      </c>
      <c r="OQ343" s="543">
        <v>0</v>
      </c>
      <c r="OR343" s="543">
        <v>0</v>
      </c>
      <c r="OS343" s="543">
        <v>0</v>
      </c>
      <c r="OT343" s="543">
        <v>0</v>
      </c>
      <c r="OU343" s="543">
        <v>0</v>
      </c>
      <c r="OV343" s="543">
        <v>0</v>
      </c>
      <c r="OW343" s="543">
        <v>0</v>
      </c>
      <c r="OX343" s="543">
        <v>0</v>
      </c>
      <c r="OY343" s="543">
        <v>0</v>
      </c>
      <c r="OZ343" s="543">
        <v>0</v>
      </c>
      <c r="PA343" s="543">
        <v>0</v>
      </c>
      <c r="PB343" s="543">
        <v>0</v>
      </c>
      <c r="PC343" s="543">
        <v>0</v>
      </c>
      <c r="PD343" s="543">
        <v>0</v>
      </c>
      <c r="PE343" s="543">
        <v>0</v>
      </c>
      <c r="PF343" s="543">
        <v>0</v>
      </c>
      <c r="PG343" s="543">
        <v>0</v>
      </c>
      <c r="PH343" s="543">
        <v>0</v>
      </c>
      <c r="PI343" s="543">
        <v>0</v>
      </c>
      <c r="PJ343" s="543">
        <v>0</v>
      </c>
      <c r="PK343" s="543">
        <v>0</v>
      </c>
      <c r="PL343" s="543">
        <v>0</v>
      </c>
      <c r="PM343" s="543">
        <v>0</v>
      </c>
      <c r="PN343" s="543">
        <v>0</v>
      </c>
      <c r="PO343" s="543">
        <v>0</v>
      </c>
      <c r="PP343" s="543">
        <v>0</v>
      </c>
      <c r="PQ343" s="543">
        <v>0</v>
      </c>
      <c r="PR343" s="543">
        <v>0</v>
      </c>
      <c r="PS343" s="543">
        <v>0</v>
      </c>
      <c r="PT343" s="543">
        <v>0</v>
      </c>
      <c r="PU343" s="543">
        <v>0</v>
      </c>
      <c r="PV343" s="543">
        <v>0</v>
      </c>
      <c r="PW343" s="543">
        <v>0</v>
      </c>
      <c r="PX343" s="543">
        <v>0</v>
      </c>
      <c r="PY343" s="543">
        <v>0</v>
      </c>
      <c r="PZ343" s="543">
        <v>0</v>
      </c>
      <c r="QA343" s="543">
        <v>0</v>
      </c>
      <c r="QB343" s="543">
        <v>0</v>
      </c>
      <c r="QC343" s="543">
        <v>0</v>
      </c>
      <c r="QD343" s="543">
        <v>0</v>
      </c>
      <c r="QE343" s="543">
        <v>0</v>
      </c>
      <c r="QF343" s="543">
        <v>0</v>
      </c>
      <c r="QG343" s="543">
        <v>0</v>
      </c>
      <c r="QH343" s="543">
        <v>0</v>
      </c>
      <c r="QI343" s="543">
        <v>0</v>
      </c>
      <c r="QJ343" s="543">
        <v>0</v>
      </c>
      <c r="QK343" s="543">
        <v>0</v>
      </c>
      <c r="QL343" s="543">
        <v>0</v>
      </c>
      <c r="QM343" s="543">
        <v>0</v>
      </c>
      <c r="QN343" s="543">
        <v>0</v>
      </c>
      <c r="QO343" s="543">
        <v>0</v>
      </c>
      <c r="QP343" s="543">
        <v>0</v>
      </c>
      <c r="QQ343" s="543">
        <v>0</v>
      </c>
      <c r="QR343" s="543">
        <v>0</v>
      </c>
      <c r="QS343" s="543">
        <v>0</v>
      </c>
      <c r="QT343" s="543">
        <v>0</v>
      </c>
      <c r="QU343" s="543">
        <v>0</v>
      </c>
      <c r="QV343" s="543">
        <v>0</v>
      </c>
      <c r="QW343" s="543">
        <v>0</v>
      </c>
      <c r="QX343" s="543">
        <v>0</v>
      </c>
      <c r="QY343" s="543">
        <v>0</v>
      </c>
      <c r="QZ343" s="543">
        <v>0</v>
      </c>
      <c r="RA343" s="543">
        <v>0</v>
      </c>
      <c r="RB343" s="543">
        <v>0</v>
      </c>
      <c r="RC343" s="543">
        <v>0</v>
      </c>
      <c r="RD343" s="543">
        <v>0</v>
      </c>
      <c r="RE343" s="543">
        <v>0</v>
      </c>
      <c r="RF343" s="543">
        <v>0</v>
      </c>
      <c r="RG343" s="543">
        <v>0</v>
      </c>
      <c r="RH343" s="543">
        <v>0</v>
      </c>
      <c r="RI343" s="543">
        <v>0</v>
      </c>
      <c r="RJ343" s="543">
        <v>0</v>
      </c>
      <c r="RK343" s="543">
        <v>0</v>
      </c>
      <c r="RL343" s="543">
        <v>0</v>
      </c>
      <c r="RM343" s="543">
        <v>0</v>
      </c>
      <c r="RN343" s="543">
        <v>0</v>
      </c>
      <c r="RO343" s="543">
        <v>0</v>
      </c>
      <c r="RP343" s="543">
        <v>0</v>
      </c>
      <c r="RQ343" s="543">
        <v>0</v>
      </c>
      <c r="RR343" s="543">
        <v>0</v>
      </c>
      <c r="RS343" s="543">
        <v>0</v>
      </c>
      <c r="RT343" s="543">
        <v>0</v>
      </c>
      <c r="RU343" s="543">
        <v>0</v>
      </c>
      <c r="RV343" s="543">
        <v>0</v>
      </c>
      <c r="RW343" s="543">
        <v>0</v>
      </c>
      <c r="RX343" s="543">
        <v>0</v>
      </c>
      <c r="RY343" s="543">
        <v>0</v>
      </c>
      <c r="RZ343" s="543">
        <v>0</v>
      </c>
      <c r="SA343" s="543">
        <v>0</v>
      </c>
      <c r="SB343" s="543">
        <v>0</v>
      </c>
      <c r="SC343" s="543">
        <v>0</v>
      </c>
      <c r="SD343" s="543">
        <v>0</v>
      </c>
      <c r="SE343" s="543">
        <v>0</v>
      </c>
      <c r="SF343" s="543">
        <v>0</v>
      </c>
      <c r="SG343" s="543">
        <v>0</v>
      </c>
      <c r="SH343" s="543">
        <v>0</v>
      </c>
      <c r="SI343" s="543">
        <v>0</v>
      </c>
      <c r="SJ343" s="280">
        <f t="shared" ref="SJ343" si="187">SI343</f>
        <v>0</v>
      </c>
      <c r="SK343" s="267"/>
      <c r="SL343" s="255"/>
      <c r="SM343" s="255"/>
      <c r="SN343" s="255"/>
    </row>
    <row r="344" spans="1:508" outlineLevel="3" x14ac:dyDescent="0.25">
      <c r="A344" s="255"/>
      <c r="B344" s="264"/>
      <c r="C344" s="449">
        <f t="shared" si="185"/>
        <v>4</v>
      </c>
      <c r="D344" s="280"/>
      <c r="E344" s="329">
        <f t="shared" si="184"/>
        <v>203</v>
      </c>
      <c r="F344" s="335"/>
      <c r="G344" s="280"/>
      <c r="H344" s="552"/>
      <c r="I344" s="567" t="s">
        <v>926</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175"/>
        <v>0</v>
      </c>
      <c r="SK344" s="267"/>
      <c r="SL344" s="255"/>
      <c r="SM344" s="255"/>
      <c r="SN344" s="255"/>
    </row>
    <row r="345" spans="1:508" outlineLevel="3" x14ac:dyDescent="0.25">
      <c r="A345" s="255"/>
      <c r="B345" s="264"/>
      <c r="C345" s="449">
        <f>INT($C$29)+3</f>
        <v>4</v>
      </c>
      <c r="D345" s="280"/>
      <c r="E345" s="329">
        <f t="shared" si="184"/>
        <v>204</v>
      </c>
      <c r="F345" s="335"/>
      <c r="G345" s="280"/>
      <c r="H345" s="552"/>
      <c r="I345" s="564" t="s">
        <v>918</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175"/>
        <v>0</v>
      </c>
      <c r="SK345" s="267"/>
      <c r="SL345" s="255"/>
      <c r="SM345" s="255"/>
      <c r="SN345" s="255"/>
    </row>
    <row r="346" spans="1:508" outlineLevel="3" x14ac:dyDescent="0.25">
      <c r="A346" s="255"/>
      <c r="B346" s="264"/>
      <c r="C346" s="449">
        <f>INT($C$29)+3</f>
        <v>4</v>
      </c>
      <c r="D346" s="280"/>
      <c r="E346" s="329">
        <f t="shared" si="184"/>
        <v>205</v>
      </c>
      <c r="F346" s="335"/>
      <c r="G346" s="280"/>
      <c r="H346" s="552"/>
      <c r="I346" s="564" t="s">
        <v>919</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175"/>
        <v>0</v>
      </c>
      <c r="SK346" s="267"/>
      <c r="SL346" s="255"/>
      <c r="SM346" s="255"/>
      <c r="SN346" s="255"/>
    </row>
    <row r="347" spans="1:508" outlineLevel="3" x14ac:dyDescent="0.25">
      <c r="A347" s="255"/>
      <c r="B347" s="264"/>
      <c r="C347" s="449">
        <f>INT($C$29)+3</f>
        <v>4</v>
      </c>
      <c r="D347" s="280"/>
      <c r="E347" s="329">
        <f t="shared" si="184"/>
        <v>206</v>
      </c>
      <c r="F347" s="335"/>
      <c r="G347" s="280"/>
      <c r="H347" s="554"/>
      <c r="I347" s="565" t="s">
        <v>920</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175"/>
        <v>0</v>
      </c>
      <c r="SK347" s="267"/>
      <c r="SL347" s="255"/>
      <c r="SM347" s="255"/>
      <c r="SN347" s="255"/>
    </row>
    <row r="348" spans="1:508" outlineLevel="2" x14ac:dyDescent="0.25">
      <c r="A348" s="255"/>
      <c r="B348" s="264"/>
      <c r="C348" s="449">
        <f>INT($C$29)+2</f>
        <v>3</v>
      </c>
      <c r="D348" s="280"/>
      <c r="E348" s="329">
        <f t="shared" si="184"/>
        <v>207</v>
      </c>
      <c r="F348" s="335"/>
      <c r="G348" s="280"/>
      <c r="H348" s="550"/>
      <c r="I348" s="550" t="s">
        <v>610</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175"/>
        <v>0</v>
      </c>
      <c r="SK348" s="267"/>
      <c r="SL348" s="255"/>
      <c r="SM348" s="255"/>
      <c r="SN348" s="255"/>
    </row>
    <row r="349" spans="1:508" outlineLevel="3" x14ac:dyDescent="0.25">
      <c r="A349" s="255"/>
      <c r="B349" s="264"/>
      <c r="C349" s="449">
        <f t="shared" si="179"/>
        <v>4</v>
      </c>
      <c r="D349" s="280"/>
      <c r="E349" s="329">
        <f t="shared" si="184"/>
        <v>208</v>
      </c>
      <c r="F349" s="335"/>
      <c r="G349" s="280"/>
      <c r="H349" s="552"/>
      <c r="I349" s="552" t="s">
        <v>611</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175"/>
        <v>0</v>
      </c>
      <c r="SK349" s="267"/>
      <c r="SL349" s="255"/>
      <c r="SM349" s="255"/>
      <c r="SN349" s="255"/>
    </row>
    <row r="350" spans="1:508" outlineLevel="3" x14ac:dyDescent="0.25">
      <c r="A350" s="255"/>
      <c r="B350" s="264"/>
      <c r="C350" s="449">
        <f t="shared" si="179"/>
        <v>4</v>
      </c>
      <c r="D350" s="280"/>
      <c r="E350" s="329">
        <f t="shared" si="184"/>
        <v>209</v>
      </c>
      <c r="F350" s="335"/>
      <c r="G350" s="280"/>
      <c r="H350" s="552"/>
      <c r="I350" s="552" t="s">
        <v>612</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175"/>
        <v>0</v>
      </c>
      <c r="SK350" s="267"/>
      <c r="SL350" s="255"/>
      <c r="SM350" s="255"/>
      <c r="SN350" s="255"/>
    </row>
    <row r="351" spans="1:508" outlineLevel="3" x14ac:dyDescent="0.25">
      <c r="A351" s="255"/>
      <c r="B351" s="264"/>
      <c r="C351" s="449">
        <f t="shared" si="179"/>
        <v>4</v>
      </c>
      <c r="D351" s="280"/>
      <c r="E351" s="329">
        <f t="shared" si="184"/>
        <v>210</v>
      </c>
      <c r="F351" s="335"/>
      <c r="G351" s="280"/>
      <c r="H351" s="556"/>
      <c r="I351" s="556" t="s">
        <v>743</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175"/>
        <v>0</v>
      </c>
      <c r="SK351" s="267"/>
      <c r="SL351" s="255"/>
      <c r="SM351" s="255"/>
      <c r="SN351" s="255"/>
    </row>
    <row r="352" spans="1:508" outlineLevel="2" x14ac:dyDescent="0.25">
      <c r="A352" s="255"/>
      <c r="B352" s="264"/>
      <c r="C352" s="449">
        <f>INT($C$29)+3</f>
        <v>4</v>
      </c>
      <c r="D352" s="280"/>
      <c r="E352" s="329">
        <f t="shared" si="184"/>
        <v>211</v>
      </c>
      <c r="F352" s="335"/>
      <c r="G352" s="280"/>
      <c r="H352" s="558"/>
      <c r="I352" s="558" t="s">
        <v>744</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175"/>
        <v>0</v>
      </c>
      <c r="SK352" s="267"/>
      <c r="SL352" s="255"/>
      <c r="SM352" s="255"/>
      <c r="SN352" s="255"/>
    </row>
    <row r="353" spans="1:508" outlineLevel="2" x14ac:dyDescent="0.25">
      <c r="A353" s="255"/>
      <c r="B353" s="264"/>
      <c r="C353" s="449">
        <f>INT($C$29)+2</f>
        <v>3</v>
      </c>
      <c r="D353" s="280"/>
      <c r="E353" s="329">
        <f t="shared" si="184"/>
        <v>212</v>
      </c>
      <c r="F353" s="335"/>
      <c r="G353" s="280"/>
      <c r="H353" s="466"/>
      <c r="I353" s="466" t="s">
        <v>745</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175"/>
        <v>0</v>
      </c>
      <c r="SK353" s="267"/>
      <c r="SL353" s="255"/>
      <c r="SM353" s="255"/>
      <c r="SN353" s="255"/>
    </row>
    <row r="354" spans="1:508" outlineLevel="3" x14ac:dyDescent="0.25">
      <c r="A354" s="255"/>
      <c r="B354" s="264"/>
      <c r="C354" s="449">
        <f t="shared" si="179"/>
        <v>4</v>
      </c>
      <c r="D354" s="280"/>
      <c r="E354" s="329">
        <f t="shared" si="184"/>
        <v>213</v>
      </c>
      <c r="F354" s="335"/>
      <c r="G354" s="280"/>
      <c r="H354" s="509"/>
      <c r="I354" s="509" t="s">
        <v>746</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175"/>
        <v>0</v>
      </c>
      <c r="SK354" s="267"/>
      <c r="SL354" s="255"/>
      <c r="SM354" s="255"/>
      <c r="SN354" s="255"/>
    </row>
    <row r="355" spans="1:508" outlineLevel="2" x14ac:dyDescent="0.25">
      <c r="A355" s="255"/>
      <c r="B355" s="264"/>
      <c r="C355" s="449">
        <f>INT($C$29)+2</f>
        <v>3</v>
      </c>
      <c r="D355" s="280"/>
      <c r="E355" s="329">
        <f t="shared" si="184"/>
        <v>214</v>
      </c>
      <c r="F355" s="335"/>
      <c r="G355" s="280"/>
      <c r="H355" s="510"/>
      <c r="I355" s="510" t="s">
        <v>747</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175"/>
        <v>0</v>
      </c>
      <c r="SK355" s="267"/>
      <c r="SL355" s="255"/>
      <c r="SM355" s="255"/>
      <c r="SN355" s="255"/>
    </row>
    <row r="356" spans="1:508" outlineLevel="3" x14ac:dyDescent="0.25">
      <c r="A356" s="255"/>
      <c r="B356" s="264"/>
      <c r="C356" s="449">
        <f>INT($C$29)+3</f>
        <v>4</v>
      </c>
      <c r="D356" s="280"/>
      <c r="E356" s="329">
        <f t="shared" si="184"/>
        <v>215</v>
      </c>
      <c r="F356" s="335"/>
      <c r="G356" s="280"/>
      <c r="H356" s="351"/>
      <c r="I356" s="351" t="s">
        <v>748</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175"/>
        <v>0</v>
      </c>
      <c r="SK356" s="267"/>
      <c r="SL356" s="255"/>
      <c r="SM356" s="255"/>
      <c r="SN356" s="255"/>
    </row>
    <row r="357" spans="1:508" outlineLevel="2" x14ac:dyDescent="0.25">
      <c r="A357" s="255"/>
      <c r="B357" s="264"/>
      <c r="C357" s="449">
        <f>INT($C$29)+3</f>
        <v>4</v>
      </c>
      <c r="D357" s="280"/>
      <c r="E357" s="329">
        <f t="shared" si="184"/>
        <v>216</v>
      </c>
      <c r="F357" s="335"/>
      <c r="G357" s="280"/>
      <c r="H357" s="558"/>
      <c r="I357" s="558" t="s">
        <v>749</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54">
        <f>MIN(364,INT((C57 - DATE(YEAR(C57),1,1))))</f>
        <v>104</v>
      </c>
      <c r="C57" s="77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953</v>
      </c>
      <c r="J18" s="35"/>
      <c r="K18" s="14" t="s">
        <v>952</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761</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1056</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05" t="s">
        <v>1052</v>
      </c>
      <c r="J93" s="705" t="s">
        <v>1053</v>
      </c>
      <c r="K93" s="705" t="s">
        <v>1054</v>
      </c>
      <c r="L93" s="705" t="s">
        <v>1055</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1063</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1065</v>
      </c>
      <c r="I130" s="722" t="s">
        <v>1066</v>
      </c>
      <c r="J130" s="723" t="s">
        <v>1067</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1086</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332</v>
      </c>
      <c r="K216" s="498" t="s">
        <v>333</v>
      </c>
      <c r="L216" s="668" t="s">
        <v>1031</v>
      </c>
      <c r="M216" s="669" t="s">
        <v>69</v>
      </c>
      <c r="N216" s="669" t="s">
        <v>1032</v>
      </c>
      <c r="O216" s="669" t="s">
        <v>73</v>
      </c>
      <c r="P216" s="670" t="s">
        <v>77</v>
      </c>
      <c r="Q216" s="671"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72">
        <v>0.15</v>
      </c>
      <c r="K253" s="896"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72">
        <v>0.02</v>
      </c>
      <c r="K254" s="896"/>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73">
        <f>1-SUM(J253:J254)</f>
        <v>0.83000000000000007</v>
      </c>
      <c r="K255" s="896"/>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67" t="s">
        <v>1030</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1028</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1029</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72">
        <v>0.125</v>
      </c>
      <c r="K273" s="896"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72">
        <v>0.02</v>
      </c>
      <c r="K274" s="896"/>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73">
        <f>1-SUM(J273:J274)</f>
        <v>0.85499999999999998</v>
      </c>
      <c r="K275" s="896"/>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4" t="s">
        <v>14</v>
      </c>
      <c r="K279" s="324" t="s">
        <v>524</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4" t="s">
        <v>525</v>
      </c>
      <c r="K282" s="324" t="s">
        <v>526</v>
      </c>
      <c r="L282" s="324" t="s">
        <v>527</v>
      </c>
      <c r="M282" s="324" t="s">
        <v>528</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1015</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1010</v>
      </c>
      <c r="H306" s="35"/>
      <c r="I306" s="901" t="s">
        <v>1011</v>
      </c>
      <c r="J306" s="902"/>
      <c r="K306" s="902"/>
      <c r="L306" s="902"/>
      <c r="M306" s="902"/>
      <c r="N306" s="902"/>
      <c r="O306" s="902"/>
      <c r="P306" s="902"/>
      <c r="Q306" s="903"/>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04" t="s">
        <v>74</v>
      </c>
      <c r="J307" s="905"/>
      <c r="K307" s="906"/>
      <c r="L307" s="907" t="s">
        <v>71</v>
      </c>
      <c r="M307" s="908"/>
      <c r="N307" s="909"/>
      <c r="O307" s="910" t="s">
        <v>332</v>
      </c>
      <c r="P307" s="911"/>
      <c r="Q307" s="912"/>
      <c r="R307" s="58"/>
      <c r="S307" s="897" t="s">
        <v>1040</v>
      </c>
      <c r="T307" s="899" t="s">
        <v>1039</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898"/>
      <c r="T308" s="900"/>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1270</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960</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866</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867</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868</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869</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870</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871</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872</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873</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874</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875</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855</v>
      </c>
      <c r="I26" s="540">
        <v>100</v>
      </c>
      <c r="J26" s="91" t="s">
        <v>854</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2023-05-04T09:26:10Z</dcterms:modified>
</cp:coreProperties>
</file>