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1C2E9C71-928D-4BD1-88A2-FA16414E11DB}" xr6:coauthVersionLast="47" xr6:coauthVersionMax="47" xr10:uidLastSave="{00000000-0000-0000-0000-000000000000}"/>
  <bookViews>
    <workbookView xWindow="30015" yWindow="375" windowWidth="25140" windowHeight="15075" tabRatio="763" activeTab="11"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Sheep!$H$922:$V$1031</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2">Crop!$G$325:$AU$385</definedName>
    <definedName name="chem_by_lmu">Crop!$H$662:$Q$663</definedName>
    <definedName name="chem_cost" localSheetId="2">Crop!$G$257:$AA$317</definedName>
    <definedName name="chem_info">Crop!$I$680:$L$684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Crop!$H$641:$Q$646</definedName>
    <definedName name="fert_info" localSheetId="2">Crop!$H$621:$M$626</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2">Crop!$H$591:$Q$608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Sheep!$J$1036:$M$1036</definedName>
    <definedName name="i_feedbud_pu_rates_h9" localSheetId="11">Sheep!$J$1035:$M$1035</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Sheep!$L$922</definedName>
    <definedName name="i_h5_len" localSheetId="11">Sheep!$M$922</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Sheep!$L$923:$W$1030</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Sheep!$Y$839:$AB$901</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2">Crop!$I$565:$R$575</definedName>
    <definedName name="i_soil_production_zl" localSheetId="8">Annual!$J$206:$R$215</definedName>
    <definedName name="i_soil_production_zl" localSheetId="9">Understory!$J$196:$R$205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Sheep!$AC$839:$AF$901</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Crop!$G$744:$Q$774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Crop!$I$699:$R$729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868" i="18" l="1"/>
  <c r="N869" i="18" s="1"/>
  <c r="M868" i="18"/>
  <c r="AA868" i="18" s="1"/>
  <c r="L868" i="18"/>
  <c r="L869" i="18" s="1"/>
  <c r="K868" i="18"/>
  <c r="K869" i="18" s="1"/>
  <c r="N859" i="18"/>
  <c r="N860" i="18" s="1"/>
  <c r="M859" i="18"/>
  <c r="M860" i="18" s="1"/>
  <c r="L859" i="18"/>
  <c r="L860" i="18" s="1"/>
  <c r="K859" i="18"/>
  <c r="K860" i="18" s="1"/>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AB868" i="18"/>
  <c r="Z868" i="18"/>
  <c r="Y868" i="18"/>
  <c r="C868" i="18"/>
  <c r="AF867" i="18"/>
  <c r="AE867" i="18"/>
  <c r="AD867" i="18"/>
  <c r="AC867" i="18"/>
  <c r="AB867" i="18"/>
  <c r="AA867" i="18"/>
  <c r="Z867" i="18"/>
  <c r="Y867" i="18"/>
  <c r="C867" i="18"/>
  <c r="AF866" i="18"/>
  <c r="AE866" i="18"/>
  <c r="AD866" i="18"/>
  <c r="AC866" i="18"/>
  <c r="AB866" i="18"/>
  <c r="AA866" i="18"/>
  <c r="Z866" i="18"/>
  <c r="Y866" i="18"/>
  <c r="C866" i="18"/>
  <c r="AF892" i="18"/>
  <c r="AE892" i="18"/>
  <c r="AD892" i="18"/>
  <c r="AC892" i="18"/>
  <c r="AB892" i="18"/>
  <c r="AA892" i="18"/>
  <c r="Z892" i="18"/>
  <c r="Y892" i="18"/>
  <c r="C892" i="18"/>
  <c r="AF891" i="18"/>
  <c r="AE891" i="18"/>
  <c r="AD891" i="18"/>
  <c r="AC891" i="18"/>
  <c r="AB891" i="18"/>
  <c r="AA891" i="18"/>
  <c r="Z891" i="18"/>
  <c r="Y891" i="18"/>
  <c r="C891" i="18"/>
  <c r="AF890" i="18"/>
  <c r="AE890" i="18"/>
  <c r="AD890" i="18"/>
  <c r="AC890" i="18"/>
  <c r="AB890" i="18"/>
  <c r="AA890" i="18"/>
  <c r="Z890" i="18"/>
  <c r="Y890" i="18"/>
  <c r="C890" i="18"/>
  <c r="AF889" i="18"/>
  <c r="AE889" i="18"/>
  <c r="AD889" i="18"/>
  <c r="AC889" i="18"/>
  <c r="AB889" i="18"/>
  <c r="AA889" i="18"/>
  <c r="Z889" i="18"/>
  <c r="Y889" i="18"/>
  <c r="C889" i="18"/>
  <c r="AF888" i="18"/>
  <c r="AE888" i="18"/>
  <c r="AD888" i="18"/>
  <c r="AC888" i="18"/>
  <c r="AB888" i="18"/>
  <c r="AA888" i="18"/>
  <c r="Z888" i="18"/>
  <c r="Y888" i="18"/>
  <c r="C888" i="18"/>
  <c r="AF887" i="18"/>
  <c r="AE887" i="18"/>
  <c r="AD887" i="18"/>
  <c r="AC887" i="18"/>
  <c r="AB887" i="18"/>
  <c r="AA887" i="18"/>
  <c r="Z887" i="18"/>
  <c r="Y887" i="18"/>
  <c r="C887" i="18"/>
  <c r="AF886" i="18"/>
  <c r="AE886" i="18"/>
  <c r="AD886" i="18"/>
  <c r="AC886" i="18"/>
  <c r="AB886" i="18"/>
  <c r="AA886" i="18"/>
  <c r="Z886" i="18"/>
  <c r="Y886" i="18"/>
  <c r="C886" i="18"/>
  <c r="AF885" i="18"/>
  <c r="AE885" i="18"/>
  <c r="AD885" i="18"/>
  <c r="AC885" i="18"/>
  <c r="AB885" i="18"/>
  <c r="Z885" i="18"/>
  <c r="AA885" i="18"/>
  <c r="Y885" i="18"/>
  <c r="C885" i="18"/>
  <c r="AF884" i="18"/>
  <c r="AE884" i="18"/>
  <c r="AD884" i="18"/>
  <c r="AC884" i="18"/>
  <c r="AB884" i="18"/>
  <c r="AA884" i="18"/>
  <c r="Z884" i="18"/>
  <c r="Y884" i="18"/>
  <c r="C884" i="18"/>
  <c r="AF865" i="18"/>
  <c r="AE865" i="18"/>
  <c r="AD865" i="18"/>
  <c r="AC865" i="18"/>
  <c r="C865" i="18"/>
  <c r="AF864" i="18"/>
  <c r="AE864" i="18"/>
  <c r="AD864" i="18"/>
  <c r="AC864" i="18"/>
  <c r="C864" i="18"/>
  <c r="AF863" i="18"/>
  <c r="AE863" i="18"/>
  <c r="AD863" i="18"/>
  <c r="AC863" i="18"/>
  <c r="C863" i="18"/>
  <c r="AF862" i="18"/>
  <c r="AE862" i="18"/>
  <c r="AD862" i="18"/>
  <c r="AC862" i="18"/>
  <c r="C862" i="18"/>
  <c r="AF861" i="18"/>
  <c r="AE861" i="18"/>
  <c r="AD861" i="18"/>
  <c r="AC861" i="18"/>
  <c r="C861" i="18"/>
  <c r="AF860" i="18"/>
  <c r="AE860" i="18"/>
  <c r="AD860" i="18"/>
  <c r="AC860" i="18"/>
  <c r="C860" i="18"/>
  <c r="AF859" i="18"/>
  <c r="AE859" i="18"/>
  <c r="AD859" i="18"/>
  <c r="AC859" i="18"/>
  <c r="AA859" i="18"/>
  <c r="C859" i="18"/>
  <c r="AF858" i="18"/>
  <c r="AE858" i="18"/>
  <c r="AD858" i="18"/>
  <c r="AC858" i="18"/>
  <c r="AB858" i="18"/>
  <c r="AA858" i="18"/>
  <c r="Z858" i="18"/>
  <c r="Y858" i="18"/>
  <c r="C858" i="18"/>
  <c r="AF857" i="18"/>
  <c r="AE857" i="18"/>
  <c r="AD857" i="18"/>
  <c r="AC857" i="18"/>
  <c r="AB857" i="18"/>
  <c r="AA857" i="18"/>
  <c r="Z857" i="18"/>
  <c r="Y857" i="18"/>
  <c r="C857" i="18"/>
  <c r="AF883" i="18"/>
  <c r="AE883" i="18"/>
  <c r="AD883" i="18"/>
  <c r="AC883" i="18"/>
  <c r="AB883" i="18"/>
  <c r="AA883" i="18"/>
  <c r="Z883" i="18"/>
  <c r="Y883" i="18"/>
  <c r="C883" i="18"/>
  <c r="AF882" i="18"/>
  <c r="AE882" i="18"/>
  <c r="AD882" i="18"/>
  <c r="AC882" i="18"/>
  <c r="AB882" i="18"/>
  <c r="AA882" i="18"/>
  <c r="Z882" i="18"/>
  <c r="Y882" i="18"/>
  <c r="C882" i="18"/>
  <c r="AF881" i="18"/>
  <c r="AE881" i="18"/>
  <c r="AD881" i="18"/>
  <c r="AC881" i="18"/>
  <c r="AB881" i="18"/>
  <c r="AA881" i="18"/>
  <c r="Z881" i="18"/>
  <c r="Y881" i="18"/>
  <c r="C881" i="18"/>
  <c r="AF880" i="18"/>
  <c r="AE880" i="18"/>
  <c r="AD880" i="18"/>
  <c r="AC880" i="18"/>
  <c r="AB880" i="18"/>
  <c r="AA880" i="18"/>
  <c r="Z880" i="18"/>
  <c r="Y880" i="18"/>
  <c r="C880" i="18"/>
  <c r="AF879" i="18"/>
  <c r="AE879" i="18"/>
  <c r="AD879" i="18"/>
  <c r="AC879" i="18"/>
  <c r="AB879" i="18"/>
  <c r="AA879" i="18"/>
  <c r="Z879" i="18"/>
  <c r="Y879" i="18"/>
  <c r="C879" i="18"/>
  <c r="AF878" i="18"/>
  <c r="AE878" i="18"/>
  <c r="AD878" i="18"/>
  <c r="AC878" i="18"/>
  <c r="AB878" i="18"/>
  <c r="AA878" i="18"/>
  <c r="Z878" i="18"/>
  <c r="Y878" i="18"/>
  <c r="C878" i="18"/>
  <c r="AF877" i="18"/>
  <c r="AE877" i="18"/>
  <c r="AD877" i="18"/>
  <c r="AC877" i="18"/>
  <c r="AB877" i="18"/>
  <c r="AA877" i="18"/>
  <c r="Z877" i="18"/>
  <c r="Y877" i="18"/>
  <c r="C877" i="18"/>
  <c r="AF876" i="18"/>
  <c r="AE876" i="18"/>
  <c r="AD876" i="18"/>
  <c r="AC876" i="18"/>
  <c r="AB876" i="18"/>
  <c r="AA876" i="18"/>
  <c r="Z876" i="18"/>
  <c r="Y876" i="18"/>
  <c r="C876" i="18"/>
  <c r="AF875" i="18"/>
  <c r="AE875" i="18"/>
  <c r="AD875" i="18"/>
  <c r="AC875" i="18"/>
  <c r="AB875" i="18"/>
  <c r="AA875" i="18"/>
  <c r="Z875" i="18"/>
  <c r="Y875" i="18"/>
  <c r="C875" i="18"/>
  <c r="G209" i="27"/>
  <c r="G219" i="9"/>
  <c r="Y869" i="18" l="1"/>
  <c r="K870" i="18"/>
  <c r="Z869" i="18"/>
  <c r="L870" i="18"/>
  <c r="AB869" i="18"/>
  <c r="N870" i="18"/>
  <c r="M869" i="18"/>
  <c r="Z860" i="18"/>
  <c r="L861" i="18"/>
  <c r="Y860" i="18"/>
  <c r="K861" i="18"/>
  <c r="AA860" i="18"/>
  <c r="M861" i="18"/>
  <c r="AB860" i="18"/>
  <c r="N861" i="18"/>
  <c r="Z859" i="18"/>
  <c r="Y859" i="18"/>
  <c r="AB859" i="18"/>
  <c r="G579" i="1"/>
  <c r="K927" i="9"/>
  <c r="K924" i="9"/>
  <c r="K925" i="9"/>
  <c r="K926" i="9"/>
  <c r="K923" i="9"/>
  <c r="K918" i="9"/>
  <c r="L918" i="9" s="1"/>
  <c r="Z870" i="18" l="1"/>
  <c r="L871" i="18"/>
  <c r="M870" i="18"/>
  <c r="AA869" i="18"/>
  <c r="AB870" i="18"/>
  <c r="N871" i="18"/>
  <c r="K871" i="18"/>
  <c r="Y870" i="18"/>
  <c r="L862" i="18"/>
  <c r="Z861" i="18"/>
  <c r="M862" i="18"/>
  <c r="AA861" i="18"/>
  <c r="Y861" i="18"/>
  <c r="K862" i="18"/>
  <c r="AB861" i="18"/>
  <c r="N862" i="18"/>
  <c r="J411" i="1"/>
  <c r="J419" i="1"/>
  <c r="J425" i="1"/>
  <c r="Z871" i="18" l="1"/>
  <c r="L872" i="18"/>
  <c r="Y871" i="18"/>
  <c r="K872" i="18"/>
  <c r="AB871" i="18"/>
  <c r="N872" i="18"/>
  <c r="AA870" i="18"/>
  <c r="M871" i="18"/>
  <c r="Z862" i="18"/>
  <c r="L863" i="18"/>
  <c r="AB862" i="18"/>
  <c r="N863" i="18"/>
  <c r="Y862" i="18"/>
  <c r="K863" i="18"/>
  <c r="M863" i="18"/>
  <c r="AA862" i="18"/>
  <c r="J415" i="1"/>
  <c r="AA871" i="18" l="1"/>
  <c r="M872" i="18"/>
  <c r="AB872" i="18"/>
  <c r="N873" i="18"/>
  <c r="Y872" i="18"/>
  <c r="K873" i="18"/>
  <c r="L873" i="18"/>
  <c r="Z872" i="18"/>
  <c r="AA863" i="18"/>
  <c r="M864" i="18"/>
  <c r="K864" i="18"/>
  <c r="Y863" i="18"/>
  <c r="N864" i="18"/>
  <c r="AB863" i="18"/>
  <c r="L864" i="18"/>
  <c r="Z863" i="18"/>
  <c r="G209" i="29"/>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T345" i="29" s="1"/>
  <c r="Q430" i="29"/>
  <c r="N430" i="29"/>
  <c r="K430" i="29"/>
  <c r="T429" i="29"/>
  <c r="T344" i="29" s="1"/>
  <c r="Q429" i="29"/>
  <c r="N429" i="29"/>
  <c r="K429" i="29"/>
  <c r="T428" i="29"/>
  <c r="Q428" i="29"/>
  <c r="N428" i="29"/>
  <c r="K428" i="29"/>
  <c r="T427" i="29"/>
  <c r="Q427" i="29"/>
  <c r="N427" i="29"/>
  <c r="K427" i="29"/>
  <c r="T426" i="29"/>
  <c r="Q426" i="29"/>
  <c r="N426" i="29"/>
  <c r="K426" i="29"/>
  <c r="T425" i="29"/>
  <c r="T340" i="29" s="1"/>
  <c r="Q425" i="29"/>
  <c r="N425" i="29"/>
  <c r="K425" i="29"/>
  <c r="T424" i="29"/>
  <c r="T339" i="29" s="1"/>
  <c r="Q424" i="29"/>
  <c r="N424" i="29"/>
  <c r="K424" i="29"/>
  <c r="Q423" i="29"/>
  <c r="N423" i="29"/>
  <c r="K423" i="29"/>
  <c r="T422" i="29"/>
  <c r="T337" i="29" s="1"/>
  <c r="Q422" i="29"/>
  <c r="N422" i="29"/>
  <c r="K422" i="29"/>
  <c r="T421" i="29"/>
  <c r="Q421" i="29"/>
  <c r="N421" i="29"/>
  <c r="K421" i="29"/>
  <c r="Q420" i="29"/>
  <c r="N420" i="29"/>
  <c r="K420" i="29"/>
  <c r="T419" i="29"/>
  <c r="Q419" i="29"/>
  <c r="N419" i="29"/>
  <c r="K419" i="29"/>
  <c r="T418" i="29"/>
  <c r="Q418" i="29"/>
  <c r="N418" i="29"/>
  <c r="K418" i="29"/>
  <c r="T417" i="29"/>
  <c r="Q417" i="29"/>
  <c r="N417" i="29"/>
  <c r="K417" i="29"/>
  <c r="T416" i="29"/>
  <c r="Q416" i="29"/>
  <c r="N416" i="29"/>
  <c r="K416" i="29"/>
  <c r="T415" i="29"/>
  <c r="T330" i="29" s="1"/>
  <c r="Q415" i="29"/>
  <c r="N415" i="29"/>
  <c r="K415" i="29"/>
  <c r="T414" i="29"/>
  <c r="T329" i="29" s="1"/>
  <c r="Q414" i="29"/>
  <c r="N414" i="29"/>
  <c r="K414" i="29"/>
  <c r="G414" i="29"/>
  <c r="G329" i="29" s="1"/>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P361" i="29"/>
  <c r="P344" i="29" s="1"/>
  <c r="O361" i="29"/>
  <c r="O344" i="29" s="1"/>
  <c r="Q344" i="29" s="1"/>
  <c r="M361" i="29"/>
  <c r="M344" i="29" s="1"/>
  <c r="L361" i="29"/>
  <c r="L344" i="29" s="1"/>
  <c r="N344" i="29" s="1"/>
  <c r="J361" i="29"/>
  <c r="J362" i="29" s="1"/>
  <c r="J345" i="29" s="1"/>
  <c r="I361" i="29"/>
  <c r="I362" i="29" s="1"/>
  <c r="T360" i="29"/>
  <c r="P360" i="29"/>
  <c r="P343" i="29" s="1"/>
  <c r="O360" i="29"/>
  <c r="O343" i="29" s="1"/>
  <c r="Q343" i="29" s="1"/>
  <c r="M360" i="29"/>
  <c r="M343" i="29" s="1"/>
  <c r="L360" i="29"/>
  <c r="L343" i="29" s="1"/>
  <c r="N343" i="29" s="1"/>
  <c r="K360" i="29"/>
  <c r="J360" i="29"/>
  <c r="J343" i="29" s="1"/>
  <c r="I360" i="29"/>
  <c r="I343" i="29" s="1"/>
  <c r="K343" i="29" s="1"/>
  <c r="T359" i="29"/>
  <c r="T342" i="29" s="1"/>
  <c r="Q359" i="29"/>
  <c r="N359" i="29"/>
  <c r="K359" i="29"/>
  <c r="T358" i="29"/>
  <c r="P358" i="29"/>
  <c r="P341" i="29" s="1"/>
  <c r="O358" i="29"/>
  <c r="O341" i="29" s="1"/>
  <c r="Q341" i="29" s="1"/>
  <c r="L358" i="29"/>
  <c r="L341" i="29" s="1"/>
  <c r="N341" i="29" s="1"/>
  <c r="T357" i="29"/>
  <c r="P357" i="29"/>
  <c r="O357" i="29"/>
  <c r="Q357" i="29" s="1"/>
  <c r="M357" i="29"/>
  <c r="M340" i="29" s="1"/>
  <c r="L357" i="29"/>
  <c r="N357" i="29" s="1"/>
  <c r="J357" i="29"/>
  <c r="J340" i="29" s="1"/>
  <c r="I357" i="29"/>
  <c r="K357" i="29" s="1"/>
  <c r="T356" i="29"/>
  <c r="Q356" i="29"/>
  <c r="N356" i="29"/>
  <c r="K356" i="29"/>
  <c r="T354" i="29"/>
  <c r="P354" i="29"/>
  <c r="P355" i="29" s="1"/>
  <c r="O354" i="29"/>
  <c r="O355" i="29" s="1"/>
  <c r="M354" i="29"/>
  <c r="M355" i="29" s="1"/>
  <c r="L354" i="29"/>
  <c r="L355" i="29" s="1"/>
  <c r="J354" i="29"/>
  <c r="J337" i="29" s="1"/>
  <c r="I354" i="29"/>
  <c r="I337" i="29" s="1"/>
  <c r="K337" i="29" s="1"/>
  <c r="T353" i="29"/>
  <c r="T336" i="29" s="1"/>
  <c r="Q353" i="29"/>
  <c r="N353" i="29"/>
  <c r="K353" i="29"/>
  <c r="T352" i="29"/>
  <c r="Q352" i="29"/>
  <c r="N352" i="29"/>
  <c r="M352" i="29"/>
  <c r="M358" i="29" s="1"/>
  <c r="M341" i="29" s="1"/>
  <c r="L352" i="29"/>
  <c r="J352" i="29"/>
  <c r="J358" i="29" s="1"/>
  <c r="J341" i="29" s="1"/>
  <c r="I352" i="29"/>
  <c r="I358" i="29" s="1"/>
  <c r="I341" i="29" s="1"/>
  <c r="K341" i="29" s="1"/>
  <c r="T351" i="29"/>
  <c r="Q351" i="29"/>
  <c r="N351" i="29"/>
  <c r="I351" i="29"/>
  <c r="I334" i="29" s="1"/>
  <c r="K334" i="29" s="1"/>
  <c r="T350" i="29"/>
  <c r="Q350" i="29"/>
  <c r="N350" i="29"/>
  <c r="I350" i="29"/>
  <c r="K350" i="29" s="1"/>
  <c r="T349" i="29"/>
  <c r="P349" i="29"/>
  <c r="O349" i="29"/>
  <c r="Q349" i="29" s="1"/>
  <c r="N349" i="29"/>
  <c r="M349" i="29"/>
  <c r="M332" i="29" s="1"/>
  <c r="L349" i="29"/>
  <c r="J349" i="29"/>
  <c r="I349" i="29"/>
  <c r="K349" i="29" s="1"/>
  <c r="T348" i="29"/>
  <c r="Q348" i="29"/>
  <c r="N348" i="29"/>
  <c r="I348" i="29"/>
  <c r="K348" i="29" s="1"/>
  <c r="T347" i="29"/>
  <c r="P347" i="29"/>
  <c r="P330" i="29" s="1"/>
  <c r="O347" i="29"/>
  <c r="O330" i="29" s="1"/>
  <c r="Q330" i="29" s="1"/>
  <c r="M347" i="29"/>
  <c r="L347" i="29"/>
  <c r="N347" i="29" s="1"/>
  <c r="J347" i="29"/>
  <c r="I347" i="29"/>
  <c r="K347" i="29" s="1"/>
  <c r="T346" i="29"/>
  <c r="Q346" i="29"/>
  <c r="N346" i="29"/>
  <c r="K346" i="29"/>
  <c r="G346" i="29"/>
  <c r="S345" i="29"/>
  <c r="S344" i="29"/>
  <c r="S343" i="29"/>
  <c r="S342" i="29"/>
  <c r="P342" i="29"/>
  <c r="O342" i="29"/>
  <c r="Q342" i="29" s="1"/>
  <c r="M342" i="29"/>
  <c r="L342" i="29"/>
  <c r="N342" i="29" s="1"/>
  <c r="J342" i="29"/>
  <c r="I342" i="29"/>
  <c r="K342" i="29" s="1"/>
  <c r="S341" i="29"/>
  <c r="S340" i="29"/>
  <c r="P340" i="29"/>
  <c r="O340" i="29"/>
  <c r="Q340" i="29" s="1"/>
  <c r="S339" i="29"/>
  <c r="P339" i="29"/>
  <c r="O339" i="29"/>
  <c r="Q339" i="29" s="1"/>
  <c r="M339" i="29"/>
  <c r="L339" i="29"/>
  <c r="N339" i="29" s="1"/>
  <c r="J339" i="29"/>
  <c r="I339" i="29"/>
  <c r="K339" i="29" s="1"/>
  <c r="T338" i="29"/>
  <c r="S338" i="29"/>
  <c r="P338" i="29"/>
  <c r="M338" i="29"/>
  <c r="J338" i="29"/>
  <c r="S337" i="29"/>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L332" i="29"/>
  <c r="N332" i="29" s="1"/>
  <c r="J332" i="29"/>
  <c r="T331" i="29"/>
  <c r="S331" i="29"/>
  <c r="P331" i="29"/>
  <c r="O331" i="29"/>
  <c r="Q331" i="29" s="1"/>
  <c r="M331" i="29"/>
  <c r="L331" i="29"/>
  <c r="N331" i="29" s="1"/>
  <c r="J331" i="29"/>
  <c r="S330" i="29"/>
  <c r="M330" i="29"/>
  <c r="L330" i="29"/>
  <c r="N330" i="29" s="1"/>
  <c r="J330" i="29"/>
  <c r="I330" i="29"/>
  <c r="K330" i="29" s="1"/>
  <c r="S329" i="29"/>
  <c r="P329" i="29"/>
  <c r="O329" i="29"/>
  <c r="Q329" i="29" s="1"/>
  <c r="M329" i="29"/>
  <c r="L329" i="29"/>
  <c r="N329" i="29" s="1"/>
  <c r="J329" i="29"/>
  <c r="I329" i="29"/>
  <c r="K329" i="29" s="1"/>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6" i="29"/>
  <c r="J255" i="29"/>
  <c r="J257" i="29" s="1"/>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1" i="29"/>
  <c r="J242" i="29" s="1"/>
  <c r="J237" i="29"/>
  <c r="G225" i="29"/>
  <c r="I216" i="29"/>
  <c r="J216" i="29" s="1"/>
  <c r="K216" i="29" s="1"/>
  <c r="L216" i="29" s="1"/>
  <c r="M216" i="29" s="1"/>
  <c r="N216" i="29" s="1"/>
  <c r="O216" i="29" s="1"/>
  <c r="P216" i="29" s="1"/>
  <c r="Q216" i="29" s="1"/>
  <c r="I169" i="29"/>
  <c r="I168" i="29"/>
  <c r="I167" i="29"/>
  <c r="J166" i="29"/>
  <c r="I166" i="29"/>
  <c r="J165" i="29"/>
  <c r="I165" i="29"/>
  <c r="J164" i="29"/>
  <c r="I164" i="29"/>
  <c r="J163" i="29"/>
  <c r="I163" i="29"/>
  <c r="J162" i="29"/>
  <c r="I162" i="29"/>
  <c r="I161" i="29"/>
  <c r="I160" i="29"/>
  <c r="I159" i="29"/>
  <c r="I158" i="29"/>
  <c r="I157" i="29"/>
  <c r="I156" i="29"/>
  <c r="I155" i="29"/>
  <c r="I154" i="29"/>
  <c r="I153" i="29"/>
  <c r="J148" i="29"/>
  <c r="J169" i="29" s="1"/>
  <c r="J147" i="29"/>
  <c r="J168" i="29" s="1"/>
  <c r="J146" i="29"/>
  <c r="J167" i="29" s="1"/>
  <c r="J145" i="29"/>
  <c r="J144" i="29"/>
  <c r="J143" i="29"/>
  <c r="J142" i="29"/>
  <c r="J141" i="29"/>
  <c r="J140" i="29"/>
  <c r="J161" i="29" s="1"/>
  <c r="J139" i="29"/>
  <c r="J160" i="29" s="1"/>
  <c r="J138" i="29"/>
  <c r="J159" i="29" s="1"/>
  <c r="J137" i="29"/>
  <c r="J158" i="29" s="1"/>
  <c r="J136" i="29"/>
  <c r="J157" i="29" s="1"/>
  <c r="J135" i="29"/>
  <c r="J156" i="29" s="1"/>
  <c r="J134" i="29"/>
  <c r="J155" i="29" s="1"/>
  <c r="J133" i="29"/>
  <c r="J154" i="29" s="1"/>
  <c r="J132" i="29"/>
  <c r="J153" i="29" s="1"/>
  <c r="G114" i="29"/>
  <c r="G78" i="29"/>
  <c r="G42" i="29"/>
  <c r="G22" i="29"/>
  <c r="L874" i="18" l="1"/>
  <c r="Z874" i="18" s="1"/>
  <c r="Z873" i="18"/>
  <c r="K874" i="18"/>
  <c r="Y874" i="18" s="1"/>
  <c r="Y873" i="18"/>
  <c r="N874" i="18"/>
  <c r="AB874" i="18" s="1"/>
  <c r="AB873" i="18"/>
  <c r="M873" i="18"/>
  <c r="AA872" i="18"/>
  <c r="L865" i="18"/>
  <c r="Z865" i="18" s="1"/>
  <c r="Z864" i="18"/>
  <c r="N865" i="18"/>
  <c r="AB865" i="18" s="1"/>
  <c r="AB864" i="18"/>
  <c r="K865" i="18"/>
  <c r="Y865" i="18" s="1"/>
  <c r="Y864" i="18"/>
  <c r="M865" i="18"/>
  <c r="AA865" i="18" s="1"/>
  <c r="AA864" i="18"/>
  <c r="I331" i="29"/>
  <c r="K331" i="29" s="1"/>
  <c r="Q347" i="29"/>
  <c r="T341" i="29"/>
  <c r="N360" i="29"/>
  <c r="K354" i="29"/>
  <c r="N354" i="29"/>
  <c r="Q354" i="29"/>
  <c r="P337" i="29"/>
  <c r="J290" i="29"/>
  <c r="K361" i="29"/>
  <c r="L337" i="29"/>
  <c r="N337" i="29" s="1"/>
  <c r="N361" i="29"/>
  <c r="K352" i="29"/>
  <c r="Q361" i="29"/>
  <c r="T333" i="29"/>
  <c r="T343" i="29"/>
  <c r="O337" i="29"/>
  <c r="Q337" i="29" s="1"/>
  <c r="N355" i="29"/>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M874" i="18" l="1"/>
  <c r="AA874" i="18" s="1"/>
  <c r="AA873" i="18"/>
  <c r="Q362" i="29"/>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Q128" i="1" s="1"/>
  <c r="G129" i="1"/>
  <c r="Q129" i="1" s="1"/>
  <c r="G130" i="1"/>
  <c r="Q130" i="1" s="1"/>
  <c r="G131" i="1"/>
  <c r="Q131" i="1" s="1"/>
  <c r="G132" i="1"/>
  <c r="Q132" i="1" s="1"/>
  <c r="G133" i="1"/>
  <c r="Q133" i="1" s="1"/>
  <c r="G134" i="1"/>
  <c r="Q134" i="1" s="1"/>
  <c r="G135" i="1"/>
  <c r="Q135" i="1" s="1"/>
  <c r="G136" i="1"/>
  <c r="Q136" i="1" s="1"/>
  <c r="G137" i="1"/>
  <c r="Q137" i="1" s="1"/>
  <c r="G138" i="1"/>
  <c r="Q138" i="1" s="1"/>
  <c r="G139" i="1"/>
  <c r="Q139" i="1" s="1"/>
  <c r="G140" i="1"/>
  <c r="Q140" i="1" s="1"/>
  <c r="G141" i="1"/>
  <c r="Q141" i="1" s="1"/>
  <c r="G142" i="1"/>
  <c r="Q142" i="1" s="1"/>
  <c r="G143" i="1"/>
  <c r="Q143" i="1" s="1"/>
  <c r="G144" i="1"/>
  <c r="Q144" i="1" s="1"/>
  <c r="G145" i="1"/>
  <c r="Q145" i="1" s="1"/>
  <c r="G146" i="1"/>
  <c r="Q146" i="1" s="1"/>
  <c r="G147" i="1"/>
  <c r="Q147" i="1" s="1"/>
  <c r="G148" i="1"/>
  <c r="Q148" i="1" s="1"/>
  <c r="G149" i="1"/>
  <c r="Q149" i="1" s="1"/>
  <c r="G150" i="1"/>
  <c r="Q150" i="1" s="1"/>
  <c r="G151" i="1"/>
  <c r="Q151" i="1" s="1"/>
  <c r="G152" i="1"/>
  <c r="Q152" i="1" s="1"/>
  <c r="G153" i="1"/>
  <c r="Q153" i="1" s="1"/>
  <c r="G154" i="1"/>
  <c r="Q154" i="1" s="1"/>
  <c r="G155" i="1"/>
  <c r="Q155" i="1" s="1"/>
  <c r="G156" i="1"/>
  <c r="Q156" i="1" s="1"/>
  <c r="G157" i="1"/>
  <c r="Q157" i="1" s="1"/>
  <c r="G158" i="1"/>
  <c r="Q158" i="1" s="1"/>
  <c r="G159" i="1"/>
  <c r="Q159" i="1" s="1"/>
  <c r="G160" i="1"/>
  <c r="Q160" i="1" s="1"/>
  <c r="G161" i="1"/>
  <c r="Q161" i="1" s="1"/>
  <c r="G162" i="1"/>
  <c r="Q162" i="1" s="1"/>
  <c r="G163" i="1"/>
  <c r="Q163" i="1" s="1"/>
  <c r="G164" i="1"/>
  <c r="Q164" i="1" s="1"/>
  <c r="G165" i="1"/>
  <c r="Q165" i="1" s="1"/>
  <c r="G166" i="1"/>
  <c r="Q166" i="1" s="1"/>
  <c r="G167" i="1"/>
  <c r="Q167" i="1" s="1"/>
  <c r="G168" i="1"/>
  <c r="Q168" i="1" s="1"/>
  <c r="G169" i="1"/>
  <c r="Q169" i="1" s="1"/>
  <c r="G170" i="1"/>
  <c r="Q170" i="1" s="1"/>
  <c r="G171" i="1"/>
  <c r="Q171" i="1" s="1"/>
  <c r="G172" i="1"/>
  <c r="Q172" i="1" s="1"/>
  <c r="G173" i="1"/>
  <c r="Q173" i="1" s="1"/>
  <c r="G174" i="1"/>
  <c r="Q174" i="1" s="1"/>
  <c r="G175" i="1"/>
  <c r="Q175" i="1" s="1"/>
  <c r="G176" i="1"/>
  <c r="Q176" i="1" s="1"/>
  <c r="G177" i="1"/>
  <c r="Q177" i="1" s="1"/>
  <c r="G178" i="1"/>
  <c r="Q178" i="1" s="1"/>
  <c r="G179" i="1"/>
  <c r="Q179" i="1" s="1"/>
  <c r="G180" i="1"/>
  <c r="Q180" i="1" s="1"/>
  <c r="G181" i="1"/>
  <c r="Q181" i="1" s="1"/>
  <c r="G182" i="1"/>
  <c r="Q182" i="1" s="1"/>
  <c r="G183" i="1"/>
  <c r="Q183" i="1" s="1"/>
  <c r="G126" i="1"/>
  <c r="Q126" i="1" s="1"/>
  <c r="G127" i="1"/>
  <c r="Q127" i="1" s="1"/>
  <c r="G125" i="1"/>
  <c r="Q125" i="1" s="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55" i="9"/>
  <c r="Z354" i="9"/>
  <c r="Z353" i="9"/>
  <c r="Z352" i="9"/>
  <c r="Z351" i="9"/>
  <c r="Z350" i="9"/>
  <c r="Z349" i="9"/>
  <c r="Z348" i="9"/>
  <c r="Z347" i="9"/>
  <c r="Z346"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232"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K406" i="1"/>
  <c r="H407" i="1"/>
  <c r="H408" i="1"/>
  <c r="I408" i="1"/>
  <c r="J408" i="1"/>
  <c r="K408" i="1"/>
  <c r="H409" i="1"/>
  <c r="I409" i="1"/>
  <c r="J409" i="1"/>
  <c r="K409" i="1"/>
  <c r="H410" i="1"/>
  <c r="H411" i="1"/>
  <c r="I411" i="1"/>
  <c r="K411" i="1"/>
  <c r="H412" i="1"/>
  <c r="I412" i="1"/>
  <c r="J412" i="1"/>
  <c r="K412" i="1"/>
  <c r="H413" i="1"/>
  <c r="I413" i="1"/>
  <c r="J413" i="1"/>
  <c r="K413" i="1"/>
  <c r="H414" i="1"/>
  <c r="I414" i="1"/>
  <c r="J414" i="1"/>
  <c r="K414" i="1"/>
  <c r="H415" i="1"/>
  <c r="I415" i="1"/>
  <c r="K415" i="1"/>
  <c r="H416" i="1"/>
  <c r="H417" i="1"/>
  <c r="I417" i="1"/>
  <c r="J417" i="1"/>
  <c r="K417" i="1"/>
  <c r="H418" i="1"/>
  <c r="H419" i="1"/>
  <c r="I419" i="1"/>
  <c r="K419" i="1"/>
  <c r="H420" i="1"/>
  <c r="I420" i="1"/>
  <c r="J420" i="1"/>
  <c r="K420" i="1"/>
  <c r="H421" i="1"/>
  <c r="I421" i="1"/>
  <c r="J421" i="1"/>
  <c r="K421" i="1"/>
  <c r="H422" i="1"/>
  <c r="I422" i="1"/>
  <c r="J422" i="1"/>
  <c r="K422" i="1"/>
  <c r="H423" i="1"/>
  <c r="I423" i="1"/>
  <c r="J423" i="1"/>
  <c r="K423" i="1"/>
  <c r="H424" i="1"/>
  <c r="I424" i="1"/>
  <c r="J424" i="1"/>
  <c r="K424" i="1"/>
  <c r="H425" i="1"/>
  <c r="I425" i="1"/>
  <c r="K425" i="1"/>
  <c r="H426" i="1"/>
  <c r="I426" i="1"/>
  <c r="J426" i="1"/>
  <c r="K426" i="1"/>
  <c r="H427" i="1"/>
  <c r="H428" i="1"/>
  <c r="I428" i="1"/>
  <c r="J428" i="1"/>
  <c r="K428" i="1"/>
  <c r="H429" i="1"/>
  <c r="H430" i="1"/>
  <c r="I430" i="1"/>
  <c r="J430" i="1"/>
  <c r="K430" i="1"/>
  <c r="H431" i="1"/>
  <c r="H432" i="1"/>
  <c r="I432" i="1"/>
  <c r="J432" i="1"/>
  <c r="K432" i="1"/>
  <c r="H433" i="1"/>
  <c r="I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H370" i="1" s="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10" i="1"/>
  <c r="J418" i="1"/>
  <c r="J429" i="1"/>
  <c r="J438" i="1"/>
  <c r="J442" i="1"/>
  <c r="J431" i="1"/>
  <c r="J436" i="1"/>
  <c r="H277" i="1"/>
  <c r="H285" i="1"/>
  <c r="I327" i="1"/>
  <c r="K327" i="1"/>
  <c r="H346" i="1"/>
  <c r="J346" i="1"/>
  <c r="K376" i="1"/>
  <c r="I356" i="1"/>
  <c r="K342" i="1"/>
  <c r="I340" i="1"/>
  <c r="I328" i="1"/>
  <c r="H215" i="1"/>
  <c r="H365" i="1"/>
  <c r="J365" i="1"/>
  <c r="I276" i="1"/>
  <c r="I284" i="1"/>
  <c r="I300" i="1"/>
  <c r="I304" i="1"/>
  <c r="I308" i="1"/>
  <c r="H384" i="1"/>
  <c r="J384" i="1"/>
  <c r="H306" i="1"/>
  <c r="H366" i="1"/>
  <c r="J366" i="1"/>
  <c r="H358" i="1"/>
  <c r="J358" i="1"/>
  <c r="H354" i="1"/>
  <c r="J354" i="1"/>
  <c r="H338" i="1"/>
  <c r="J338" i="1"/>
  <c r="K338" i="1"/>
  <c r="H334" i="1"/>
  <c r="J334" i="1"/>
  <c r="K334" i="1"/>
  <c r="H330" i="1"/>
  <c r="J330" i="1"/>
  <c r="K330" i="1"/>
  <c r="I317" i="1"/>
  <c r="I313" i="1"/>
  <c r="I295" i="1"/>
  <c r="I273" i="1"/>
  <c r="I376" i="1"/>
  <c r="I365" i="1"/>
  <c r="I361" i="1"/>
  <c r="I346" i="1"/>
  <c r="I342" i="1"/>
  <c r="I334" i="1"/>
  <c r="I332" i="1"/>
  <c r="I440" i="1"/>
  <c r="H273" i="1"/>
  <c r="H313" i="1"/>
  <c r="H295" i="1"/>
  <c r="AA140" i="1"/>
  <c r="H359" i="1"/>
  <c r="J359" i="1"/>
  <c r="H382" i="1"/>
  <c r="J382" i="1"/>
  <c r="H364" i="1"/>
  <c r="J364" i="1"/>
  <c r="H284" i="1"/>
  <c r="H348" i="1"/>
  <c r="J348" i="1"/>
  <c r="I372"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64" i="27"/>
  <c r="R765" i="27" s="1"/>
  <c r="R766" i="27" s="1"/>
  <c r="R767" i="27" s="1"/>
  <c r="R768" i="27" s="1"/>
  <c r="R769" i="27" s="1"/>
  <c r="R770" i="27" s="1"/>
  <c r="R771" i="27" s="1"/>
  <c r="R772" i="27" s="1"/>
  <c r="R774" i="9"/>
  <c r="R775" i="9" s="1"/>
  <c r="R776" i="9" s="1"/>
  <c r="R777" i="9" s="1"/>
  <c r="R778" i="9" s="1"/>
  <c r="R779" i="9" s="1"/>
  <c r="R780" i="9" s="1"/>
  <c r="R781" i="9" s="1"/>
  <c r="R782"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H350" i="1" l="1"/>
  <c r="J370" i="1"/>
  <c r="K370" i="1"/>
  <c r="I370" i="1"/>
  <c r="J378" i="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55" i="9"/>
  <c r="AJ347" i="9"/>
  <c r="AJ348" i="9"/>
  <c r="AJ349" i="9"/>
  <c r="AJ350" i="9"/>
  <c r="AJ351" i="9"/>
  <c r="AJ352" i="9"/>
  <c r="AJ353" i="9"/>
  <c r="AJ354" i="9"/>
  <c r="AJ346" i="9"/>
  <c r="I302" i="1" l="1"/>
  <c r="I297" i="1"/>
  <c r="H28" i="28"/>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43" i="1"/>
  <c r="H644" i="1"/>
  <c r="H645" i="1"/>
  <c r="H646" i="1"/>
  <c r="L62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498" i="1"/>
  <c r="I498" i="1"/>
  <c r="J498" i="1"/>
  <c r="K498" i="1"/>
  <c r="H499" i="1"/>
  <c r="I499" i="1"/>
  <c r="J499" i="1"/>
  <c r="H500" i="1"/>
  <c r="I500" i="1"/>
  <c r="J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H513" i="1"/>
  <c r="I513" i="1"/>
  <c r="J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49" i="9" a="1"/>
  <c r="AL349" i="9" s="1"/>
  <c r="AM349"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50" i="9" l="1"/>
  <c r="AL350" i="9" s="1" a="1"/>
  <c r="AL350" i="9" s="1"/>
  <c r="K497" i="1"/>
  <c r="J497" i="1"/>
  <c r="I497" i="1"/>
  <c r="H497" i="1"/>
  <c r="K495" i="1"/>
  <c r="J495" i="1"/>
  <c r="I495" i="1"/>
  <c r="H495" i="1"/>
  <c r="K482" i="1"/>
  <c r="J482" i="1"/>
  <c r="I482" i="1"/>
  <c r="H482" i="1"/>
  <c r="K484" i="1"/>
  <c r="J484" i="1"/>
  <c r="I484" i="1"/>
  <c r="H484" i="1"/>
  <c r="K476" i="1"/>
  <c r="J476" i="1"/>
  <c r="I476" i="1"/>
  <c r="H476"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CT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93" i="18"/>
  <c r="Z893" i="18"/>
  <c r="AA893" i="18"/>
  <c r="AB893" i="18"/>
  <c r="Y895" i="18"/>
  <c r="Z895" i="18"/>
  <c r="AA895" i="18"/>
  <c r="AB895" i="18"/>
  <c r="Y896" i="18"/>
  <c r="Z896" i="18"/>
  <c r="AA896" i="18"/>
  <c r="AB896" i="18"/>
  <c r="Y897" i="18"/>
  <c r="Z897" i="18"/>
  <c r="AA897" i="18"/>
  <c r="AB897" i="18"/>
  <c r="Y898" i="18"/>
  <c r="Z898" i="18"/>
  <c r="AA898" i="18"/>
  <c r="AB898" i="18"/>
  <c r="Y899" i="18"/>
  <c r="Z899" i="18"/>
  <c r="AA899" i="18"/>
  <c r="AB899" i="18"/>
  <c r="Y900" i="18"/>
  <c r="Z900" i="18"/>
  <c r="AA900" i="18"/>
  <c r="AB900" i="18"/>
  <c r="Y901" i="18"/>
  <c r="Z901" i="18"/>
  <c r="AA901" i="18"/>
  <c r="AB901"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T653" i="27"/>
  <c r="AD663" i="27"/>
  <c r="AC509" i="27"/>
  <c r="Q794" i="27"/>
  <c r="Q824" i="27"/>
  <c r="Q814" i="27"/>
  <c r="Q804" i="27"/>
  <c r="Q774" i="27"/>
  <c r="Q765" i="27"/>
  <c r="J144" i="27"/>
  <c r="AD664" i="27"/>
  <c r="Q784"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C646" i="27" l="1"/>
  <c r="AD519" i="27"/>
  <c r="AD529" i="27" s="1"/>
  <c r="AD539" i="27" s="1"/>
  <c r="AD549" i="27" s="1"/>
  <c r="AD559" i="27" s="1"/>
  <c r="AD569" i="27" s="1"/>
  <c r="AD579" i="27" s="1"/>
  <c r="AD589" i="27" s="1"/>
  <c r="AD599" i="27" s="1"/>
  <c r="AD511" i="27"/>
  <c r="AO68" i="18"/>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86" i="27"/>
  <c r="M824" i="27"/>
  <c r="M814" i="27"/>
  <c r="M804" i="27"/>
  <c r="M794" i="27"/>
  <c r="M774" i="27"/>
  <c r="M765" i="27"/>
  <c r="M784" i="27"/>
  <c r="T108" i="22"/>
  <c r="AC656" i="27" l="1"/>
  <c r="AC666" i="27" s="1"/>
  <c r="AC676" i="27" s="1"/>
  <c r="AC686" i="27" s="1"/>
  <c r="AC696" i="27" s="1"/>
  <c r="AC706" i="27" s="1"/>
  <c r="AC716" i="27" s="1"/>
  <c r="AC726" i="27" s="1"/>
  <c r="AC736" i="27" s="1"/>
  <c r="AC647" i="27"/>
  <c r="AN73" i="18"/>
  <c r="AN65" i="18"/>
  <c r="AN72" i="18"/>
  <c r="AN71" i="18"/>
  <c r="AN70" i="18"/>
  <c r="AN69" i="18"/>
  <c r="AN68" i="18"/>
  <c r="AN67" i="18"/>
  <c r="AN74" i="18"/>
  <c r="AN66" i="18"/>
  <c r="AO69" i="18"/>
  <c r="AD665" i="27"/>
  <c r="T655" i="27"/>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C648" i="27" l="1"/>
  <c r="AC657" i="27"/>
  <c r="AC667" i="27" s="1"/>
  <c r="AC677" i="27" s="1"/>
  <c r="AC687" i="27" s="1"/>
  <c r="AC697" i="27" s="1"/>
  <c r="AC707" i="27" s="1"/>
  <c r="AC717" i="27" s="1"/>
  <c r="AC727" i="27" s="1"/>
  <c r="AC737" i="27" s="1"/>
  <c r="AO70" i="18"/>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C658" i="27" l="1"/>
  <c r="AC668" i="27" s="1"/>
  <c r="AC678" i="27" s="1"/>
  <c r="AC688" i="27" s="1"/>
  <c r="AC698" i="27" s="1"/>
  <c r="AC708" i="27" s="1"/>
  <c r="AC718" i="27" s="1"/>
  <c r="AC728" i="27" s="1"/>
  <c r="AC738" i="27" s="1"/>
  <c r="AC649" i="27"/>
  <c r="AO71" i="18"/>
  <c r="T675" i="27"/>
  <c r="AD685"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9" i="27"/>
  <c r="AD515" i="27"/>
  <c r="AD524" i="27"/>
  <c r="AD534" i="27" s="1"/>
  <c r="AD544" i="27" s="1"/>
  <c r="AD554" i="27" s="1"/>
  <c r="AD564" i="27" s="1"/>
  <c r="AD574" i="27" s="1"/>
  <c r="AD584" i="27" s="1"/>
  <c r="AD594" i="27" s="1"/>
  <c r="AD604" i="27" s="1"/>
  <c r="AD686" i="27"/>
  <c r="T676" i="27"/>
  <c r="T667" i="27"/>
  <c r="AD677" i="27"/>
  <c r="G95" i="22"/>
  <c r="AC650" i="27" l="1"/>
  <c r="AC659" i="27"/>
  <c r="AC669" i="27" s="1"/>
  <c r="AC679" i="27" s="1"/>
  <c r="AC689" i="27" s="1"/>
  <c r="AC699" i="27" s="1"/>
  <c r="AC709" i="27" s="1"/>
  <c r="AC719" i="27" s="1"/>
  <c r="AC729" i="27" s="1"/>
  <c r="AC739" i="27" s="1"/>
  <c r="AO72" i="18"/>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701" i="1"/>
  <c r="G746" i="1"/>
  <c r="AC660" i="27" l="1"/>
  <c r="AC670" i="27" s="1"/>
  <c r="AC680" i="27" s="1"/>
  <c r="AC690" i="27" s="1"/>
  <c r="AC700" i="27" s="1"/>
  <c r="AC710" i="27" s="1"/>
  <c r="AC720" i="27" s="1"/>
  <c r="AC730" i="27" s="1"/>
  <c r="AC740" i="27" s="1"/>
  <c r="AC651" i="27"/>
  <c r="AO73" i="18"/>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C661" i="27" l="1"/>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O74" i="18"/>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60"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T727" i="27" l="1"/>
  <c r="AD737" i="27"/>
  <c r="T737" i="27" s="1"/>
  <c r="AD692" i="27"/>
  <c r="T682" i="27"/>
  <c r="T709" i="27"/>
  <c r="AD719" i="27"/>
  <c r="T700" i="27"/>
  <c r="AD710" i="27"/>
  <c r="AD728" i="27"/>
  <c r="T718" i="27"/>
  <c r="AD701" i="27"/>
  <c r="T691" i="27"/>
  <c r="AF901" i="18"/>
  <c r="AE901" i="18"/>
  <c r="AD901" i="18"/>
  <c r="AC901" i="18"/>
  <c r="AF900" i="18"/>
  <c r="AE900" i="18"/>
  <c r="AD900" i="18"/>
  <c r="AC900" i="18"/>
  <c r="AF899" i="18"/>
  <c r="AE899" i="18"/>
  <c r="AD899" i="18"/>
  <c r="AC899" i="18"/>
  <c r="AF898" i="18"/>
  <c r="AE898" i="18"/>
  <c r="AD898" i="18"/>
  <c r="AC898" i="18"/>
  <c r="AF897" i="18"/>
  <c r="AE897" i="18"/>
  <c r="AD897" i="18"/>
  <c r="AC897" i="18"/>
  <c r="AF896" i="18"/>
  <c r="AE896" i="18"/>
  <c r="AD896" i="18"/>
  <c r="AC896" i="18"/>
  <c r="AF895" i="18"/>
  <c r="AE895" i="18"/>
  <c r="AD895" i="18"/>
  <c r="AC895" i="18"/>
  <c r="AF894" i="18"/>
  <c r="AE894" i="18"/>
  <c r="AD894" i="18"/>
  <c r="AC894" i="18"/>
  <c r="AF893" i="18"/>
  <c r="AE893" i="18"/>
  <c r="AD893" i="18"/>
  <c r="AC893"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Y848" i="18"/>
  <c r="AB894" i="18"/>
  <c r="AA894" i="18"/>
  <c r="Z894" i="18"/>
  <c r="Y894" i="18"/>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763" i="1"/>
  <c r="I718"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68" i="18" s="1"/>
  <c r="I395" i="18"/>
  <c r="Q972" i="18" s="1"/>
  <c r="I393" i="18"/>
  <c r="Q964"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82" i="1"/>
  <c r="J683" i="1"/>
  <c r="J684" i="1"/>
  <c r="J681" i="1"/>
  <c r="L625" i="1"/>
  <c r="L626" i="1"/>
  <c r="L622" i="1"/>
  <c r="L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1030" i="18"/>
  <c r="K1029" i="18"/>
  <c r="K1028" i="18"/>
  <c r="K1027" i="18"/>
  <c r="K1026" i="18"/>
  <c r="K1025" i="18"/>
  <c r="K1024" i="18"/>
  <c r="K1023" i="18"/>
  <c r="K1022" i="18"/>
  <c r="K1021" i="18"/>
  <c r="K1020" i="18"/>
  <c r="K1019" i="18"/>
  <c r="K1018" i="18"/>
  <c r="K1017" i="18"/>
  <c r="K1016" i="18"/>
  <c r="K1015" i="18"/>
  <c r="K1014" i="18"/>
  <c r="K1013" i="18"/>
  <c r="K1012" i="18"/>
  <c r="K1011" i="18"/>
  <c r="K1010" i="18"/>
  <c r="K1009" i="18"/>
  <c r="K1008" i="18"/>
  <c r="K1007" i="18"/>
  <c r="K1006" i="18"/>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AA28" i="17" l="1"/>
  <c r="AA25" i="17"/>
  <c r="AA23" i="17"/>
  <c r="AA26" i="17"/>
  <c r="AA22" i="17"/>
  <c r="Q21" i="27" s="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42"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47" i="9"/>
  <c r="V347" i="9" s="1"/>
  <c r="L347" i="9"/>
  <c r="W347" i="9" s="1"/>
  <c r="M347" i="9"/>
  <c r="X347" i="9" s="1"/>
  <c r="K348" i="9"/>
  <c r="V348" i="9" s="1"/>
  <c r="L348" i="9"/>
  <c r="W348" i="9" s="1"/>
  <c r="M348" i="9"/>
  <c r="X348" i="9" s="1"/>
  <c r="K349" i="9"/>
  <c r="V349" i="9" s="1"/>
  <c r="L349" i="9"/>
  <c r="W349" i="9" s="1"/>
  <c r="M349" i="9"/>
  <c r="X349" i="9" s="1"/>
  <c r="K350" i="9"/>
  <c r="V350" i="9" s="1"/>
  <c r="L350" i="9"/>
  <c r="W350" i="9" s="1"/>
  <c r="M350" i="9"/>
  <c r="X350" i="9" s="1"/>
  <c r="K351" i="9"/>
  <c r="V351" i="9" s="1"/>
  <c r="L351" i="9"/>
  <c r="W351" i="9" s="1"/>
  <c r="M351" i="9"/>
  <c r="X351" i="9" s="1"/>
  <c r="K352" i="9"/>
  <c r="V352" i="9" s="1"/>
  <c r="L352" i="9"/>
  <c r="W352" i="9" s="1"/>
  <c r="M352" i="9"/>
  <c r="X352" i="9" s="1"/>
  <c r="K353" i="9"/>
  <c r="V353" i="9" s="1"/>
  <c r="L353" i="9"/>
  <c r="W353" i="9" s="1"/>
  <c r="M353" i="9"/>
  <c r="X353" i="9" s="1"/>
  <c r="K354" i="9"/>
  <c r="V354" i="9" s="1"/>
  <c r="L354" i="9"/>
  <c r="W354" i="9" s="1"/>
  <c r="M354" i="9"/>
  <c r="X354" i="9" s="1"/>
  <c r="K355" i="9"/>
  <c r="V355" i="9" s="1"/>
  <c r="L355" i="9"/>
  <c r="W355" i="9" s="1"/>
  <c r="M355" i="9"/>
  <c r="X355"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W346" i="9" s="1"/>
  <c r="M346" i="9"/>
  <c r="X346"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N232" i="9"/>
  <c r="Y232" i="9" s="1"/>
  <c r="L233" i="9"/>
  <c r="W233" i="9" s="1"/>
  <c r="M233" i="9"/>
  <c r="X233" i="9" s="1"/>
  <c r="N233" i="9"/>
  <c r="Y233" i="9" s="1"/>
  <c r="K233" i="9"/>
  <c r="V233"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81" i="1" a="1"/>
  <c r="I681"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47" i="1" l="1"/>
  <c r="G748" i="1"/>
  <c r="G749" i="1"/>
  <c r="G750" i="1"/>
  <c r="G751" i="1"/>
  <c r="G752" i="1"/>
  <c r="G753" i="1"/>
  <c r="G754" i="1"/>
  <c r="G755" i="1"/>
  <c r="G756" i="1"/>
  <c r="G757" i="1"/>
  <c r="G758" i="1"/>
  <c r="G759" i="1"/>
  <c r="G760" i="1"/>
  <c r="G761" i="1"/>
  <c r="G762" i="1"/>
  <c r="G764" i="1"/>
  <c r="G765" i="1"/>
  <c r="G766" i="1"/>
  <c r="G767" i="1"/>
  <c r="G768" i="1"/>
  <c r="G769" i="1"/>
  <c r="G770" i="1"/>
  <c r="G771" i="1"/>
  <c r="G772" i="1"/>
  <c r="G773" i="1"/>
  <c r="G774" i="1"/>
  <c r="I708" i="1"/>
  <c r="I709" i="1"/>
  <c r="I710" i="1"/>
  <c r="I711" i="1"/>
  <c r="I712" i="1"/>
  <c r="I713" i="1"/>
  <c r="I714" i="1"/>
  <c r="I715" i="1"/>
  <c r="I716" i="1"/>
  <c r="I717" i="1"/>
  <c r="I719" i="1"/>
  <c r="I720" i="1"/>
  <c r="I721" i="1"/>
  <c r="I722" i="1"/>
  <c r="I723" i="1"/>
  <c r="I724" i="1"/>
  <c r="I725" i="1"/>
  <c r="I726" i="1"/>
  <c r="I727" i="1"/>
  <c r="I728" i="1"/>
  <c r="I729" i="1"/>
  <c r="I702" i="1"/>
  <c r="I703" i="1"/>
  <c r="I704" i="1"/>
  <c r="I705" i="1"/>
  <c r="I706" i="1"/>
  <c r="I707" i="1"/>
  <c r="G745" i="1" l="1"/>
  <c r="I700" i="1"/>
  <c r="H593" i="1"/>
  <c r="H594" i="1"/>
  <c r="H595" i="1"/>
  <c r="H596" i="1"/>
  <c r="H597" i="1"/>
  <c r="H598" i="1"/>
  <c r="H599" i="1"/>
  <c r="H600" i="1"/>
  <c r="H601" i="1"/>
  <c r="H602" i="1"/>
  <c r="H603" i="1"/>
  <c r="H604" i="1"/>
  <c r="H605" i="1"/>
  <c r="H606" i="1"/>
  <c r="H607" i="1"/>
  <c r="H608" i="1"/>
  <c r="H592"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71" i="23" s="1"/>
  <c r="G23" i="23"/>
  <c r="G72" i="23" s="1"/>
  <c r="G24" i="23"/>
  <c r="G73" i="23" s="1"/>
  <c r="G25" i="23"/>
  <c r="G74" i="23" s="1"/>
  <c r="G26" i="23"/>
  <c r="G75" i="23" s="1"/>
  <c r="G27" i="23"/>
  <c r="G76" i="23" s="1"/>
  <c r="G28" i="23"/>
  <c r="G77" i="23" s="1"/>
  <c r="G29" i="23"/>
  <c r="G78" i="23" s="1"/>
  <c r="G30" i="23"/>
  <c r="G79" i="23" s="1"/>
  <c r="G31" i="23"/>
  <c r="G80" i="23" s="1"/>
  <c r="G32" i="23"/>
  <c r="G81" i="23" s="1"/>
  <c r="G33" i="23"/>
  <c r="G82" i="23" s="1"/>
  <c r="G34" i="23"/>
  <c r="G83" i="23" s="1"/>
  <c r="G35" i="23"/>
  <c r="G84" i="23" s="1"/>
  <c r="G36" i="23"/>
  <c r="G85" i="23" s="1"/>
  <c r="G37" i="23"/>
  <c r="G86" i="23" s="1"/>
  <c r="G21" i="23"/>
  <c r="G70" i="23" s="1"/>
  <c r="H44" i="1" l="1"/>
  <c r="H45" i="1"/>
  <c r="H46" i="1"/>
  <c r="H47" i="1"/>
  <c r="H48" i="1"/>
  <c r="H49" i="1"/>
  <c r="H50" i="1"/>
  <c r="H51" i="1"/>
  <c r="H52" i="1"/>
  <c r="H53" i="1"/>
  <c r="H54" i="1"/>
  <c r="H55" i="1"/>
  <c r="H56" i="1"/>
  <c r="H57" i="1"/>
  <c r="H58" i="1"/>
  <c r="H59" i="1"/>
  <c r="H43" i="1"/>
  <c r="G54" i="22"/>
  <c r="T115" i="22" l="1"/>
  <c r="Q37" i="29" s="1"/>
  <c r="T113" i="22"/>
  <c r="O37" i="29" s="1"/>
  <c r="T109" i="22"/>
  <c r="K37" i="29"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29" s="1"/>
  <c r="T114" i="22"/>
  <c r="P37" i="29" s="1"/>
  <c r="T116" i="22"/>
  <c r="R37" i="29"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29"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29" s="1"/>
  <c r="AL123" i="18" l="1"/>
  <c r="AL141"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29"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I90" i="23"/>
  <c r="I91" i="23"/>
  <c r="I92" i="23"/>
  <c r="I93" i="23"/>
  <c r="I94" i="23"/>
  <c r="I95" i="23"/>
  <c r="I96" i="23"/>
  <c r="I97" i="23"/>
  <c r="I98" i="23"/>
  <c r="I99" i="23"/>
  <c r="I100" i="23"/>
  <c r="I101" i="23"/>
  <c r="I102" i="23"/>
  <c r="I103" i="23"/>
  <c r="I104" i="23"/>
  <c r="I105" i="23"/>
  <c r="Q116" i="22" l="1"/>
  <c r="W116" i="22" s="1"/>
  <c r="N115" i="22"/>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41" i="18"/>
  <c r="C1040" i="18"/>
  <c r="C1039" i="18"/>
  <c r="C1038" i="18"/>
  <c r="C1037" i="18"/>
  <c r="M1036" i="18"/>
  <c r="C1036" i="18"/>
  <c r="C1034" i="18"/>
  <c r="C1033" i="18"/>
  <c r="C1032" i="18"/>
  <c r="C1031" i="18"/>
  <c r="F1030" i="18"/>
  <c r="C1030" i="18"/>
  <c r="F1029" i="18"/>
  <c r="C1029" i="18"/>
  <c r="F1028" i="18"/>
  <c r="E1028" i="18"/>
  <c r="E1029" i="18" s="1"/>
  <c r="E1030" i="18" s="1"/>
  <c r="C1028" i="18"/>
  <c r="F1027" i="18"/>
  <c r="C1027" i="18"/>
  <c r="F1026" i="18"/>
  <c r="C1026" i="18"/>
  <c r="F1025" i="18"/>
  <c r="C1025" i="18"/>
  <c r="F1024" i="18"/>
  <c r="E1024" i="18"/>
  <c r="E1025" i="18" s="1"/>
  <c r="E1026" i="18" s="1"/>
  <c r="C1024" i="18"/>
  <c r="F1023" i="18"/>
  <c r="C1023" i="18"/>
  <c r="F1022" i="18"/>
  <c r="C1022" i="18"/>
  <c r="F1021" i="18"/>
  <c r="C1021" i="18"/>
  <c r="F1020" i="18"/>
  <c r="E1020" i="18"/>
  <c r="E1021" i="18" s="1"/>
  <c r="E1022" i="18" s="1"/>
  <c r="C1020" i="18"/>
  <c r="F1019" i="18"/>
  <c r="C1019" i="18"/>
  <c r="F1018" i="18"/>
  <c r="C1018" i="18"/>
  <c r="F1017" i="18"/>
  <c r="C1017" i="18"/>
  <c r="F1016" i="18"/>
  <c r="E1016" i="18"/>
  <c r="E1017" i="18" s="1"/>
  <c r="E1018" i="18" s="1"/>
  <c r="C1016" i="18"/>
  <c r="F1015" i="18"/>
  <c r="C1015" i="18"/>
  <c r="F1014" i="18"/>
  <c r="C1014" i="18"/>
  <c r="F1013" i="18"/>
  <c r="C1013" i="18"/>
  <c r="F1012" i="18"/>
  <c r="E1012" i="18"/>
  <c r="E1013" i="18" s="1"/>
  <c r="E1014" i="18" s="1"/>
  <c r="C1012" i="18"/>
  <c r="F1011" i="18"/>
  <c r="C1011" i="18"/>
  <c r="F1010" i="18"/>
  <c r="C1010" i="18"/>
  <c r="F1009" i="18"/>
  <c r="C1009" i="18"/>
  <c r="F1008" i="18"/>
  <c r="E1008" i="18"/>
  <c r="E1009" i="18" s="1"/>
  <c r="E1010" i="18" s="1"/>
  <c r="C1008" i="18"/>
  <c r="F1007" i="18"/>
  <c r="C1007" i="18"/>
  <c r="F1006" i="18"/>
  <c r="C1006" i="18"/>
  <c r="F1005" i="18"/>
  <c r="C1005" i="18"/>
  <c r="F1004" i="18"/>
  <c r="E1004" i="18"/>
  <c r="E1005" i="18" s="1"/>
  <c r="E1006" i="18" s="1"/>
  <c r="C1004" i="18"/>
  <c r="F1003" i="18"/>
  <c r="C1003" i="18"/>
  <c r="F1002" i="18"/>
  <c r="C1002" i="18"/>
  <c r="F1001" i="18"/>
  <c r="C1001" i="18"/>
  <c r="F1000" i="18"/>
  <c r="E1000" i="18"/>
  <c r="E1001" i="18" s="1"/>
  <c r="E1002" i="18" s="1"/>
  <c r="C1000" i="18"/>
  <c r="F999" i="18"/>
  <c r="C999" i="18"/>
  <c r="F998" i="18"/>
  <c r="C998" i="18"/>
  <c r="F997" i="18"/>
  <c r="C997" i="18"/>
  <c r="F996" i="18"/>
  <c r="E996" i="18"/>
  <c r="E997" i="18" s="1"/>
  <c r="E998" i="18" s="1"/>
  <c r="C996" i="18"/>
  <c r="F995"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Q984" i="18"/>
  <c r="F984" i="18" s="1"/>
  <c r="E984" i="18"/>
  <c r="E985" i="18" s="1"/>
  <c r="E986" i="18" s="1"/>
  <c r="C984" i="18"/>
  <c r="F983" i="18"/>
  <c r="C983" i="18"/>
  <c r="F982" i="18"/>
  <c r="C982" i="18"/>
  <c r="F981" i="18"/>
  <c r="C981" i="18"/>
  <c r="Q980" i="18"/>
  <c r="F980" i="18" s="1"/>
  <c r="E980" i="18"/>
  <c r="E981" i="18" s="1"/>
  <c r="E982" i="18" s="1"/>
  <c r="C980" i="18"/>
  <c r="F979" i="18"/>
  <c r="C979" i="18"/>
  <c r="F978" i="18"/>
  <c r="C978" i="18"/>
  <c r="F977" i="18"/>
  <c r="C977" i="18"/>
  <c r="Q976" i="18"/>
  <c r="F976" i="18" s="1"/>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F948" i="18"/>
  <c r="E948" i="18"/>
  <c r="E949" i="18" s="1"/>
  <c r="E950" i="18" s="1"/>
  <c r="C948" i="18"/>
  <c r="F947" i="18"/>
  <c r="C947" i="18"/>
  <c r="F946" i="18"/>
  <c r="C946" i="18"/>
  <c r="F945" i="18"/>
  <c r="C945" i="18"/>
  <c r="F944" i="18"/>
  <c r="E944" i="18"/>
  <c r="E945" i="18" s="1"/>
  <c r="E946" i="18" s="1"/>
  <c r="C944" i="18"/>
  <c r="F943" i="18"/>
  <c r="C943" i="18"/>
  <c r="F942" i="18"/>
  <c r="C942" i="18"/>
  <c r="F941" i="18"/>
  <c r="C941" i="18"/>
  <c r="F940" i="18"/>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L922" i="18"/>
  <c r="C922" i="18"/>
  <c r="C921" i="18"/>
  <c r="C918" i="18"/>
  <c r="C917" i="18"/>
  <c r="C916" i="18"/>
  <c r="C915" i="18"/>
  <c r="C914" i="18"/>
  <c r="C913" i="18"/>
  <c r="C912" i="18"/>
  <c r="H911" i="18"/>
  <c r="C909" i="18"/>
  <c r="C908" i="18"/>
  <c r="C907" i="18"/>
  <c r="C906" i="18"/>
  <c r="C905" i="18"/>
  <c r="C904" i="18"/>
  <c r="C903" i="18"/>
  <c r="C902" i="18"/>
  <c r="C901" i="18"/>
  <c r="C900" i="18"/>
  <c r="C899" i="18"/>
  <c r="C898" i="18"/>
  <c r="C897" i="18"/>
  <c r="C896" i="18"/>
  <c r="C895" i="18"/>
  <c r="C894" i="18"/>
  <c r="C893"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920" i="18"/>
  <c r="C781" i="18"/>
  <c r="C782" i="18"/>
  <c r="N276" i="18"/>
  <c r="S332" i="18"/>
  <c r="C825" i="18"/>
  <c r="C5" i="19"/>
  <c r="C5" i="18"/>
  <c r="C37" i="18"/>
  <c r="O276" i="18"/>
  <c r="U316" i="18"/>
  <c r="T332" i="18"/>
  <c r="U823" i="18"/>
  <c r="C231" i="18"/>
  <c r="P276" i="18"/>
  <c r="U332" i="18"/>
  <c r="V823" i="18"/>
  <c r="C910" i="18"/>
  <c r="C919" i="18"/>
  <c r="C241" i="18"/>
  <c r="O260" i="18"/>
  <c r="R355" i="18"/>
  <c r="S823" i="18"/>
  <c r="N689" i="18" l="1"/>
  <c r="AL70" i="18"/>
  <c r="AL71" i="18"/>
  <c r="AL65" i="18"/>
  <c r="AL67" i="18"/>
  <c r="AL68" i="18"/>
  <c r="AL69" i="18"/>
  <c r="AM66" i="18"/>
  <c r="AI107" i="18" s="1"/>
  <c r="AJ107" i="18" s="1"/>
  <c r="AM71" i="18"/>
  <c r="AM69" i="18"/>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78" i="18" l="1"/>
  <c r="AH78"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55" i="9"/>
  <c r="Y355" i="9" s="1"/>
  <c r="N354" i="9"/>
  <c r="Y354" i="9" s="1"/>
  <c r="N353" i="9"/>
  <c r="Y353" i="9" s="1"/>
  <c r="N352" i="9"/>
  <c r="Y352" i="9" s="1"/>
  <c r="N351" i="9"/>
  <c r="Y351" i="9" s="1"/>
  <c r="N350" i="9"/>
  <c r="Y350" i="9" s="1"/>
  <c r="N349" i="9"/>
  <c r="Y349" i="9" s="1"/>
  <c r="N348" i="9"/>
  <c r="Y348" i="9" s="1"/>
  <c r="N347" i="9"/>
  <c r="Y347" i="9" s="1"/>
  <c r="G447" i="9"/>
  <c r="G333"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2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77" i="1" l="1"/>
  <c r="G687" i="1" l="1"/>
  <c r="G804" i="1" l="1"/>
  <c r="G611" i="1"/>
  <c r="G732" i="1"/>
  <c r="G668" i="1"/>
  <c r="G650"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P309" i="29" l="1"/>
  <c r="O309" i="29"/>
  <c r="N309" i="29"/>
  <c r="O307" i="29"/>
  <c r="K307" i="29"/>
  <c r="M309" i="29"/>
  <c r="L309" i="29"/>
  <c r="K309" i="29"/>
  <c r="J309" i="29"/>
  <c r="P307" i="29"/>
  <c r="N307" i="29"/>
  <c r="M307" i="29"/>
  <c r="J307" i="29"/>
  <c r="L307" i="29"/>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X232" i="9" l="1"/>
  <c r="AL346" i="9" a="1"/>
  <c r="AL346" i="9" s="1"/>
  <c r="AM346" i="9" s="1"/>
  <c r="S144" i="27"/>
  <c r="R144" i="27"/>
  <c r="Q144" i="27"/>
  <c r="P144" i="27"/>
  <c r="O144" i="27"/>
  <c r="N144" i="27"/>
  <c r="M144" i="27"/>
  <c r="L144" i="27"/>
  <c r="K144" i="27"/>
  <c r="S145" i="9"/>
  <c r="R145" i="9"/>
  <c r="Q145" i="9"/>
  <c r="P145" i="9"/>
  <c r="O145" i="9"/>
  <c r="N145" i="9"/>
  <c r="M145" i="9"/>
  <c r="L145" i="9"/>
  <c r="K145" i="9"/>
  <c r="I684" i="1"/>
  <c r="I683" i="1"/>
  <c r="I682" i="1"/>
  <c r="K152" i="9" l="1"/>
  <c r="K153" i="9" s="1"/>
  <c r="N459" i="9"/>
  <c r="K157" i="9"/>
  <c r="U889" i="9"/>
  <c r="K154" i="9"/>
  <c r="K155" i="9" s="1"/>
  <c r="J491" i="9"/>
  <c r="N630" i="9"/>
  <c r="J889" i="9"/>
  <c r="L491" i="9"/>
  <c r="P459" i="9"/>
  <c r="P630" i="9"/>
  <c r="W889" i="9"/>
  <c r="L889" i="9"/>
  <c r="M157" i="9"/>
  <c r="M491" i="9"/>
  <c r="Q459" i="9"/>
  <c r="X889" i="9"/>
  <c r="M889" i="9"/>
  <c r="Q630" i="9"/>
  <c r="N157" i="9"/>
  <c r="O152" i="9"/>
  <c r="O153" i="9" s="1"/>
  <c r="R459" i="9"/>
  <c r="O157" i="9"/>
  <c r="R630" i="9"/>
  <c r="Y889" i="9"/>
  <c r="O154" i="9"/>
  <c r="O155" i="9" s="1"/>
  <c r="N491" i="9"/>
  <c r="N889" i="9"/>
  <c r="O491" i="9"/>
  <c r="P157" i="9"/>
  <c r="Z491" i="9"/>
  <c r="Y491" i="9" s="1"/>
  <c r="Z889" i="9"/>
  <c r="S630" i="9"/>
  <c r="P154" i="9"/>
  <c r="P155" i="9" s="1"/>
  <c r="P152" i="9"/>
  <c r="P153" i="9" s="1"/>
  <c r="O889" i="9"/>
  <c r="S459" i="9"/>
  <c r="Q154" i="9"/>
  <c r="Q152" i="9"/>
  <c r="T459" i="9"/>
  <c r="Q157" i="9"/>
  <c r="AA889" i="9"/>
  <c r="T630" i="9"/>
  <c r="P491" i="9"/>
  <c r="P889" i="9"/>
  <c r="Q491" i="9"/>
  <c r="U630" i="9"/>
  <c r="AB889" i="9"/>
  <c r="Q889" i="9"/>
  <c r="R152" i="9"/>
  <c r="R154" i="9"/>
  <c r="U459" i="9"/>
  <c r="R157" i="9"/>
  <c r="S152" i="9"/>
  <c r="S153" i="9" s="1"/>
  <c r="S154" i="9"/>
  <c r="S155" i="9" s="1"/>
  <c r="R491" i="9"/>
  <c r="AC889" i="9"/>
  <c r="S157" i="9"/>
  <c r="AC491" i="9"/>
  <c r="AB491" i="9" s="1"/>
  <c r="AA491" i="9" s="1"/>
  <c r="X491" i="9" s="1"/>
  <c r="W491" i="9" s="1"/>
  <c r="V491" i="9" s="1"/>
  <c r="U491" i="9" s="1"/>
  <c r="V459" i="9"/>
  <c r="R889" i="9"/>
  <c r="V630" i="9"/>
  <c r="N449" i="27"/>
  <c r="U481" i="27"/>
  <c r="U879" i="27"/>
  <c r="J879" i="27"/>
  <c r="N620" i="27"/>
  <c r="J481" i="27"/>
  <c r="K156" i="27"/>
  <c r="O449" i="27"/>
  <c r="K481" i="27"/>
  <c r="V879" i="27"/>
  <c r="O620" i="27"/>
  <c r="V481" i="27"/>
  <c r="K879" i="27"/>
  <c r="L156" i="27"/>
  <c r="P620" i="27"/>
  <c r="L481" i="27"/>
  <c r="W481" i="27"/>
  <c r="W879" i="27"/>
  <c r="L879" i="27"/>
  <c r="P449" i="27"/>
  <c r="M156" i="27"/>
  <c r="N879" i="27"/>
  <c r="Y481" i="27"/>
  <c r="R449" i="27"/>
  <c r="R620" i="27"/>
  <c r="N481" i="27"/>
  <c r="Y879" i="27"/>
  <c r="O156" i="27"/>
  <c r="O630" i="9"/>
  <c r="L152" i="9"/>
  <c r="L153" i="9" s="1"/>
  <c r="V889" i="9"/>
  <c r="L154" i="9"/>
  <c r="L155" i="9" s="1"/>
  <c r="K491" i="9"/>
  <c r="O459" i="9"/>
  <c r="L157" i="9"/>
  <c r="K889" i="9"/>
  <c r="Q620" i="27"/>
  <c r="Q449" i="27"/>
  <c r="X879" i="27"/>
  <c r="X481" i="27"/>
  <c r="M879" i="27"/>
  <c r="M481" i="27"/>
  <c r="N156" i="27"/>
  <c r="Z481" i="27"/>
  <c r="S449" i="27"/>
  <c r="S620" i="27"/>
  <c r="O879" i="27"/>
  <c r="Z879" i="27"/>
  <c r="O481" i="27"/>
  <c r="P156" i="27"/>
  <c r="P879" i="27"/>
  <c r="T449" i="27"/>
  <c r="T620" i="27"/>
  <c r="P481" i="27"/>
  <c r="AA481" i="27"/>
  <c r="AA879" i="27"/>
  <c r="Q156" i="27"/>
  <c r="Q481" i="27"/>
  <c r="Q879" i="27"/>
  <c r="AB879" i="27"/>
  <c r="AB481" i="27"/>
  <c r="U620" i="27"/>
  <c r="U449" i="27"/>
  <c r="R156" i="27"/>
  <c r="AC481" i="27"/>
  <c r="R481" i="27"/>
  <c r="V620" i="27"/>
  <c r="V449" i="27"/>
  <c r="R879" i="27"/>
  <c r="AC879"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rgb="FF000000"/>
            <rFont val="Tahoma"/>
            <family val="2"/>
          </rPr>
          <t>Michael Young (21512438):</t>
        </r>
        <r>
          <rPr>
            <sz val="9"/>
            <color rgb="FF000000"/>
            <rFont val="Tahoma"/>
            <family val="2"/>
          </rPr>
          <t xml:space="preserve">
</t>
        </r>
        <r>
          <rPr>
            <sz val="9"/>
            <color rgb="FF000000"/>
            <rFont val="Tahoma"/>
            <family val="2"/>
          </rPr>
          <t>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rgb="FF000000"/>
            <rFont val="Tahoma"/>
            <family val="2"/>
          </rPr>
          <t>Michael Young (21512438):</t>
        </r>
        <r>
          <rPr>
            <sz val="9"/>
            <color rgb="FF000000"/>
            <rFont val="Tahoma"/>
            <family val="2"/>
          </rPr>
          <t xml:space="preserve">
</t>
        </r>
        <r>
          <rPr>
            <sz val="9"/>
            <color rgb="FF000000"/>
            <rFont val="Tahoma"/>
            <family val="2"/>
          </rPr>
          <t xml:space="preserve">the total area excludes areas of rocks and trees that don’t grow pasture.
</t>
        </r>
        <r>
          <rPr>
            <sz val="9"/>
            <color rgb="FF000000"/>
            <rFont val="Tahoma"/>
            <family val="2"/>
          </rPr>
          <t>(arable (croppable) area is inputted in the crop sheet)</t>
        </r>
      </text>
    </comment>
    <comment ref="I68" authorId="1" shapeId="0" xr:uid="{1627CCDD-CD90-4F7C-80EB-07095D13E185}">
      <text>
        <r>
          <rPr>
            <sz val="9"/>
            <color rgb="FF000000"/>
            <rFont val="Tahoma"/>
            <family val="2"/>
          </rPr>
          <t>Paddocks that are never cropped.</t>
        </r>
      </text>
    </comment>
    <comment ref="J68" authorId="1" shapeId="0" xr:uid="{DDEFECA1-38BE-47FC-A89B-15F38C27C76A}">
      <text>
        <r>
          <rPr>
            <sz val="9"/>
            <color rgb="FF000000"/>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rgb="FF000000"/>
            <rFont val="Tahoma"/>
            <family val="2"/>
          </rPr>
          <t>Michael:</t>
        </r>
        <r>
          <rPr>
            <sz val="9"/>
            <color rgb="FF000000"/>
            <rFont val="Tahoma"/>
            <family val="2"/>
          </rPr>
          <t xml:space="preserve">
</t>
        </r>
        <r>
          <rPr>
            <sz val="9"/>
            <color rgb="FF000000"/>
            <rFont val="Tahoma"/>
            <family val="2"/>
          </rPr>
          <t>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rgb="FF000000"/>
            <rFont val="Tahoma"/>
            <family val="2"/>
          </rPr>
          <t>including transport</t>
        </r>
      </text>
    </comment>
    <comment ref="G427" authorId="1" shapeId="0" xr:uid="{624739D7-692C-4A00-AA6E-2E110D95CBE7}">
      <text>
        <r>
          <rPr>
            <b/>
            <sz val="9"/>
            <color rgb="FF000000"/>
            <rFont val="Tahoma"/>
            <family val="2"/>
          </rPr>
          <t>Michael Young (21512438):</t>
        </r>
        <r>
          <rPr>
            <sz val="9"/>
            <color rgb="FF000000"/>
            <rFont val="Tahoma"/>
            <family val="2"/>
          </rPr>
          <t xml:space="preserve">
</t>
        </r>
        <r>
          <rPr>
            <sz val="9"/>
            <color rgb="FF000000"/>
            <rFont val="Tahoma"/>
            <family val="2"/>
          </rPr>
          <t>oat fodder is sown with clover and therefore has no N applications.</t>
        </r>
      </text>
    </comment>
    <comment ref="H58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2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62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1" authorId="0" shapeId="0" xr:uid="{D3F3B3C9-466A-4594-A382-33020F4688C2}">
      <text>
        <r>
          <rPr>
            <b/>
            <sz val="9"/>
            <color indexed="81"/>
            <rFont val="Tahoma"/>
            <family val="2"/>
          </rPr>
          <t>Michael Young:</t>
        </r>
        <r>
          <rPr>
            <sz val="9"/>
            <color indexed="81"/>
            <rFont val="Tahoma"/>
            <family val="2"/>
          </rPr>
          <t xml:space="preserve">
fert density t/m3</t>
        </r>
      </text>
    </comment>
    <comment ref="K62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621" authorId="1" shapeId="0" xr:uid="{9A7F1B3F-94DC-42D9-8A9D-872033935F16}">
      <text>
        <r>
          <rPr>
            <b/>
            <sz val="9"/>
            <color indexed="81"/>
            <rFont val="Tahoma"/>
            <family val="2"/>
          </rPr>
          <t>Michael Young (21512438):</t>
        </r>
        <r>
          <rPr>
            <sz val="9"/>
            <color indexed="81"/>
            <rFont val="Tahoma"/>
            <family val="2"/>
          </rPr>
          <t xml:space="preserve">
day of yr</t>
        </r>
      </text>
    </comment>
    <comment ref="M62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62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2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2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1"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80" authorId="1" shapeId="0" xr:uid="{1C4ECD8C-347F-4792-9A1A-C7DB8838AF03}">
      <text>
        <r>
          <rPr>
            <b/>
            <sz val="9"/>
            <color indexed="81"/>
            <rFont val="Tahoma"/>
            <family val="2"/>
          </rPr>
          <t>Michael Young (21512438):</t>
        </r>
        <r>
          <rPr>
            <sz val="9"/>
            <color indexed="81"/>
            <rFont val="Tahoma"/>
            <family val="2"/>
          </rPr>
          <t xml:space="preserve">
day of yr</t>
        </r>
      </text>
    </comment>
    <comment ref="L68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8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4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5" authorId="3" shapeId="0" xr:uid="{54526553-3AA1-4063-9ED6-99ADCF5ED81C}">
      <text>
        <r>
          <rPr>
            <sz val="9"/>
            <color indexed="81"/>
            <rFont val="Tahoma"/>
            <family val="2"/>
          </rPr>
          <t>innoculant is covered in the chemical cost stuff because that is what agros do</t>
        </r>
      </text>
    </comment>
    <comment ref="G75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8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1"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69"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rgb="FF000000"/>
            <rFont val="Tahoma"/>
            <family val="2"/>
          </rPr>
          <t>John:</t>
        </r>
        <r>
          <rPr>
            <sz val="9"/>
            <color rgb="FF000000"/>
            <rFont val="Tahoma"/>
            <family val="2"/>
          </rPr>
          <t xml:space="preserve">
</t>
        </r>
        <r>
          <rPr>
            <sz val="9"/>
            <color rgb="FF000000"/>
            <rFont val="Tahoma"/>
            <family val="2"/>
          </rPr>
          <t>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6" authorId="0" shapeId="0" xr:uid="{C21BDEF4-8CF2-49C4-9DB0-0456F514BBAA}">
      <text>
        <r>
          <rPr>
            <b/>
            <sz val="9"/>
            <color indexed="81"/>
            <rFont val="Tahoma"/>
            <charset val="1"/>
          </rPr>
          <t>John:</t>
        </r>
        <r>
          <rPr>
            <sz val="9"/>
            <color indexed="81"/>
            <rFont val="Tahoma"/>
            <charset val="1"/>
          </rPr>
          <t xml:space="preserve">
End of the DVP ~6mo
</t>
        </r>
      </text>
    </comment>
    <comment ref="K893"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94"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91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917"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43" authorId="0" shapeId="0" xr:uid="{0FEA224F-E9B6-4E13-83C2-9B05DD33914E}">
      <text>
        <r>
          <rPr>
            <b/>
            <sz val="9"/>
            <color indexed="81"/>
            <rFont val="Tahoma"/>
            <family val="2"/>
          </rPr>
          <t>John:</t>
        </r>
        <r>
          <rPr>
            <sz val="9"/>
            <color indexed="81"/>
            <rFont val="Tahoma"/>
            <family val="2"/>
          </rPr>
          <t xml:space="preserve">
If an operation is not wanted</t>
        </r>
      </text>
    </comment>
    <comment ref="L947" authorId="0" shapeId="0" xr:uid="{BA3612FD-25ED-47E9-BC61-DFC26E3EE466}">
      <text>
        <r>
          <rPr>
            <b/>
            <sz val="9"/>
            <color indexed="81"/>
            <rFont val="Tahoma"/>
            <family val="2"/>
          </rPr>
          <t>John:</t>
        </r>
        <r>
          <rPr>
            <sz val="9"/>
            <color indexed="81"/>
            <rFont val="Tahoma"/>
            <family val="2"/>
          </rPr>
          <t xml:space="preserve">
If an operation is not wanted</t>
        </r>
      </text>
    </comment>
    <comment ref="L951" authorId="0" shapeId="0" xr:uid="{9A443D9C-CF53-4E4B-AE89-C1599FA11EF9}">
      <text>
        <r>
          <rPr>
            <b/>
            <sz val="9"/>
            <color indexed="81"/>
            <rFont val="Tahoma"/>
            <family val="2"/>
          </rPr>
          <t>John:</t>
        </r>
        <r>
          <rPr>
            <sz val="9"/>
            <color indexed="81"/>
            <rFont val="Tahoma"/>
            <family val="2"/>
          </rPr>
          <t xml:space="preserve">
If an operation is not wanted</t>
        </r>
      </text>
    </comment>
    <comment ref="Q960"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75" authorId="0" shapeId="0" xr:uid="{D0CCAD03-6000-4E11-A7E0-8BA8A1C4CD3A}">
      <text>
        <r>
          <rPr>
            <b/>
            <sz val="9"/>
            <color indexed="81"/>
            <rFont val="Tahoma"/>
            <family val="2"/>
          </rPr>
          <t>John:</t>
        </r>
        <r>
          <rPr>
            <sz val="9"/>
            <color indexed="81"/>
            <rFont val="Tahoma"/>
            <family val="2"/>
          </rPr>
          <t xml:space="preserve">
If an operation is not wanted</t>
        </r>
      </text>
    </comment>
    <comment ref="W985"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1000" authorId="0" shapeId="0" xr:uid="{F817DAC2-4A14-415E-8DCC-736D95D58D4D}">
      <text>
        <r>
          <rPr>
            <b/>
            <sz val="9"/>
            <color indexed="81"/>
            <rFont val="Tahoma"/>
            <family val="2"/>
          </rPr>
          <t>John:</t>
        </r>
        <r>
          <rPr>
            <sz val="9"/>
            <color indexed="81"/>
            <rFont val="Tahoma"/>
            <family val="2"/>
          </rPr>
          <t xml:space="preserve">
15 Mar</t>
        </r>
      </text>
    </comment>
    <comment ref="N100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1004" authorId="0" shapeId="0" xr:uid="{4B2E5F21-CB7D-421C-8BAB-BCFD6F254AE9}">
      <text>
        <r>
          <rPr>
            <b/>
            <sz val="9"/>
            <color indexed="81"/>
            <rFont val="Tahoma"/>
            <family val="2"/>
          </rPr>
          <t>John:</t>
        </r>
        <r>
          <rPr>
            <sz val="9"/>
            <color indexed="81"/>
            <rFont val="Tahoma"/>
            <family val="2"/>
          </rPr>
          <t xml:space="preserve">
1 Sep</t>
        </r>
      </text>
    </comment>
    <comment ref="L100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101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1024"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27" authorId="0" shapeId="0" xr:uid="{4131519D-EEC4-4209-9BDF-6355BD99C009}">
      <text>
        <r>
          <rPr>
            <b/>
            <sz val="9"/>
            <color indexed="81"/>
            <rFont val="Tahoma"/>
            <family val="2"/>
          </rPr>
          <t>John:</t>
        </r>
        <r>
          <rPr>
            <sz val="9"/>
            <color indexed="81"/>
            <rFont val="Tahoma"/>
            <family val="2"/>
          </rPr>
          <t xml:space="preserve">
If an operation is not wanted</t>
        </r>
      </text>
    </comment>
    <comment ref="M103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3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J37" authorId="2" shapeId="0" xr:uid="{B0559F2F-9427-410A-84D6-501AA115FE62}">
      <text>
        <r>
          <rPr>
            <b/>
            <sz val="9"/>
            <color indexed="81"/>
            <rFont val="Tahoma"/>
            <family val="2"/>
          </rPr>
          <t>John:</t>
        </r>
        <r>
          <rPr>
            <sz val="9"/>
            <color indexed="81"/>
            <rFont val="Tahoma"/>
            <family val="2"/>
          </rPr>
          <t xml:space="preserve">
Reduced to allow for stubble handling prior to the break of season.</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<sst xmlns="http://schemas.openxmlformats.org/spreadsheetml/2006/main" count="7666" uniqueCount="1341">
  <si>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</si>
  <si>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</si>
  <si>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</si>
  <si>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</si>
  <si>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</si>
  <si>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</si>
  <si>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</si>
  <si>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</si>
  <si>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</si>
  <si>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</si>
  <si>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</si>
  <si>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</si>
  <si>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</si>
  <si>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</si>
  <si>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</si>
  <si>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</si>
  <si>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</si>
  <si>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</si>
  <si>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</si>
  <si>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</si>
  <si>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</si>
  <si>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</si>
  <si>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</si>
  <si>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</si>
  <si>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</si>
  <si>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</si>
  <si>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</si>
  <si>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</si>
  <si>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</si>
  <si>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</si>
  <si>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</si>
  <si>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</si>
  <si>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</si>
  <si>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</si>
  <si>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</si>
  <si>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</si>
  <si>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</si>
  <si>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</si>
  <si>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</si>
  <si>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</si>
  <si>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</si>
  <si>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</si>
  <si>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</si>
  <si>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</si>
  <si>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</si>
  <si>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</si>
  <si>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</si>
  <si>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</si>
  <si>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</si>
  <si>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</si>
  <si>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</si>
  <si>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</si>
  <si>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</si>
  <si>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</si>
  <si>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</si>
  <si>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</si>
  <si>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</si>
  <si>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</si>
  <si>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</si>
  <si>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</si>
  <si>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</si>
  <si>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</si>
  <si>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</si>
  <si>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</si>
  <si>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</si>
  <si>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</si>
  <si>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</si>
  <si>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</si>
  <si>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</si>
  <si>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</si>
  <si>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</si>
  <si>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</si>
  <si>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</si>
  <si>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</si>
  <si>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</si>
  <si>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</si>
  <si>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</si>
  <si>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</si>
  <si>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</si>
  <si>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</si>
  <si>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</si>
  <si>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</si>
  <si>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</si>
  <si>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</si>
  <si>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</si>
  <si>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</si>
  <si>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</si>
  <si>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</si>
  <si>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</si>
  <si>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</si>
  <si>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</si>
  <si>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</si>
  <si>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</si>
  <si>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</si>
  <si>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</si>
  <si>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</si>
  <si>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</si>
  <si>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</si>
  <si>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</si>
  <si>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</si>
  <si>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</si>
  <si>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</si>
  <si>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</si>
  <si>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</si>
  <si>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</si>
  <si>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</si>
  <si>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</si>
  <si>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</si>
  <si>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</si>
  <si>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</si>
  <si>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</si>
  <si>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</si>
  <si>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</si>
  <si>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</si>
  <si>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</si>
  <si>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</si>
  <si>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</si>
  <si>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</si>
  <si>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</si>
  <si>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</si>
  <si>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</si>
  <si>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</si>
  <si>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</si>
  <si>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</si>
  <si>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</si>
  <si>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</si>
  <si>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</si>
  <si>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</si>
  <si>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</si>
  <si>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</si>
  <si>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</si>
  <si>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</si>
  <si>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</si>
  <si>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</si>
  <si>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</si>
  <si>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</si>
  <si>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</si>
  <si>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</si>
  <si>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</si>
  <si>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</si>
  <si>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</si>
  <si>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</si>
  <si>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</si>
  <si>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</si>
  <si>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</si>
  <si>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</si>
  <si>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</si>
  <si>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</si>
  <si>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</si>
  <si>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</si>
  <si>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</si>
  <si>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</si>
  <si>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</si>
  <si>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</si>
  <si>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</si>
  <si>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</si>
  <si>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</si>
  <si>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</si>
  <si>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</si>
  <si>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</si>
  <si>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</si>
  <si>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</si>
  <si>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</si>
  <si>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</si>
  <si>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</si>
  <si>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</si>
  <si>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</si>
  <si>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</si>
  <si>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</si>
  <si>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</si>
  <si>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</si>
  <si>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</si>
  <si>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</si>
  <si>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</si>
  <si>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</si>
  <si>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</si>
  <si>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</si>
  <si>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</si>
  <si>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</si>
  <si>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</si>
  <si>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</si>
  <si>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</si>
  <si>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</si>
  <si>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</si>
  <si>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</si>
  <si>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</si>
  <si>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</si>
  <si>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</si>
  <si>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</si>
  <si>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</si>
  <si>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</si>
  <si>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</si>
  <si>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</si>
  <si>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</si>
  <si>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</si>
  <si>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</si>
  <si>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</si>
  <si>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</si>
  <si>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</si>
  <si>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</si>
  <si>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</si>
  <si>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</si>
  <si>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</si>
  <si>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</si>
  <si>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</si>
  <si>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</si>
  <si>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</si>
  <si>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</si>
  <si>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</si>
  <si>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</si>
  <si>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</si>
  <si>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</si>
  <si>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</si>
  <si>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</si>
  <si>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</si>
  <si>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</si>
  <si>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</si>
  <si>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</si>
  <si>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</si>
  <si>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</si>
  <si>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</si>
  <si>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</si>
  <si>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</si>
  <si>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</si>
  <si>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</si>
  <si>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</si>
  <si>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</si>
  <si>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</si>
  <si>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</si>
  <si>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</si>
  <si>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</si>
  <si>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</si>
  <si>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</si>
  <si>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</si>
  <si>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</si>
  <si>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</si>
  <si>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</si>
  <si>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</si>
  <si>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</si>
  <si>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</si>
  <si>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</si>
  <si>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</si>
  <si>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</si>
  <si>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</si>
  <si>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</si>
  <si>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</si>
  <si>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</si>
  <si>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</si>
  <si>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</si>
  <si>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</si>
  <si>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</si>
  <si>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</si>
  <si>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</si>
  <si>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</si>
  <si>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</si>
  <si>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</si>
  <si>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</si>
  <si>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</si>
  <si>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</si>
  <si>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</si>
  <si>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</si>
  <si>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</si>
  <si>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</si>
  <si>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</si>
  <si>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</si>
  <si>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</si>
  <si>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</si>
  <si>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</si>
  <si>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</si>
  <si>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</si>
  <si>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</si>
  <si>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</si>
  <si>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</si>
  <si>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</si>
  <si>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</si>
  <si>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</si>
  <si>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</si>
  <si>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</si>
  <si>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</si>
  <si>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</si>
  <si>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</si>
  <si>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</si>
  <si>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</si>
  <si>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</si>
  <si>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</si>
  <si>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</si>
  <si>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</si>
  <si>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</si>
  <si>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</si>
  <si>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</si>
  <si>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</si>
  <si>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</si>
  <si>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</si>
  <si>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</si>
  <si>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</si>
  <si>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</si>
  <si>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</si>
  <si>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</si>
  <si>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</si>
  <si>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</si>
  <si>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</si>
  <si>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</si>
  <si>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</si>
  <si>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</si>
  <si>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</si>
  <si>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</si>
  <si>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</si>
  <si>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</si>
  <si>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</si>
  <si>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</si>
  <si>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</si>
  <si>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</si>
  <si>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</si>
  <si>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</si>
  <si>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</si>
  <si>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</si>
  <si>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</si>
  <si>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</si>
  <si>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</si>
  <si>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</si>
  <si>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</si>
  <si>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</si>
  <si>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</si>
  <si>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</si>
  <si>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</si>
  <si>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</si>
  <si>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</si>
  <si>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</si>
  <si>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</si>
  <si>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</si>
  <si>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</si>
  <si>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</si>
  <si>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</si>
  <si>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</si>
  <si>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</si>
  <si>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</si>
  <si>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</si>
  <si>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</si>
  <si>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</si>
  <si>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</si>
  <si>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</si>
  <si>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</si>
  <si>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</si>
  <si>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</si>
  <si>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</si>
  <si>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</si>
  <si>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</si>
  <si>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</si>
  <si>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</si>
  <si>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</si>
  <si>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</si>
  <si>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</si>
  <si>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</si>
  <si>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</si>
  <si>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</si>
  <si>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</si>
  <si>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</si>
  <si>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</si>
  <si>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</si>
  <si>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</si>
  <si>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</si>
  <si>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</si>
  <si>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</si>
  <si>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</si>
  <si>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</si>
  <si>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</si>
  <si>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</si>
  <si>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</si>
  <si>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</si>
  <si>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</si>
  <si>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</si>
  <si>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</si>
  <si>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</si>
  <si>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</si>
  <si>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</si>
  <si>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</si>
  <si>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</si>
  <si>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</si>
  <si>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</si>
  <si>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</si>
  <si>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</si>
  <si>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</si>
  <si>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</si>
  <si>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</si>
  <si>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</si>
  <si>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</si>
  <si>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</si>
  <si>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</si>
  <si>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</si>
  <si>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</si>
  <si>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</si>
  <si>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</si>
  <si>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</si>
  <si>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</si>
  <si>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</si>
  <si>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</si>
  <si>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</si>
  <si>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</si>
  <si>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</si>
  <si>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</si>
  <si>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</si>
  <si>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</si>
  <si>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</si>
  <si>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</si>
  <si>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</si>
  <si>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</si>
  <si>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</si>
  <si>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</si>
  <si>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</si>
  <si>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</si>
  <si>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</si>
  <si>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</si>
  <si>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</si>
  <si>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</si>
  <si>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</si>
  <si>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</si>
  <si>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</si>
  <si>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</si>
  <si>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</si>
  <si>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</si>
  <si>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</si>
  <si>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</si>
  <si>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</si>
  <si>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</si>
  <si>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</si>
  <si>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</si>
  <si>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</si>
  <si>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</si>
  <si>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</si>
  <si>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</si>
  <si>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</si>
  <si>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</si>
  <si>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</si>
  <si>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</si>
  <si>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</si>
  <si>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</si>
  <si>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</si>
  <si>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</si>
  <si>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</si>
  <si>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</si>
  <si>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</si>
  <si>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</si>
  <si>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</si>
  <si>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</si>
  <si>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</si>
  <si>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</si>
  <si>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</si>
  <si>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</si>
  <si>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</si>
  <si>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</si>
  <si>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</si>
  <si>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</si>
  <si>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</si>
  <si>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</si>
  <si>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</si>
  <si>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</si>
  <si>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</si>
  <si>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</si>
  <si>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</si>
  <si>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</si>
  <si>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</si>
  <si>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</si>
  <si>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</si>
  <si>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</si>
  <si>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</si>
  <si>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</si>
  <si>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</si>
  <si>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</si>
  <si>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</si>
  <si>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</si>
  <si>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</si>
  <si>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</si>
  <si>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</si>
  <si>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</si>
  <si>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</si>
  <si>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</si>
  <si>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</si>
  <si>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</si>
  <si>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</si>
  <si>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</si>
  <si>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</si>
  <si>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</si>
  <si>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</si>
  <si>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</si>
  <si>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</si>
  <si>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</si>
  <si>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</si>
  <si>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</si>
  <si>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</si>
  <si>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</si>
  <si>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</si>
  <si>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</si>
  <si>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</si>
  <si>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</si>
  <si>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</si>
  <si>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</si>
  <si>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</si>
  <si>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</si>
  <si>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</si>
  <si>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</si>
  <si>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</si>
  <si>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</si>
  <si>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</si>
  <si>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</si>
  <si>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</si>
  <si>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</si>
  <si>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</si>
  <si>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</si>
  <si>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</si>
  <si>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</si>
  <si>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</si>
  <si>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</si>
  <si>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</si>
  <si>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</si>
  <si>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</si>
  <si>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</si>
  <si>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</si>
  <si>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</si>
  <si>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</si>
  <si>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</si>
  <si>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</si>
  <si>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</si>
  <si>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</si>
  <si>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</si>
  <si>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</si>
  <si>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</si>
  <si>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</si>
  <si>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</si>
  <si>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</si>
  <si>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</si>
  <si>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</si>
  <si>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</si>
  <si>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</si>
  <si>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</si>
  <si>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</si>
  <si>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</si>
  <si>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</si>
  <si>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</si>
  <si>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</si>
  <si>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</si>
  <si>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</si>
  <si>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</si>
  <si>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</si>
  <si>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</si>
  <si>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</si>
  <si>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</si>
  <si>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</si>
  <si>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</si>
  <si>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</si>
  <si>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</si>
  <si>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</si>
  <si>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</si>
  <si>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</si>
  <si>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</si>
  <si>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</si>
  <si>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</si>
  <si>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</si>
  <si>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</si>
  <si>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</si>
  <si>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</si>
  <si>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</si>
  <si>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</si>
  <si>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</si>
  <si>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</si>
  <si>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</si>
  <si>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</si>
  <si>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</si>
  <si>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</si>
  <si>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</si>
  <si>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</si>
  <si>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</si>
  <si>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</si>
  <si>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</si>
  <si>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</si>
  <si>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</si>
  <si>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</si>
  <si>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</si>
  <si>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</si>
  <si>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</si>
  <si>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</si>
  <si>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</si>
  <si>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</si>
  <si>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</si>
  <si>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</si>
  <si>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</si>
  <si>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</si>
  <si>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</si>
  <si>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</si>
  <si>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</si>
  <si>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</si>
  <si>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</si>
  <si>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</si>
  <si>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</si>
  <si>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</si>
  <si>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</si>
  <si>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</si>
  <si>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</si>
  <si>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</si>
  <si>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</si>
  <si>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</si>
  <si>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</si>
  <si>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</si>
  <si>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</si>
  <si>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</si>
  <si>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</si>
  <si>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</si>
  <si>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</si>
  <si>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</si>
  <si>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</si>
  <si>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</si>
  <si>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</si>
  <si>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</si>
  <si>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</si>
  <si>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</si>
  <si>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</si>
  <si>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</si>
  <si>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</si>
  <si>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</si>
  <si>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</si>
  <si>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</si>
  <si>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</si>
  <si>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</si>
  <si>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</si>
  <si>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</si>
  <si>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</si>
  <si>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</si>
  <si>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</si>
  <si>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</si>
  <si>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</si>
  <si>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</si>
  <si>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</si>
  <si>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</si>
  <si>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</si>
  <si>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</si>
  <si>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</si>
  <si>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</si>
  <si>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</si>
  <si>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</si>
  <si>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</si>
  <si>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</si>
  <si>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</si>
  <si>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</si>
  <si>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</si>
  <si>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</si>
  <si>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</si>
  <si>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</si>
  <si>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</si>
  <si>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</si>
  <si>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</si>
  <si>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</si>
  <si>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</si>
  <si>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</si>
  <si>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</si>
  <si>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</si>
  <si>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</si>
  <si>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</si>
  <si>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</si>
  <si>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</si>
  <si>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</si>
  <si>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</si>
  <si>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</si>
  <si>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</si>
  <si>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</si>
  <si>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</si>
  <si>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</si>
  <si>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</si>
  <si>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</si>
  <si>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</si>
  <si>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</si>
  <si>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</si>
  <si>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</si>
  <si>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</si>
  <si>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</si>
  <si>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</si>
  <si>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</si>
  <si>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</si>
  <si>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</si>
  <si>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</si>
  <si>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</si>
  <si>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</si>
  <si>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</si>
  <si>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</si>
  <si>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</si>
  <si>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</si>
  <si>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</si>
  <si>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</si>
  <si>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</si>
  <si>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</si>
  <si>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</si>
  <si>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</si>
  <si>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</si>
  <si>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</si>
  <si>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</si>
  <si>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</si>
  <si>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</si>
  <si>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</si>
  <si>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</si>
  <si>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</si>
  <si>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</si>
  <si>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</si>
  <si>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</si>
  <si>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</si>
  <si>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</si>
  <si>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</si>
  <si>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</si>
  <si>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</si>
  <si>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</si>
  <si>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</si>
  <si>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</si>
  <si>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</si>
  <si>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</si>
  <si>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</si>
  <si>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</si>
  <si>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</si>
  <si>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</si>
  <si>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</si>
  <si>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</si>
  <si>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</si>
  <si>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</si>
  <si>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</si>
  <si>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</si>
  <si>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</si>
  <si>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</si>
  <si>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</si>
  <si>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</si>
  <si>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</si>
  <si>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</si>
  <si>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</si>
  <si>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</si>
  <si>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</si>
  <si>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</si>
  <si>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</si>
  <si>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</si>
  <si>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</si>
  <si>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</si>
  <si>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</si>
  <si>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</si>
  <si>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</si>
  <si>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</si>
  <si>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</si>
  <si>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</si>
  <si>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</si>
  <si>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</si>
  <si>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</si>
  <si>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</si>
  <si>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</si>
  <si>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</si>
  <si>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</si>
  <si>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</si>
  <si>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</si>
  <si>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</si>
  <si>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</si>
  <si>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</si>
  <si>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</si>
  <si>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</si>
  <si>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</si>
  <si>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</si>
  <si>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</si>
  <si>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</si>
  <si>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</si>
  <si>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</si>
  <si>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</si>
  <si>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</si>
  <si>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</si>
  <si>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</si>
  <si>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</si>
  <si>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</si>
  <si>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</si>
  <si>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</si>
  <si>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</si>
  <si>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</si>
  <si>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</si>
  <si>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</si>
  <si>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</si>
  <si>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</si>
  <si>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</si>
  <si>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</si>
  <si>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</si>
  <si>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</si>
  <si>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</si>
  <si>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</si>
  <si>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</si>
  <si>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</si>
  <si>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</si>
  <si>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</si>
  <si>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</si>
  <si>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</si>
  <si>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</si>
  <si>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</si>
  <si>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</si>
  <si>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</si>
  <si>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</si>
  <si>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</si>
  <si>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</si>
  <si>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</si>
  <si>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</si>
  <si>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</si>
  <si>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</si>
  <si>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</si>
  <si>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</si>
  <si>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</si>
  <si>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</si>
  <si>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</si>
  <si>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</si>
  <si>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</si>
  <si>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</si>
  <si>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</si>
  <si>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</si>
  <si>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</si>
  <si>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</si>
  <si>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</si>
  <si>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</si>
  <si>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</si>
  <si>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</si>
  <si>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</si>
  <si>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</si>
  <si>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</si>
  <si>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</si>
  <si>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</si>
  <si>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</si>
  <si>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</si>
  <si>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</si>
  <si>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</si>
  <si>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</si>
  <si>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</si>
  <si>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</si>
  <si>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</si>
  <si>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</si>
  <si>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</si>
  <si>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</si>
  <si>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</si>
  <si>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</si>
  <si>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</si>
  <si>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</si>
  <si>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</si>
  <si>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</si>
  <si>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</si>
  <si>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</si>
  <si>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</si>
  <si>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</si>
  <si>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</si>
  <si>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</si>
  <si>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</si>
  <si>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</si>
  <si>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</si>
  <si>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</si>
  <si>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</si>
  <si>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</si>
  <si>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</si>
  <si>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</si>
  <si>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</si>
  <si>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</si>
  <si>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</si>
  <si>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</si>
  <si>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</si>
  <si>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</si>
  <si>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</si>
  <si>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</si>
  <si>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</si>
  <si>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</si>
  <si>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</si>
  <si>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</si>
  <si>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</si>
  <si>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</si>
  <si>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</si>
  <si>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</si>
  <si>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</si>
  <si>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</si>
  <si>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</si>
  <si>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</si>
  <si>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</si>
  <si>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</si>
  <si>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</si>
  <si>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</si>
  <si>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</si>
  <si>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</si>
  <si>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</si>
  <si>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</si>
  <si>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</si>
  <si>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</si>
  <si>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</si>
  <si>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</si>
  <si>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</si>
  <si>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</si>
  <si>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</si>
  <si>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</si>
  <si>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</si>
  <si>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</si>
  <si>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</si>
  <si>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</si>
  <si>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</si>
  <si>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</si>
  <si>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</si>
  <si>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</si>
  <si>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</si>
  <si>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</si>
  <si>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</si>
  <si>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</si>
  <si>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</si>
  <si>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</si>
  <si>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</si>
  <si>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</si>
  <si>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</si>
  <si>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</si>
  <si>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</si>
  <si>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</si>
  <si>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</si>
  <si>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</si>
  <si>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</si>
  <si>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</si>
  <si>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</si>
  <si>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</si>
  <si>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</si>
  <si>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</si>
  <si>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</si>
  <si>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</si>
  <si>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</si>
  <si>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</si>
  <si>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</si>
  <si>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</si>
  <si>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</si>
  <si>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</si>
  <si>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</si>
  <si>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</si>
  <si>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</si>
  <si>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</si>
  <si>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</si>
  <si>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</si>
  <si>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</si>
  <si>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</si>
  <si>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</si>
  <si>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</si>
  <si>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</si>
  <si>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</si>
  <si>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</si>
  <si>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</si>
  <si>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</si>
  <si>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</si>
  <si>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</si>
  <si>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</si>
  <si>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</si>
  <si>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</si>
  <si>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</si>
  <si>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</si>
  <si>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</si>
  <si>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</si>
  <si>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</si>
  <si>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</si>
  <si>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</si>
  <si>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</si>
  <si>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</si>
  <si>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</si>
  <si>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</si>
  <si>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</si>
  <si>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</si>
  <si>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</si>
  <si>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</si>
  <si>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</si>
  <si>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</si>
  <si>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</si>
  <si>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</si>
  <si>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</si>
  <si>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</si>
  <si>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</si>
  <si>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</si>
  <si>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</si>
  <si>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</si>
  <si>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</si>
  <si>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</si>
  <si>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</si>
  <si>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</si>
  <si>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</si>
  <si>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</si>
  <si>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</si>
  <si>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</si>
  <si>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</si>
  <si>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</si>
  <si>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</si>
  <si>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</si>
  <si>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</si>
  <si>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</si>
  <si>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</si>
  <si>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</si>
  <si>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</si>
  <si>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</si>
  <si>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</si>
  <si>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</si>
  <si>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</si>
  <si>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</si>
  <si>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</si>
  <si>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</si>
  <si>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</si>
  <si>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</si>
  <si>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</si>
  <si>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</si>
  <si>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</si>
  <si>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</si>
  <si>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</si>
  <si>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</si>
  <si>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</si>
  <si>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</si>
  <si>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</si>
  <si>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</si>
  <si>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</si>
  <si>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</si>
  <si>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</si>
  <si>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</si>
  <si>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</si>
  <si>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</si>
  <si>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</si>
  <si>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</si>
  <si>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</si>
  <si>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</si>
  <si>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</si>
  <si>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</si>
  <si>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</si>
  <si>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</si>
  <si>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</si>
  <si>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</si>
  <si>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</si>
  <si>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</si>
  <si>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</si>
  <si>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</si>
  <si>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</si>
  <si>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</si>
  <si>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</si>
  <si>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</si>
  <si>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</si>
  <si>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</si>
  <si>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</si>
  <si>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</si>
  <si>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</si>
  <si>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</si>
  <si>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</si>
  <si>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</si>
  <si>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</si>
  <si>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</si>
  <si>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</si>
  <si>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</si>
  <si>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</si>
  <si>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</si>
  <si>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</si>
  <si>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</si>
  <si>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</si>
  <si>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</si>
  <si>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</si>
  <si>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</si>
  <si>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</si>
  <si>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</si>
  <si>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</si>
  <si>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</si>
  <si>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</si>
  <si>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</si>
  <si>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</si>
  <si>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</si>
  <si>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</si>
  <si>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</si>
  <si>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</si>
  <si>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</si>
  <si>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</si>
  <si>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</si>
  <si>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</si>
  <si>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</si>
  <si>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</si>
  <si>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</si>
  <si>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</si>
  <si>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</si>
  <si>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</si>
  <si>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</si>
  <si>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</si>
  <si>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</si>
  <si>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</si>
  <si>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</si>
  <si>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</si>
  <si>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</si>
  <si>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</si>
  <si>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</si>
  <si>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</si>
  <si>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</si>
  <si>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</si>
  <si>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</si>
  <si>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</si>
  <si>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</si>
  <si>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</si>
  <si>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</si>
  <si>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</si>
  <si>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</si>
  <si>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</si>
  <si>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</si>
  <si>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</si>
  <si>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</si>
  <si>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</si>
  <si>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</si>
  <si>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</si>
  <si>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</si>
  <si>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</si>
  <si>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</si>
  <si>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</si>
  <si>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</si>
  <si>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</si>
  <si>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</si>
  <si>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</si>
  <si>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</si>
  <si>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</si>
  <si>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</si>
  <si>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</si>
  <si>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</si>
  <si>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</si>
  <si>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</si>
  <si>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</si>
  <si>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</si>
  <si>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</si>
  <si>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</si>
  <si>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</si>
  <si>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</si>
  <si>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</si>
  <si>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</si>
  <si>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</si>
  <si>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</si>
  <si>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</si>
  <si>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</si>
  <si>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</si>
  <si>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</si>
  <si>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</si>
  <si>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</si>
  <si>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</si>
  <si>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</si>
  <si>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</si>
  <si>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</si>
  <si>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</si>
  <si>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</si>
  <si>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</si>
  <si>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</si>
  <si>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</si>
  <si>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</si>
  <si>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</si>
  <si>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</si>
  <si>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</si>
  <si>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</si>
  <si>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</si>
  <si>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</si>
  <si>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</si>
  <si>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</si>
  <si>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</si>
  <si>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</si>
  <si>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</si>
  <si>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</si>
  <si>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</si>
  <si>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</si>
  <si>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</si>
  <si>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</si>
  <si>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</si>
  <si>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</si>
  <si>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</si>
  <si>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</si>
  <si>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</si>
  <si>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</si>
  <si>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</si>
  <si>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</si>
  <si>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</si>
  <si>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</si>
  <si>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</si>
  <si>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</si>
  <si>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</si>
  <si>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</si>
  <si>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</si>
  <si>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</si>
  <si>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</si>
  <si>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</si>
  <si>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</si>
  <si>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</si>
  <si>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</si>
  <si>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</si>
  <si>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</si>
  <si>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</si>
  <si>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</si>
  <si>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</si>
  <si>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</si>
  <si>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</si>
  <si>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</si>
  <si>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</si>
  <si>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</si>
  <si>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</si>
  <si>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</si>
  <si>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</si>
  <si>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</si>
  <si>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</si>
  <si>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</si>
  <si>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</si>
  <si>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</si>
  <si>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</si>
  <si>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</si>
  <si>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</si>
  <si>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</si>
  <si>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</si>
  <si>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</si>
  <si>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</si>
  <si>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</si>
  <si>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</si>
  <si>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</si>
  <si>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</si>
  <si>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</si>
  <si>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</si>
  <si>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</si>
  <si>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</si>
  <si>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</si>
  <si>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</si>
  <si>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</si>
  <si>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</si>
  <si>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</si>
  <si>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</si>
  <si>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</si>
  <si>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</si>
  <si>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</si>
  <si>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</si>
  <si>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</si>
  <si>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</si>
  <si>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</si>
  <si>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</si>
  <si>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</si>
  <si>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</si>
  <si>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</si>
  <si>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</si>
  <si>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</si>
  <si>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</si>
  <si>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</si>
  <si>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</si>
  <si>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</si>
  <si>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</si>
  <si>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</si>
  <si>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</si>
  <si>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</si>
  <si>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</si>
  <si>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</si>
  <si>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</si>
  <si>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</si>
  <si>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</si>
  <si>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</si>
  <si>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</si>
  <si>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</si>
  <si>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</si>
  <si>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</si>
  <si>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</si>
  <si>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</si>
  <si>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</si>
  <si>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</si>
  <si>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</si>
  <si>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</si>
  <si>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</si>
  <si>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</si>
  <si>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</si>
  <si>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</si>
  <si>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</si>
  <si>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</si>
  <si>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</si>
  <si>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</si>
  <si>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</si>
  <si>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</si>
  <si>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</si>
  <si>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</si>
  <si>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</si>
  <si>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</si>
  <si>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</si>
  <si>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</si>
  <si>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</si>
  <si>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</si>
  <si>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</si>
  <si>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</si>
  <si>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</si>
  <si>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</si>
  <si>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</si>
  <si>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</si>
  <si>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</si>
  <si>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</si>
  <si>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</si>
  <si>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</si>
  <si>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</si>
  <si>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</si>
  <si>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</si>
  <si>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</si>
  <si>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</si>
  <si>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</si>
  <si>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</si>
  <si>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</si>
  <si>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</si>
  <si>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</si>
  <si>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</si>
  <si>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</si>
  <si>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</si>
  <si>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</si>
  <si>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</si>
  <si>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</si>
  <si>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</si>
  <si>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</si>
  <si>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</si>
  <si>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</si>
  <si>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</si>
  <si>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</si>
  <si>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</si>
  <si>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</si>
  <si>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</si>
  <si>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</si>
  <si>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</si>
  <si>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</si>
  <si>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</si>
  <si>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</si>
  <si>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</si>
  <si>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</si>
  <si>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</si>
  <si>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</si>
  <si>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</si>
  <si>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</si>
  <si>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</si>
  <si>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</si>
  <si>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</si>
  <si>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</si>
  <si>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</si>
  <si>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</si>
  <si>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</si>
  <si>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</si>
  <si>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</si>
  <si>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</si>
  <si>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</si>
  <si>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</si>
  <si>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</si>
  <si>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</si>
  <si>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</si>
  <si>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</si>
  <si>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</si>
  <si>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</si>
  <si>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</si>
  <si>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</si>
  <si>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</si>
  <si>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</si>
  <si>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</si>
  <si>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</si>
  <si>
    <t>Yield scalar for Soil in different weather years</t>
  </si>
  <si>
    <t>Accounts for the fact that soil performance can be weather dependant.</t>
  </si>
  <si>
    <t>Production scalar for Soil in different weather years</t>
  </si>
  <si>
    <t>15Apr24: Expand the number of offspring sale options to include 4,5,6,8,10,12 mo and 45,48&amp;51 kg
3Apr24: Change t[1] for offs to be sale at 45kg rather than sale at 121 days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</si>
  <si>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15Apr24: Increase the sale options for offspring. Now 3 by age &amp; 3 by LW. Increase i_t3_len to 7 to reflect the extra sale slices for offspring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</si>
</sst>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69" fontId="34" fillId="28" borderId="28" xfId="24" applyNumberFormat="1">
      <alignment vertical="top"/>
      <protection locked="0"/>
    </xf>
    <xf numFmtId="169" fontId="16" fillId="13" borderId="6" xfId="3" applyNumberFormat="1" applyBorder="1" applyAlignment="1">
      <alignment horizontal="center"/>
      <protection locked="0"/>
    </xf>
    <xf numFmtId="9" fontId="16" fillId="13" borderId="8" xfId="8"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5" workbookViewId="0">
      <selection activeCell="I79" sqref="I79"/>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1232</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1229</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1230</v>
      </c>
      <c r="I16" t="s">
        <v>1231</v>
      </c>
      <c r="K16" t="s">
        <v>1007</v>
      </c>
      <c r="L16" s="33" t="s">
        <v>1230</v>
      </c>
      <c r="M16" t="s">
        <v>1231</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1"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2" t="s">
        <v>809</v>
      </c>
      <c r="L18" s="207" t="b">
        <v>1</v>
      </c>
      <c r="M18" s="851"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1" t="b">
        <v>0</v>
      </c>
      <c r="K19" s="682" t="s">
        <v>331</v>
      </c>
      <c r="L19" s="852"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2" t="b">
        <v>1</v>
      </c>
      <c r="I20" s="851"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2"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2"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2"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2"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2"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3"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3"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3"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5" t="s">
        <v>1244</v>
      </c>
      <c r="J68" s="865" t="s">
        <v>1243</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1295</v>
      </c>
      <c r="L69" s="33"/>
      <c r="M69" s="33"/>
      <c r="N69" s="33"/>
      <c r="O69" s="33"/>
      <c r="P69" s="33"/>
      <c r="Q69" s="33"/>
      <c r="R69" s="877"/>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1296</v>
      </c>
      <c r="L70" s="33"/>
      <c r="M70" t="s">
        <v>102</v>
      </c>
      <c r="N70" s="205">
        <v>25</v>
      </c>
      <c r="O70" s="33"/>
      <c r="P70" s="33"/>
      <c r="Q70" s="33"/>
      <c r="R70" s="877"/>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7"/>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1297</v>
      </c>
      <c r="L72" s="33"/>
      <c r="M72" s="33"/>
      <c r="N72" s="33"/>
      <c r="O72" s="33"/>
      <c r="P72" s="33"/>
      <c r="Q72" s="33"/>
      <c r="R72" s="877"/>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1298</v>
      </c>
      <c r="L73" s="33"/>
      <c r="M73" s="33"/>
      <c r="N73" s="33"/>
      <c r="O73" s="33"/>
      <c r="P73" s="33"/>
      <c r="Q73" s="33"/>
      <c r="R73" s="877"/>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1299</v>
      </c>
      <c r="L74" s="33"/>
      <c r="M74" s="33"/>
      <c r="N74" s="33"/>
      <c r="O74" s="33"/>
      <c r="P74" s="33"/>
      <c r="Q74" s="33"/>
      <c r="R74" s="877"/>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7"/>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7"/>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7"/>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8" t="s">
        <v>905</v>
      </c>
      <c r="O106" s="25"/>
      <c r="P106" s="711" t="s">
        <v>904</v>
      </c>
      <c r="Q106" s="711"/>
      <c r="R106" s="711"/>
      <c r="S106" s="25"/>
      <c r="T106" s="23" t="s">
        <v>961</v>
      </c>
      <c r="U106" s="23"/>
      <c r="V106" s="711" t="s">
        <v>904</v>
      </c>
      <c r="W106" s="711"/>
      <c r="X106" s="711"/>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899"/>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1" t="b">
        <f>NOT(OR(M109:M117))</f>
        <v>1</v>
      </c>
      <c r="N108" s="736">
        <f>V108</f>
        <v>105</v>
      </c>
      <c r="O108" s="166"/>
      <c r="P108" s="739">
        <f t="shared" ref="P108:P117" si="0">MIN($T$108:$T$117)</f>
        <v>43572</v>
      </c>
      <c r="Q108" s="739">
        <f>Periods!$K$22</f>
        <v>43593</v>
      </c>
      <c r="R108" s="572">
        <v>43753</v>
      </c>
      <c r="S108" s="33"/>
      <c r="T108" s="737">
        <f>Periods!$F$22</f>
        <v>43585</v>
      </c>
      <c r="U108" s="33"/>
      <c r="V108" s="732">
        <f>MIN(51,INT((P108 - DATE(YEAR(P108),1,1))/7))*7</f>
        <v>105</v>
      </c>
      <c r="W108" s="732">
        <f>MIN(51,INT((Q108 - DATE(YEAR(Q108),1,1))/7))*7</f>
        <v>126</v>
      </c>
      <c r="X108" s="732">
        <f>MIN(51,INT((R108 - DATE(YEAR(R108),1,1))/7))*7</f>
        <v>287</v>
      </c>
      <c r="Y108" s="33"/>
      <c r="Z108" s="732">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6">
        <f>V109</f>
        <v>105</v>
      </c>
      <c r="O109" s="166"/>
      <c r="P109" s="739">
        <f t="shared" si="0"/>
        <v>43572</v>
      </c>
      <c r="Q109" s="739">
        <f t="shared" ref="Q109:Q117" si="2">Q108</f>
        <v>43593</v>
      </c>
      <c r="R109" s="572">
        <v>43753</v>
      </c>
      <c r="S109" s="33"/>
      <c r="T109" s="737">
        <f>Periods!$G$21</f>
        <v>43572</v>
      </c>
      <c r="U109" s="33"/>
      <c r="V109" s="732">
        <f t="shared" ref="V109:V117" si="3">MIN(51,INT((P109 - DATE(YEAR(P109),1,1))/7))*7</f>
        <v>105</v>
      </c>
      <c r="W109" s="732">
        <f t="shared" ref="W109:W117" si="4">MIN(51,INT((Q109 - DATE(YEAR(Q109),1,1))/7))*7</f>
        <v>126</v>
      </c>
      <c r="X109" s="732">
        <f t="shared" ref="X109:X117" si="5">MIN(51,INT((R109 - DATE(YEAR(R109),1,1))/7))*7</f>
        <v>287</v>
      </c>
      <c r="Y109" s="33"/>
      <c r="Z109" s="732">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6">
        <f>X110</f>
        <v>287</v>
      </c>
      <c r="O110" s="166"/>
      <c r="P110" s="739">
        <f t="shared" si="0"/>
        <v>43572</v>
      </c>
      <c r="Q110" s="739">
        <f t="shared" si="2"/>
        <v>43593</v>
      </c>
      <c r="R110" s="572">
        <v>43753</v>
      </c>
      <c r="S110" s="33"/>
      <c r="T110" s="738">
        <f t="shared" ref="T110:T117" si="8">T109</f>
        <v>43572</v>
      </c>
      <c r="U110" s="33"/>
      <c r="V110" s="732">
        <f t="shared" si="3"/>
        <v>105</v>
      </c>
      <c r="W110" s="732">
        <f t="shared" si="4"/>
        <v>126</v>
      </c>
      <c r="X110" s="732">
        <f t="shared" si="5"/>
        <v>287</v>
      </c>
      <c r="Y110" s="33"/>
      <c r="Z110" s="732">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6">
        <f>W111</f>
        <v>126</v>
      </c>
      <c r="O111" s="166"/>
      <c r="P111" s="739">
        <f t="shared" si="0"/>
        <v>43572</v>
      </c>
      <c r="Q111" s="739">
        <f t="shared" si="2"/>
        <v>43593</v>
      </c>
      <c r="R111" s="572">
        <v>43753</v>
      </c>
      <c r="S111" s="33"/>
      <c r="T111" s="738">
        <f t="shared" si="8"/>
        <v>43572</v>
      </c>
      <c r="U111" s="33"/>
      <c r="V111" s="732">
        <f t="shared" si="3"/>
        <v>105</v>
      </c>
      <c r="W111" s="732">
        <f t="shared" si="4"/>
        <v>126</v>
      </c>
      <c r="X111" s="732">
        <f t="shared" si="5"/>
        <v>287</v>
      </c>
      <c r="Y111" s="33"/>
      <c r="Z111" s="732">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6">
        <f>X112</f>
        <v>287</v>
      </c>
      <c r="O112" s="166"/>
      <c r="P112" s="739">
        <f t="shared" si="0"/>
        <v>43572</v>
      </c>
      <c r="Q112" s="739">
        <f t="shared" si="2"/>
        <v>43593</v>
      </c>
      <c r="R112" s="572">
        <v>43753</v>
      </c>
      <c r="S112" s="33"/>
      <c r="T112" s="738">
        <f t="shared" si="8"/>
        <v>43572</v>
      </c>
      <c r="U112" s="33"/>
      <c r="V112" s="732">
        <f t="shared" si="3"/>
        <v>105</v>
      </c>
      <c r="W112" s="732">
        <f t="shared" si="4"/>
        <v>126</v>
      </c>
      <c r="X112" s="732">
        <f t="shared" si="5"/>
        <v>287</v>
      </c>
      <c r="Y112" s="33"/>
      <c r="Z112" s="732">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6">
        <f>V113</f>
        <v>105</v>
      </c>
      <c r="O113" s="166"/>
      <c r="P113" s="739">
        <f t="shared" si="0"/>
        <v>43572</v>
      </c>
      <c r="Q113" s="739">
        <f t="shared" si="2"/>
        <v>43593</v>
      </c>
      <c r="R113" s="572">
        <v>43753</v>
      </c>
      <c r="S113" s="33"/>
      <c r="T113" s="737">
        <f>Periods!$K$22</f>
        <v>43593</v>
      </c>
      <c r="U113" s="33"/>
      <c r="V113" s="732">
        <f t="shared" si="3"/>
        <v>105</v>
      </c>
      <c r="W113" s="732">
        <f t="shared" si="4"/>
        <v>126</v>
      </c>
      <c r="X113" s="732">
        <f t="shared" si="5"/>
        <v>287</v>
      </c>
      <c r="Y113" s="33"/>
      <c r="Z113" s="732">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6">
        <f>X114</f>
        <v>287</v>
      </c>
      <c r="O114" s="166"/>
      <c r="P114" s="739">
        <f t="shared" si="0"/>
        <v>43572</v>
      </c>
      <c r="Q114" s="739">
        <f t="shared" si="2"/>
        <v>43593</v>
      </c>
      <c r="R114" s="572">
        <v>43753</v>
      </c>
      <c r="S114" s="33"/>
      <c r="T114" s="738">
        <f>T113</f>
        <v>43593</v>
      </c>
      <c r="U114" s="33"/>
      <c r="V114" s="732">
        <f t="shared" si="3"/>
        <v>105</v>
      </c>
      <c r="W114" s="732">
        <f t="shared" si="4"/>
        <v>126</v>
      </c>
      <c r="X114" s="732">
        <f t="shared" si="5"/>
        <v>287</v>
      </c>
      <c r="Y114" s="33"/>
      <c r="Z114" s="732">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6">
        <f>W115</f>
        <v>126</v>
      </c>
      <c r="O115" s="166"/>
      <c r="P115" s="739">
        <f t="shared" si="0"/>
        <v>43572</v>
      </c>
      <c r="Q115" s="739">
        <f t="shared" si="2"/>
        <v>43593</v>
      </c>
      <c r="R115" s="572">
        <v>43753</v>
      </c>
      <c r="S115" s="33"/>
      <c r="T115" s="737">
        <f>Periods!$M$23</f>
        <v>43614</v>
      </c>
      <c r="U115" s="33"/>
      <c r="V115" s="732">
        <f t="shared" si="3"/>
        <v>105</v>
      </c>
      <c r="W115" s="732">
        <f t="shared" si="4"/>
        <v>126</v>
      </c>
      <c r="X115" s="732">
        <f t="shared" si="5"/>
        <v>287</v>
      </c>
      <c r="Y115" s="33"/>
      <c r="Z115" s="732">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6">
        <f>X116</f>
        <v>287</v>
      </c>
      <c r="O116" s="166"/>
      <c r="P116" s="739">
        <f t="shared" si="0"/>
        <v>43572</v>
      </c>
      <c r="Q116" s="739">
        <f t="shared" si="2"/>
        <v>43593</v>
      </c>
      <c r="R116" s="572">
        <v>43753</v>
      </c>
      <c r="S116" s="33"/>
      <c r="T116" s="738">
        <f t="shared" si="8"/>
        <v>43614</v>
      </c>
      <c r="U116" s="33"/>
      <c r="V116" s="732">
        <f t="shared" si="3"/>
        <v>105</v>
      </c>
      <c r="W116" s="732">
        <f t="shared" si="4"/>
        <v>126</v>
      </c>
      <c r="X116" s="732">
        <f t="shared" si="5"/>
        <v>287</v>
      </c>
      <c r="Y116" s="33"/>
      <c r="Z116" s="732">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0" t="s">
        <v>1075</v>
      </c>
      <c r="K117" s="500" t="s">
        <v>786</v>
      </c>
      <c r="L117" s="206">
        <v>0</v>
      </c>
      <c r="M117" s="207" t="b">
        <v>0</v>
      </c>
      <c r="N117" s="736">
        <f>X117</f>
        <v>287</v>
      </c>
      <c r="O117" s="166"/>
      <c r="P117" s="739">
        <f t="shared" si="0"/>
        <v>43572</v>
      </c>
      <c r="Q117" s="739">
        <f t="shared" si="2"/>
        <v>43593</v>
      </c>
      <c r="R117" s="572">
        <v>43753</v>
      </c>
      <c r="S117" s="33"/>
      <c r="T117" s="738">
        <f t="shared" si="8"/>
        <v>43614</v>
      </c>
      <c r="U117" s="33"/>
      <c r="V117" s="732">
        <f t="shared" si="3"/>
        <v>105</v>
      </c>
      <c r="W117" s="732">
        <f t="shared" si="4"/>
        <v>126</v>
      </c>
      <c r="X117" s="732">
        <f t="shared" si="5"/>
        <v>287</v>
      </c>
      <c r="Y117" s="33"/>
      <c r="Z117" s="732">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10"/>
  <sheetViews>
    <sheetView topLeftCell="A556" zoomScale="86" zoomScaleNormal="86" workbookViewId="0">
      <selection activeCell="H784" sqref="H784"/>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8">
        <f>MIN(364,INT((I31 - DATE(YEAR(I31),1,1))))</f>
        <v>348</v>
      </c>
      <c r="I31" s="734">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5">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5">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8">
        <f>MIN(364,INT((J38 - DATE(YEAR(J38),1,1))))</f>
        <v>106</v>
      </c>
      <c r="J38" s="730">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3">
        <v>20</v>
      </c>
      <c r="J43" s="733">
        <v>20</v>
      </c>
      <c r="K43" s="733">
        <v>20</v>
      </c>
      <c r="L43" s="733">
        <v>20</v>
      </c>
      <c r="M43" s="733">
        <v>20</v>
      </c>
      <c r="N43" s="733">
        <v>20</v>
      </c>
      <c r="O43" s="733">
        <v>20</v>
      </c>
      <c r="P43" s="733">
        <v>20</v>
      </c>
      <c r="Q43" s="733">
        <v>20</v>
      </c>
      <c r="R43" s="733">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3">
        <v>20</v>
      </c>
      <c r="J44" s="733">
        <v>20</v>
      </c>
      <c r="K44" s="733">
        <v>20</v>
      </c>
      <c r="L44" s="733">
        <v>20</v>
      </c>
      <c r="M44" s="733">
        <v>20</v>
      </c>
      <c r="N44" s="733">
        <v>20</v>
      </c>
      <c r="O44" s="733">
        <v>20</v>
      </c>
      <c r="P44" s="733">
        <v>20</v>
      </c>
      <c r="Q44" s="733">
        <v>20</v>
      </c>
      <c r="R44" s="733">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3">
        <v>25</v>
      </c>
      <c r="J45" s="733">
        <v>25</v>
      </c>
      <c r="K45" s="733">
        <v>25</v>
      </c>
      <c r="L45" s="733">
        <v>25</v>
      </c>
      <c r="M45" s="733">
        <v>25</v>
      </c>
      <c r="N45" s="733">
        <v>25</v>
      </c>
      <c r="O45" s="733">
        <v>25</v>
      </c>
      <c r="P45" s="733">
        <v>25</v>
      </c>
      <c r="Q45" s="733">
        <v>25</v>
      </c>
      <c r="R45" s="733">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3">
        <v>25</v>
      </c>
      <c r="J46" s="733">
        <v>25</v>
      </c>
      <c r="K46" s="733">
        <v>25</v>
      </c>
      <c r="L46" s="733">
        <v>25</v>
      </c>
      <c r="M46" s="733">
        <v>25</v>
      </c>
      <c r="N46" s="733">
        <v>25</v>
      </c>
      <c r="O46" s="733">
        <v>25</v>
      </c>
      <c r="P46" s="733">
        <v>25</v>
      </c>
      <c r="Q46" s="733">
        <v>25</v>
      </c>
      <c r="R46" s="733">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3">
        <v>25</v>
      </c>
      <c r="J47" s="733">
        <v>25</v>
      </c>
      <c r="K47" s="733">
        <v>25</v>
      </c>
      <c r="L47" s="733">
        <v>25</v>
      </c>
      <c r="M47" s="733">
        <v>25</v>
      </c>
      <c r="N47" s="733">
        <v>25</v>
      </c>
      <c r="O47" s="733">
        <v>25</v>
      </c>
      <c r="P47" s="733">
        <v>25</v>
      </c>
      <c r="Q47" s="733">
        <v>25</v>
      </c>
      <c r="R47" s="733">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3">
        <v>25</v>
      </c>
      <c r="J48" s="733">
        <v>25</v>
      </c>
      <c r="K48" s="733">
        <v>25</v>
      </c>
      <c r="L48" s="733">
        <v>25</v>
      </c>
      <c r="M48" s="733">
        <v>25</v>
      </c>
      <c r="N48" s="733">
        <v>25</v>
      </c>
      <c r="O48" s="733">
        <v>25</v>
      </c>
      <c r="P48" s="733">
        <v>25</v>
      </c>
      <c r="Q48" s="733">
        <v>25</v>
      </c>
      <c r="R48" s="733">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3">
        <v>25</v>
      </c>
      <c r="J49" s="733">
        <v>25</v>
      </c>
      <c r="K49" s="733">
        <v>25</v>
      </c>
      <c r="L49" s="733">
        <v>25</v>
      </c>
      <c r="M49" s="733">
        <v>25</v>
      </c>
      <c r="N49" s="733">
        <v>25</v>
      </c>
      <c r="O49" s="733">
        <v>25</v>
      </c>
      <c r="P49" s="733">
        <v>25</v>
      </c>
      <c r="Q49" s="733">
        <v>25</v>
      </c>
      <c r="R49" s="733">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3">
        <v>15</v>
      </c>
      <c r="J50" s="733">
        <v>15</v>
      </c>
      <c r="K50" s="733">
        <v>15</v>
      </c>
      <c r="L50" s="733">
        <v>15</v>
      </c>
      <c r="M50" s="733">
        <v>15</v>
      </c>
      <c r="N50" s="733">
        <v>15</v>
      </c>
      <c r="O50" s="733">
        <v>15</v>
      </c>
      <c r="P50" s="733">
        <v>15</v>
      </c>
      <c r="Q50" s="733">
        <v>15</v>
      </c>
      <c r="R50" s="733">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3">
        <v>15</v>
      </c>
      <c r="J51" s="733">
        <v>15</v>
      </c>
      <c r="K51" s="733">
        <v>15</v>
      </c>
      <c r="L51" s="733">
        <v>15</v>
      </c>
      <c r="M51" s="733">
        <v>15</v>
      </c>
      <c r="N51" s="733">
        <v>15</v>
      </c>
      <c r="O51" s="733">
        <v>15</v>
      </c>
      <c r="P51" s="733">
        <v>15</v>
      </c>
      <c r="Q51" s="733">
        <v>15</v>
      </c>
      <c r="R51" s="733">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3">
        <v>25</v>
      </c>
      <c r="J52" s="733">
        <v>25</v>
      </c>
      <c r="K52" s="733">
        <v>25</v>
      </c>
      <c r="L52" s="733">
        <v>25</v>
      </c>
      <c r="M52" s="733">
        <v>25</v>
      </c>
      <c r="N52" s="733">
        <v>25</v>
      </c>
      <c r="O52" s="733">
        <v>25</v>
      </c>
      <c r="P52" s="733">
        <v>25</v>
      </c>
      <c r="Q52" s="733">
        <v>25</v>
      </c>
      <c r="R52" s="733">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3">
        <v>30</v>
      </c>
      <c r="J53" s="733">
        <v>30</v>
      </c>
      <c r="K53" s="733">
        <v>30</v>
      </c>
      <c r="L53" s="733">
        <v>30</v>
      </c>
      <c r="M53" s="733">
        <v>30</v>
      </c>
      <c r="N53" s="733">
        <v>30</v>
      </c>
      <c r="O53" s="733">
        <v>30</v>
      </c>
      <c r="P53" s="733">
        <v>30</v>
      </c>
      <c r="Q53" s="733">
        <v>30</v>
      </c>
      <c r="R53" s="733">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3">
        <v>30</v>
      </c>
      <c r="J54" s="733">
        <v>30</v>
      </c>
      <c r="K54" s="733">
        <v>30</v>
      </c>
      <c r="L54" s="733">
        <v>30</v>
      </c>
      <c r="M54" s="733">
        <v>30</v>
      </c>
      <c r="N54" s="733">
        <v>30</v>
      </c>
      <c r="O54" s="733">
        <v>30</v>
      </c>
      <c r="P54" s="733">
        <v>30</v>
      </c>
      <c r="Q54" s="733">
        <v>30</v>
      </c>
      <c r="R54" s="733">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3">
        <v>25</v>
      </c>
      <c r="J55" s="733">
        <v>25</v>
      </c>
      <c r="K55" s="733">
        <v>25</v>
      </c>
      <c r="L55" s="733">
        <v>25</v>
      </c>
      <c r="M55" s="733">
        <v>25</v>
      </c>
      <c r="N55" s="733">
        <v>25</v>
      </c>
      <c r="O55" s="733">
        <v>25</v>
      </c>
      <c r="P55" s="733">
        <v>25</v>
      </c>
      <c r="Q55" s="733">
        <v>25</v>
      </c>
      <c r="R55" s="733">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3">
        <v>25</v>
      </c>
      <c r="J56" s="733">
        <v>25</v>
      </c>
      <c r="K56" s="733">
        <v>25</v>
      </c>
      <c r="L56" s="733">
        <v>25</v>
      </c>
      <c r="M56" s="733">
        <v>25</v>
      </c>
      <c r="N56" s="733">
        <v>25</v>
      </c>
      <c r="O56" s="733">
        <v>25</v>
      </c>
      <c r="P56" s="733">
        <v>25</v>
      </c>
      <c r="Q56" s="733">
        <v>25</v>
      </c>
      <c r="R56" s="733">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3">
        <v>25</v>
      </c>
      <c r="J57" s="733">
        <v>25</v>
      </c>
      <c r="K57" s="733">
        <v>25</v>
      </c>
      <c r="L57" s="733">
        <v>25</v>
      </c>
      <c r="M57" s="733">
        <v>25</v>
      </c>
      <c r="N57" s="733">
        <v>25</v>
      </c>
      <c r="O57" s="733">
        <v>25</v>
      </c>
      <c r="P57" s="733">
        <v>25</v>
      </c>
      <c r="Q57" s="733">
        <v>25</v>
      </c>
      <c r="R57" s="733">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3">
        <v>30</v>
      </c>
      <c r="J58" s="733">
        <v>30</v>
      </c>
      <c r="K58" s="733">
        <v>30</v>
      </c>
      <c r="L58" s="733">
        <v>30</v>
      </c>
      <c r="M58" s="733">
        <v>30</v>
      </c>
      <c r="N58" s="733">
        <v>30</v>
      </c>
      <c r="O58" s="733">
        <v>30</v>
      </c>
      <c r="P58" s="733">
        <v>30</v>
      </c>
      <c r="Q58" s="733">
        <v>30</v>
      </c>
      <c r="R58" s="733">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3">
        <v>30</v>
      </c>
      <c r="J59" s="733">
        <v>30</v>
      </c>
      <c r="K59" s="733">
        <v>30</v>
      </c>
      <c r="L59" s="733">
        <v>30</v>
      </c>
      <c r="M59" s="733">
        <v>30</v>
      </c>
      <c r="N59" s="733">
        <v>30</v>
      </c>
      <c r="O59" s="733">
        <v>30</v>
      </c>
      <c r="P59" s="733">
        <v>30</v>
      </c>
      <c r="Q59" s="733">
        <v>30</v>
      </c>
      <c r="R59" s="733">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0">
        <v>43804</v>
      </c>
      <c r="J63" s="730">
        <v>43804</v>
      </c>
      <c r="K63" s="730">
        <v>43804</v>
      </c>
      <c r="L63" s="730">
        <v>43804</v>
      </c>
      <c r="M63" s="730">
        <v>43804</v>
      </c>
      <c r="N63" s="730">
        <v>43804</v>
      </c>
      <c r="O63" s="730">
        <v>43804</v>
      </c>
      <c r="P63" s="730">
        <v>43804</v>
      </c>
      <c r="Q63" s="730">
        <v>43804</v>
      </c>
      <c r="R63" s="730">
        <v>43804</v>
      </c>
      <c r="S63" s="36"/>
      <c r="T63" s="665" t="str">
        <f>H63</f>
        <v>b</v>
      </c>
      <c r="U63" s="728">
        <f>MIN(364,INT((I63 - DATE(YEAR(I63),1,1))))</f>
        <v>338</v>
      </c>
      <c r="V63" s="728">
        <f t="shared" ref="V63:AD63" si="0">MIN(364,INT((J63 - DATE(YEAR(J63),1,1))))</f>
        <v>338</v>
      </c>
      <c r="W63" s="728">
        <f t="shared" si="0"/>
        <v>338</v>
      </c>
      <c r="X63" s="728">
        <f t="shared" si="0"/>
        <v>338</v>
      </c>
      <c r="Y63" s="728">
        <f t="shared" si="0"/>
        <v>338</v>
      </c>
      <c r="Z63" s="728">
        <f t="shared" si="0"/>
        <v>338</v>
      </c>
      <c r="AA63" s="728">
        <f t="shared" si="0"/>
        <v>338</v>
      </c>
      <c r="AB63" s="728">
        <f t="shared" si="0"/>
        <v>338</v>
      </c>
      <c r="AC63" s="728">
        <f t="shared" si="0"/>
        <v>338</v>
      </c>
      <c r="AD63" s="728">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0">
        <v>43804</v>
      </c>
      <c r="J64" s="730">
        <v>43804</v>
      </c>
      <c r="K64" s="730">
        <v>43804</v>
      </c>
      <c r="L64" s="730">
        <v>43804</v>
      </c>
      <c r="M64" s="730">
        <v>43804</v>
      </c>
      <c r="N64" s="730">
        <v>43804</v>
      </c>
      <c r="O64" s="730">
        <v>43804</v>
      </c>
      <c r="P64" s="730">
        <v>43804</v>
      </c>
      <c r="Q64" s="730">
        <v>43804</v>
      </c>
      <c r="R64" s="730">
        <v>43804</v>
      </c>
      <c r="S64" s="36"/>
      <c r="T64" s="665" t="str">
        <f t="shared" ref="T64:T79" si="1">H64</f>
        <v>bd</v>
      </c>
      <c r="U64" s="728">
        <f t="shared" ref="U64:U79" si="2">MIN(364,INT((I64 - DATE(YEAR(I64),1,1))))</f>
        <v>338</v>
      </c>
      <c r="V64" s="728">
        <f t="shared" ref="V64:V79" si="3">MIN(364,INT((J64 - DATE(YEAR(J64),1,1))))</f>
        <v>338</v>
      </c>
      <c r="W64" s="728">
        <f t="shared" ref="W64:W79" si="4">MIN(364,INT((K64 - DATE(YEAR(K64),1,1))))</f>
        <v>338</v>
      </c>
      <c r="X64" s="728">
        <f t="shared" ref="X64:X79" si="5">MIN(364,INT((L64 - DATE(YEAR(L64),1,1))))</f>
        <v>338</v>
      </c>
      <c r="Y64" s="728">
        <f t="shared" ref="Y64:Y79" si="6">MIN(364,INT((M64 - DATE(YEAR(M64),1,1))))</f>
        <v>338</v>
      </c>
      <c r="Z64" s="728">
        <f t="shared" ref="Z64:Z79" si="7">MIN(364,INT((N64 - DATE(YEAR(N64),1,1))))</f>
        <v>338</v>
      </c>
      <c r="AA64" s="728">
        <f t="shared" ref="AA64:AA79" si="8">MIN(364,INT((O64 - DATE(YEAR(O64),1,1))))</f>
        <v>338</v>
      </c>
      <c r="AB64" s="728">
        <f t="shared" ref="AB64:AB79" si="9">MIN(364,INT((P64 - DATE(YEAR(P64),1,1))))</f>
        <v>338</v>
      </c>
      <c r="AC64" s="728">
        <f t="shared" ref="AC64:AC79" si="10">MIN(364,INT((Q64 - DATE(YEAR(Q64),1,1))))</f>
        <v>338</v>
      </c>
      <c r="AD64" s="728">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0">
        <v>43804</v>
      </c>
      <c r="J65" s="730">
        <v>43804</v>
      </c>
      <c r="K65" s="730">
        <v>43804</v>
      </c>
      <c r="L65" s="730">
        <v>43804</v>
      </c>
      <c r="M65" s="730">
        <v>43804</v>
      </c>
      <c r="N65" s="730">
        <v>43804</v>
      </c>
      <c r="O65" s="730">
        <v>43804</v>
      </c>
      <c r="P65" s="730">
        <v>43804</v>
      </c>
      <c r="Q65" s="730">
        <v>43804</v>
      </c>
      <c r="R65" s="730">
        <v>43804</v>
      </c>
      <c r="S65" s="36"/>
      <c r="T65" s="665" t="str">
        <f t="shared" si="1"/>
        <v>f</v>
      </c>
      <c r="U65" s="728">
        <f t="shared" si="2"/>
        <v>338</v>
      </c>
      <c r="V65" s="728">
        <f t="shared" si="3"/>
        <v>338</v>
      </c>
      <c r="W65" s="728">
        <f t="shared" si="4"/>
        <v>338</v>
      </c>
      <c r="X65" s="728">
        <f t="shared" si="5"/>
        <v>338</v>
      </c>
      <c r="Y65" s="728">
        <f t="shared" si="6"/>
        <v>338</v>
      </c>
      <c r="Z65" s="728">
        <f t="shared" si="7"/>
        <v>338</v>
      </c>
      <c r="AA65" s="728">
        <f t="shared" si="8"/>
        <v>338</v>
      </c>
      <c r="AB65" s="728">
        <f t="shared" si="9"/>
        <v>338</v>
      </c>
      <c r="AC65" s="728">
        <f t="shared" si="10"/>
        <v>338</v>
      </c>
      <c r="AD65" s="728">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0">
        <v>43794</v>
      </c>
      <c r="J66" s="730">
        <v>43794</v>
      </c>
      <c r="K66" s="730">
        <v>43794</v>
      </c>
      <c r="L66" s="730">
        <v>43794</v>
      </c>
      <c r="M66" s="730">
        <v>43794</v>
      </c>
      <c r="N66" s="730">
        <v>43794</v>
      </c>
      <c r="O66" s="730">
        <v>43794</v>
      </c>
      <c r="P66" s="730">
        <v>43794</v>
      </c>
      <c r="Q66" s="730">
        <v>43794</v>
      </c>
      <c r="R66" s="730">
        <v>43794</v>
      </c>
      <c r="S66" s="36"/>
      <c r="T66" s="665" t="str">
        <f t="shared" si="1"/>
        <v>h</v>
      </c>
      <c r="U66" s="728">
        <f t="shared" si="2"/>
        <v>328</v>
      </c>
      <c r="V66" s="728">
        <f t="shared" si="3"/>
        <v>328</v>
      </c>
      <c r="W66" s="728">
        <f t="shared" si="4"/>
        <v>328</v>
      </c>
      <c r="X66" s="728">
        <f t="shared" si="5"/>
        <v>328</v>
      </c>
      <c r="Y66" s="728">
        <f t="shared" si="6"/>
        <v>328</v>
      </c>
      <c r="Z66" s="728">
        <f t="shared" si="7"/>
        <v>328</v>
      </c>
      <c r="AA66" s="728">
        <f t="shared" si="8"/>
        <v>328</v>
      </c>
      <c r="AB66" s="728">
        <f t="shared" si="9"/>
        <v>328</v>
      </c>
      <c r="AC66" s="728">
        <f t="shared" si="10"/>
        <v>328</v>
      </c>
      <c r="AD66" s="728">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0">
        <v>43804</v>
      </c>
      <c r="J67" s="730">
        <v>43804</v>
      </c>
      <c r="K67" s="730">
        <v>43804</v>
      </c>
      <c r="L67" s="730">
        <v>43804</v>
      </c>
      <c r="M67" s="730">
        <v>43804</v>
      </c>
      <c r="N67" s="730">
        <v>43804</v>
      </c>
      <c r="O67" s="730">
        <v>43804</v>
      </c>
      <c r="P67" s="730">
        <v>43804</v>
      </c>
      <c r="Q67" s="730">
        <v>43804</v>
      </c>
      <c r="R67" s="730">
        <v>43804</v>
      </c>
      <c r="S67" s="36"/>
      <c r="T67" s="665" t="str">
        <f t="shared" si="1"/>
        <v>i</v>
      </c>
      <c r="U67" s="728">
        <f t="shared" si="2"/>
        <v>338</v>
      </c>
      <c r="V67" s="728">
        <f t="shared" si="3"/>
        <v>338</v>
      </c>
      <c r="W67" s="728">
        <f t="shared" si="4"/>
        <v>338</v>
      </c>
      <c r="X67" s="728">
        <f t="shared" si="5"/>
        <v>338</v>
      </c>
      <c r="Y67" s="728">
        <f t="shared" si="6"/>
        <v>338</v>
      </c>
      <c r="Z67" s="728">
        <f t="shared" si="7"/>
        <v>338</v>
      </c>
      <c r="AA67" s="728">
        <f t="shared" si="8"/>
        <v>338</v>
      </c>
      <c r="AB67" s="728">
        <f t="shared" si="9"/>
        <v>338</v>
      </c>
      <c r="AC67" s="728">
        <f t="shared" si="10"/>
        <v>338</v>
      </c>
      <c r="AD67" s="728">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0">
        <v>43804</v>
      </c>
      <c r="J68" s="730">
        <v>43804</v>
      </c>
      <c r="K68" s="730">
        <v>43804</v>
      </c>
      <c r="L68" s="730">
        <v>43804</v>
      </c>
      <c r="M68" s="730">
        <v>43804</v>
      </c>
      <c r="N68" s="730">
        <v>43804</v>
      </c>
      <c r="O68" s="730">
        <v>43804</v>
      </c>
      <c r="P68" s="730">
        <v>43804</v>
      </c>
      <c r="Q68" s="730">
        <v>43804</v>
      </c>
      <c r="R68" s="730">
        <v>43804</v>
      </c>
      <c r="S68" s="36"/>
      <c r="T68" s="665" t="str">
        <f t="shared" si="1"/>
        <v>k</v>
      </c>
      <c r="U68" s="728">
        <f t="shared" si="2"/>
        <v>338</v>
      </c>
      <c r="V68" s="728">
        <f t="shared" si="3"/>
        <v>338</v>
      </c>
      <c r="W68" s="728">
        <f t="shared" si="4"/>
        <v>338</v>
      </c>
      <c r="X68" s="728">
        <f t="shared" si="5"/>
        <v>338</v>
      </c>
      <c r="Y68" s="728">
        <f t="shared" si="6"/>
        <v>338</v>
      </c>
      <c r="Z68" s="728">
        <f t="shared" si="7"/>
        <v>338</v>
      </c>
      <c r="AA68" s="728">
        <f t="shared" si="8"/>
        <v>338</v>
      </c>
      <c r="AB68" s="728">
        <f t="shared" si="9"/>
        <v>338</v>
      </c>
      <c r="AC68" s="728">
        <f t="shared" si="10"/>
        <v>338</v>
      </c>
      <c r="AD68" s="728">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0">
        <v>43804</v>
      </c>
      <c r="J69" s="730">
        <v>43804</v>
      </c>
      <c r="K69" s="730">
        <v>43804</v>
      </c>
      <c r="L69" s="730">
        <v>43804</v>
      </c>
      <c r="M69" s="730">
        <v>43804</v>
      </c>
      <c r="N69" s="730">
        <v>43804</v>
      </c>
      <c r="O69" s="730">
        <v>43804</v>
      </c>
      <c r="P69" s="730">
        <v>43804</v>
      </c>
      <c r="Q69" s="730">
        <v>43804</v>
      </c>
      <c r="R69" s="730">
        <v>43804</v>
      </c>
      <c r="S69" s="36"/>
      <c r="T69" s="665" t="str">
        <f t="shared" si="1"/>
        <v>l</v>
      </c>
      <c r="U69" s="728">
        <f t="shared" si="2"/>
        <v>338</v>
      </c>
      <c r="V69" s="728">
        <f t="shared" si="3"/>
        <v>338</v>
      </c>
      <c r="W69" s="728">
        <f t="shared" si="4"/>
        <v>338</v>
      </c>
      <c r="X69" s="728">
        <f t="shared" si="5"/>
        <v>338</v>
      </c>
      <c r="Y69" s="728">
        <f t="shared" si="6"/>
        <v>338</v>
      </c>
      <c r="Z69" s="728">
        <f t="shared" si="7"/>
        <v>338</v>
      </c>
      <c r="AA69" s="728">
        <f t="shared" si="8"/>
        <v>338</v>
      </c>
      <c r="AB69" s="728">
        <f t="shared" si="9"/>
        <v>338</v>
      </c>
      <c r="AC69" s="728">
        <f t="shared" si="10"/>
        <v>338</v>
      </c>
      <c r="AD69" s="728">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0">
        <v>43804</v>
      </c>
      <c r="J70" s="730">
        <v>43804</v>
      </c>
      <c r="K70" s="730">
        <v>43804</v>
      </c>
      <c r="L70" s="730">
        <v>43804</v>
      </c>
      <c r="M70" s="730">
        <v>43804</v>
      </c>
      <c r="N70" s="730">
        <v>43804</v>
      </c>
      <c r="O70" s="730">
        <v>43804</v>
      </c>
      <c r="P70" s="730">
        <v>43804</v>
      </c>
      <c r="Q70" s="730">
        <v>43804</v>
      </c>
      <c r="R70" s="730">
        <v>43804</v>
      </c>
      <c r="S70" s="36"/>
      <c r="T70" s="665" t="str">
        <f t="shared" si="1"/>
        <v>o</v>
      </c>
      <c r="U70" s="728">
        <f t="shared" si="2"/>
        <v>338</v>
      </c>
      <c r="V70" s="728">
        <f t="shared" si="3"/>
        <v>338</v>
      </c>
      <c r="W70" s="728">
        <f t="shared" si="4"/>
        <v>338</v>
      </c>
      <c r="X70" s="728">
        <f t="shared" si="5"/>
        <v>338</v>
      </c>
      <c r="Y70" s="728">
        <f t="shared" si="6"/>
        <v>338</v>
      </c>
      <c r="Z70" s="728">
        <f t="shared" si="7"/>
        <v>338</v>
      </c>
      <c r="AA70" s="728">
        <f t="shared" si="8"/>
        <v>338</v>
      </c>
      <c r="AB70" s="728">
        <f t="shared" si="9"/>
        <v>338</v>
      </c>
      <c r="AC70" s="728">
        <f t="shared" si="10"/>
        <v>338</v>
      </c>
      <c r="AD70" s="728">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0">
        <v>43804</v>
      </c>
      <c r="J71" s="730">
        <v>43804</v>
      </c>
      <c r="K71" s="730">
        <v>43804</v>
      </c>
      <c r="L71" s="730">
        <v>43804</v>
      </c>
      <c r="M71" s="730">
        <v>43804</v>
      </c>
      <c r="N71" s="730">
        <v>43804</v>
      </c>
      <c r="O71" s="730">
        <v>43804</v>
      </c>
      <c r="P71" s="730">
        <v>43804</v>
      </c>
      <c r="Q71" s="730">
        <v>43804</v>
      </c>
      <c r="R71" s="730">
        <v>43804</v>
      </c>
      <c r="S71" s="36"/>
      <c r="T71" s="665" t="str">
        <f t="shared" si="1"/>
        <v>od</v>
      </c>
      <c r="U71" s="728">
        <f t="shared" si="2"/>
        <v>338</v>
      </c>
      <c r="V71" s="728">
        <f t="shared" si="3"/>
        <v>338</v>
      </c>
      <c r="W71" s="728">
        <f t="shared" si="4"/>
        <v>338</v>
      </c>
      <c r="X71" s="728">
        <f t="shared" si="5"/>
        <v>338</v>
      </c>
      <c r="Y71" s="728">
        <f t="shared" si="6"/>
        <v>338</v>
      </c>
      <c r="Z71" s="728">
        <f t="shared" si="7"/>
        <v>338</v>
      </c>
      <c r="AA71" s="728">
        <f t="shared" si="8"/>
        <v>338</v>
      </c>
      <c r="AB71" s="728">
        <f t="shared" si="9"/>
        <v>338</v>
      </c>
      <c r="AC71" s="728">
        <f t="shared" si="10"/>
        <v>338</v>
      </c>
      <c r="AD71" s="728">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0">
        <v>43794</v>
      </c>
      <c r="J72" s="730">
        <v>43794</v>
      </c>
      <c r="K72" s="730">
        <v>43794</v>
      </c>
      <c r="L72" s="730">
        <v>43794</v>
      </c>
      <c r="M72" s="730">
        <v>43794</v>
      </c>
      <c r="N72" s="730">
        <v>43794</v>
      </c>
      <c r="O72" s="730">
        <v>43794</v>
      </c>
      <c r="P72" s="730">
        <v>43794</v>
      </c>
      <c r="Q72" s="730">
        <v>43794</v>
      </c>
      <c r="R72" s="730">
        <v>43794</v>
      </c>
      <c r="S72" s="36"/>
      <c r="T72" s="665" t="str">
        <f t="shared" si="1"/>
        <v>of</v>
      </c>
      <c r="U72" s="728">
        <f t="shared" si="2"/>
        <v>328</v>
      </c>
      <c r="V72" s="728">
        <f t="shared" si="3"/>
        <v>328</v>
      </c>
      <c r="W72" s="728">
        <f t="shared" si="4"/>
        <v>328</v>
      </c>
      <c r="X72" s="728">
        <f t="shared" si="5"/>
        <v>328</v>
      </c>
      <c r="Y72" s="728">
        <f t="shared" si="6"/>
        <v>328</v>
      </c>
      <c r="Z72" s="728">
        <f t="shared" si="7"/>
        <v>328</v>
      </c>
      <c r="AA72" s="728">
        <f t="shared" si="8"/>
        <v>328</v>
      </c>
      <c r="AB72" s="728">
        <f t="shared" si="9"/>
        <v>328</v>
      </c>
      <c r="AC72" s="728">
        <f t="shared" si="10"/>
        <v>328</v>
      </c>
      <c r="AD72" s="728">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0">
        <v>43794</v>
      </c>
      <c r="J73" s="730">
        <v>43794</v>
      </c>
      <c r="K73" s="730">
        <v>43794</v>
      </c>
      <c r="L73" s="730">
        <v>43794</v>
      </c>
      <c r="M73" s="730">
        <v>43794</v>
      </c>
      <c r="N73" s="730">
        <v>43794</v>
      </c>
      <c r="O73" s="730">
        <v>43794</v>
      </c>
      <c r="P73" s="730">
        <v>43794</v>
      </c>
      <c r="Q73" s="730">
        <v>43794</v>
      </c>
      <c r="R73" s="730">
        <v>43794</v>
      </c>
      <c r="S73" s="36"/>
      <c r="T73" s="665" t="str">
        <f t="shared" si="1"/>
        <v>r</v>
      </c>
      <c r="U73" s="728">
        <f t="shared" si="2"/>
        <v>328</v>
      </c>
      <c r="V73" s="728">
        <f t="shared" si="3"/>
        <v>328</v>
      </c>
      <c r="W73" s="728">
        <f t="shared" si="4"/>
        <v>328</v>
      </c>
      <c r="X73" s="728">
        <f t="shared" si="5"/>
        <v>328</v>
      </c>
      <c r="Y73" s="728">
        <f t="shared" si="6"/>
        <v>328</v>
      </c>
      <c r="Z73" s="728">
        <f t="shared" si="7"/>
        <v>328</v>
      </c>
      <c r="AA73" s="728">
        <f t="shared" si="8"/>
        <v>328</v>
      </c>
      <c r="AB73" s="728">
        <f t="shared" si="9"/>
        <v>328</v>
      </c>
      <c r="AC73" s="728">
        <f t="shared" si="10"/>
        <v>328</v>
      </c>
      <c r="AD73" s="728">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0">
        <v>43794</v>
      </c>
      <c r="J74" s="730">
        <v>43794</v>
      </c>
      <c r="K74" s="730">
        <v>43794</v>
      </c>
      <c r="L74" s="730">
        <v>43794</v>
      </c>
      <c r="M74" s="730">
        <v>43794</v>
      </c>
      <c r="N74" s="730">
        <v>43794</v>
      </c>
      <c r="O74" s="730">
        <v>43794</v>
      </c>
      <c r="P74" s="730">
        <v>43794</v>
      </c>
      <c r="Q74" s="730">
        <v>43794</v>
      </c>
      <c r="R74" s="730">
        <v>43794</v>
      </c>
      <c r="S74" s="36"/>
      <c r="T74" s="665" t="str">
        <f t="shared" si="1"/>
        <v>rd</v>
      </c>
      <c r="U74" s="728">
        <f t="shared" si="2"/>
        <v>328</v>
      </c>
      <c r="V74" s="728">
        <f t="shared" si="3"/>
        <v>328</v>
      </c>
      <c r="W74" s="728">
        <f t="shared" si="4"/>
        <v>328</v>
      </c>
      <c r="X74" s="728">
        <f t="shared" si="5"/>
        <v>328</v>
      </c>
      <c r="Y74" s="728">
        <f t="shared" si="6"/>
        <v>328</v>
      </c>
      <c r="Z74" s="728">
        <f t="shared" si="7"/>
        <v>328</v>
      </c>
      <c r="AA74" s="728">
        <f t="shared" si="8"/>
        <v>328</v>
      </c>
      <c r="AB74" s="728">
        <f t="shared" si="9"/>
        <v>328</v>
      </c>
      <c r="AC74" s="728">
        <f t="shared" si="10"/>
        <v>328</v>
      </c>
      <c r="AD74" s="728">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0">
        <v>43804</v>
      </c>
      <c r="J75" s="730">
        <v>43804</v>
      </c>
      <c r="K75" s="730">
        <v>43804</v>
      </c>
      <c r="L75" s="730">
        <v>43804</v>
      </c>
      <c r="M75" s="730">
        <v>43804</v>
      </c>
      <c r="N75" s="730">
        <v>43804</v>
      </c>
      <c r="O75" s="730">
        <v>43804</v>
      </c>
      <c r="P75" s="730">
        <v>43804</v>
      </c>
      <c r="Q75" s="730">
        <v>43804</v>
      </c>
      <c r="R75" s="730">
        <v>43804</v>
      </c>
      <c r="S75" s="36"/>
      <c r="T75" s="665" t="str">
        <f t="shared" si="1"/>
        <v>v</v>
      </c>
      <c r="U75" s="728">
        <f t="shared" si="2"/>
        <v>338</v>
      </c>
      <c r="V75" s="728">
        <f t="shared" si="3"/>
        <v>338</v>
      </c>
      <c r="W75" s="728">
        <f t="shared" si="4"/>
        <v>338</v>
      </c>
      <c r="X75" s="728">
        <f t="shared" si="5"/>
        <v>338</v>
      </c>
      <c r="Y75" s="728">
        <f t="shared" si="6"/>
        <v>338</v>
      </c>
      <c r="Z75" s="728">
        <f t="shared" si="7"/>
        <v>338</v>
      </c>
      <c r="AA75" s="728">
        <f t="shared" si="8"/>
        <v>338</v>
      </c>
      <c r="AB75" s="728">
        <f t="shared" si="9"/>
        <v>338</v>
      </c>
      <c r="AC75" s="728">
        <f t="shared" si="10"/>
        <v>338</v>
      </c>
      <c r="AD75" s="728">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0">
        <v>43804</v>
      </c>
      <c r="J76" s="730">
        <v>43804</v>
      </c>
      <c r="K76" s="730">
        <v>43804</v>
      </c>
      <c r="L76" s="730">
        <v>43804</v>
      </c>
      <c r="M76" s="730">
        <v>43804</v>
      </c>
      <c r="N76" s="730">
        <v>43804</v>
      </c>
      <c r="O76" s="730">
        <v>43804</v>
      </c>
      <c r="P76" s="730">
        <v>43804</v>
      </c>
      <c r="Q76" s="730">
        <v>43804</v>
      </c>
      <c r="R76" s="730">
        <v>43804</v>
      </c>
      <c r="S76" s="36"/>
      <c r="T76" s="665" t="str">
        <f t="shared" si="1"/>
        <v>w</v>
      </c>
      <c r="U76" s="728">
        <f t="shared" si="2"/>
        <v>338</v>
      </c>
      <c r="V76" s="728">
        <f t="shared" si="3"/>
        <v>338</v>
      </c>
      <c r="W76" s="728">
        <f t="shared" si="4"/>
        <v>338</v>
      </c>
      <c r="X76" s="728">
        <f t="shared" si="5"/>
        <v>338</v>
      </c>
      <c r="Y76" s="728">
        <f t="shared" si="6"/>
        <v>338</v>
      </c>
      <c r="Z76" s="728">
        <f t="shared" si="7"/>
        <v>338</v>
      </c>
      <c r="AA76" s="728">
        <f t="shared" si="8"/>
        <v>338</v>
      </c>
      <c r="AB76" s="728">
        <f t="shared" si="9"/>
        <v>338</v>
      </c>
      <c r="AC76" s="728">
        <f t="shared" si="10"/>
        <v>338</v>
      </c>
      <c r="AD76" s="728">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0">
        <v>43804</v>
      </c>
      <c r="J77" s="730">
        <v>43804</v>
      </c>
      <c r="K77" s="730">
        <v>43804</v>
      </c>
      <c r="L77" s="730">
        <v>43804</v>
      </c>
      <c r="M77" s="730">
        <v>43804</v>
      </c>
      <c r="N77" s="730">
        <v>43804</v>
      </c>
      <c r="O77" s="730">
        <v>43804</v>
      </c>
      <c r="P77" s="730">
        <v>43804</v>
      </c>
      <c r="Q77" s="730">
        <v>43804</v>
      </c>
      <c r="R77" s="730">
        <v>43804</v>
      </c>
      <c r="S77" s="36"/>
      <c r="T77" s="665" t="str">
        <f t="shared" si="1"/>
        <v>wd</v>
      </c>
      <c r="U77" s="728">
        <f t="shared" si="2"/>
        <v>338</v>
      </c>
      <c r="V77" s="728">
        <f t="shared" si="3"/>
        <v>338</v>
      </c>
      <c r="W77" s="728">
        <f t="shared" si="4"/>
        <v>338</v>
      </c>
      <c r="X77" s="728">
        <f t="shared" si="5"/>
        <v>338</v>
      </c>
      <c r="Y77" s="728">
        <f t="shared" si="6"/>
        <v>338</v>
      </c>
      <c r="Z77" s="728">
        <f t="shared" si="7"/>
        <v>338</v>
      </c>
      <c r="AA77" s="728">
        <f t="shared" si="8"/>
        <v>338</v>
      </c>
      <c r="AB77" s="728">
        <f t="shared" si="9"/>
        <v>338</v>
      </c>
      <c r="AC77" s="728">
        <f t="shared" si="10"/>
        <v>338</v>
      </c>
      <c r="AD77" s="728">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0">
        <v>43794</v>
      </c>
      <c r="J78" s="730">
        <v>43794</v>
      </c>
      <c r="K78" s="730">
        <v>43794</v>
      </c>
      <c r="L78" s="730">
        <v>43794</v>
      </c>
      <c r="M78" s="730">
        <v>43794</v>
      </c>
      <c r="N78" s="730">
        <v>43794</v>
      </c>
      <c r="O78" s="730">
        <v>43794</v>
      </c>
      <c r="P78" s="730">
        <v>43794</v>
      </c>
      <c r="Q78" s="730">
        <v>43794</v>
      </c>
      <c r="R78" s="730">
        <v>43794</v>
      </c>
      <c r="S78" s="36"/>
      <c r="T78" s="665" t="str">
        <f t="shared" si="1"/>
        <v>z</v>
      </c>
      <c r="U78" s="728">
        <f t="shared" si="2"/>
        <v>328</v>
      </c>
      <c r="V78" s="728">
        <f t="shared" si="3"/>
        <v>328</v>
      </c>
      <c r="W78" s="728">
        <f t="shared" si="4"/>
        <v>328</v>
      </c>
      <c r="X78" s="728">
        <f t="shared" si="5"/>
        <v>328</v>
      </c>
      <c r="Y78" s="728">
        <f t="shared" si="6"/>
        <v>328</v>
      </c>
      <c r="Z78" s="728">
        <f t="shared" si="7"/>
        <v>328</v>
      </c>
      <c r="AA78" s="728">
        <f t="shared" si="8"/>
        <v>328</v>
      </c>
      <c r="AB78" s="728">
        <f t="shared" si="9"/>
        <v>328</v>
      </c>
      <c r="AC78" s="728">
        <f t="shared" si="10"/>
        <v>328</v>
      </c>
      <c r="AD78" s="728">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0">
        <v>43794</v>
      </c>
      <c r="J79" s="730">
        <v>43794</v>
      </c>
      <c r="K79" s="730">
        <v>43794</v>
      </c>
      <c r="L79" s="730">
        <v>43794</v>
      </c>
      <c r="M79" s="730">
        <v>43794</v>
      </c>
      <c r="N79" s="730">
        <v>43794</v>
      </c>
      <c r="O79" s="730">
        <v>43794</v>
      </c>
      <c r="P79" s="730">
        <v>43794</v>
      </c>
      <c r="Q79" s="730">
        <v>43794</v>
      </c>
      <c r="R79" s="730">
        <v>43794</v>
      </c>
      <c r="S79" s="36"/>
      <c r="T79" s="665" t="str">
        <f t="shared" si="1"/>
        <v>zd</v>
      </c>
      <c r="U79" s="728">
        <f t="shared" si="2"/>
        <v>328</v>
      </c>
      <c r="V79" s="728">
        <f t="shared" si="3"/>
        <v>328</v>
      </c>
      <c r="W79" s="728">
        <f t="shared" si="4"/>
        <v>328</v>
      </c>
      <c r="X79" s="728">
        <f t="shared" si="5"/>
        <v>328</v>
      </c>
      <c r="Y79" s="728">
        <f t="shared" si="6"/>
        <v>328</v>
      </c>
      <c r="Z79" s="728">
        <f t="shared" si="7"/>
        <v>328</v>
      </c>
      <c r="AA79" s="728">
        <f t="shared" si="8"/>
        <v>328</v>
      </c>
      <c r="AB79" s="728">
        <f t="shared" si="9"/>
        <v>328</v>
      </c>
      <c r="AC79" s="728">
        <f t="shared" si="10"/>
        <v>328</v>
      </c>
      <c r="AD79" s="728">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8">
        <f>MIN(364,INT((J81 - DATE(YEAR(J81),1,1))))</f>
        <v>304</v>
      </c>
      <c r="J81" s="730">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6"/>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4" t="s">
        <v>1250</v>
      </c>
      <c r="I99" s="874"/>
      <c r="J99" s="874" t="s">
        <v>1294</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5">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1291</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1292</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5" t="s">
        <v>23</v>
      </c>
      <c r="I125" s="685" t="s">
        <v>23</v>
      </c>
      <c r="J125" s="685" t="s">
        <v>23</v>
      </c>
      <c r="K125" s="685" t="s">
        <v>1205</v>
      </c>
      <c r="L125" s="685" t="s">
        <v>220</v>
      </c>
      <c r="M125" s="686" t="s">
        <v>70</v>
      </c>
      <c r="N125" t="b">
        <f>AND(COUNTIF(G126:$G$183,G125))</f>
        <v>0</v>
      </c>
      <c r="O125" s="34" t="s">
        <v>23</v>
      </c>
      <c r="Q125">
        <f>MATCH($G125,Crop!$G$125:$G$204,0)</f>
        <v>1</v>
      </c>
      <c r="R125" s="250" t="b">
        <v>1</v>
      </c>
      <c r="T125" s="250">
        <f>IF(OR(AND(M125="a",L125="A1"),M125="a2",M125="sp"),0,1)</f>
        <v>0</v>
      </c>
      <c r="V125" s="231">
        <f>1-T125</f>
        <v>1</v>
      </c>
      <c r="X125" t="s">
        <v>1306</v>
      </c>
      <c r="Z125" t="s">
        <v>1305</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5" t="s">
        <v>148</v>
      </c>
      <c r="I126" s="685" t="s">
        <v>148</v>
      </c>
      <c r="J126" s="685" t="s">
        <v>148</v>
      </c>
      <c r="K126" s="685" t="s">
        <v>148</v>
      </c>
      <c r="L126" s="685" t="s">
        <v>1201</v>
      </c>
      <c r="M126" s="685" t="s">
        <v>809</v>
      </c>
      <c r="N126" t="b">
        <f>AND(COUNTIF(G127:$G$183,G126))</f>
        <v>0</v>
      </c>
      <c r="O126" s="34" t="s">
        <v>1177</v>
      </c>
      <c r="Q126">
        <f>MATCH($G126,Crop!$G$125:$G$204,0)</f>
        <v>2</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5" t="s">
        <v>148</v>
      </c>
      <c r="I127" s="685" t="s">
        <v>148</v>
      </c>
      <c r="J127" s="685" t="s">
        <v>148</v>
      </c>
      <c r="K127" s="685" t="s">
        <v>148</v>
      </c>
      <c r="L127" s="685" t="s">
        <v>1202</v>
      </c>
      <c r="M127" s="685" t="s">
        <v>809</v>
      </c>
      <c r="N127" t="b">
        <f>AND(COUNTIF(G128:$G$183,G127))</f>
        <v>0</v>
      </c>
      <c r="O127" s="34" t="s">
        <v>1177</v>
      </c>
      <c r="Q127">
        <f>MATCH($G127,Crop!$G$125:$G$204,0)</f>
        <v>3</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5" t="s">
        <v>148</v>
      </c>
      <c r="I128" s="685" t="s">
        <v>148</v>
      </c>
      <c r="J128" s="685" t="s">
        <v>148</v>
      </c>
      <c r="K128" s="685" t="s">
        <v>1204</v>
      </c>
      <c r="L128" s="685" t="s">
        <v>75</v>
      </c>
      <c r="M128" s="685" t="s">
        <v>809</v>
      </c>
      <c r="N128" t="b">
        <f>AND(COUNTIF(G129:$G$183,G128))</f>
        <v>0</v>
      </c>
      <c r="O128" s="34" t="s">
        <v>1177</v>
      </c>
      <c r="Q128">
        <f>MATCH($G128,Crop!$G$125:$G$204,0)</f>
        <v>4</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5" t="s">
        <v>148</v>
      </c>
      <c r="I129" s="685" t="s">
        <v>148</v>
      </c>
      <c r="J129" s="685" t="s">
        <v>148</v>
      </c>
      <c r="K129" s="685" t="s">
        <v>1204</v>
      </c>
      <c r="L129" s="685" t="s">
        <v>76</v>
      </c>
      <c r="M129" s="685" t="s">
        <v>809</v>
      </c>
      <c r="N129" t="b">
        <f>AND(COUNTIF(G130:$G$183,G129))</f>
        <v>0</v>
      </c>
      <c r="O129" s="34" t="s">
        <v>1177</v>
      </c>
      <c r="Q129">
        <f>MATCH($G129,Crop!$G$125:$G$204,0)</f>
        <v>5</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5" t="s">
        <v>148</v>
      </c>
      <c r="I130" s="685" t="s">
        <v>148</v>
      </c>
      <c r="J130" s="685" t="s">
        <v>148</v>
      </c>
      <c r="K130" s="685" t="s">
        <v>1204</v>
      </c>
      <c r="L130" s="685" t="s">
        <v>149</v>
      </c>
      <c r="M130" s="685" t="s">
        <v>809</v>
      </c>
      <c r="N130" t="b">
        <f>AND(COUNTIF(G131:$G$183,G130))</f>
        <v>0</v>
      </c>
      <c r="O130" s="34" t="s">
        <v>1177</v>
      </c>
      <c r="Q130">
        <f>MATCH($G130,Crop!$G$125:$G$204,0)</f>
        <v>6</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5" t="s">
        <v>148</v>
      </c>
      <c r="I131" s="685" t="s">
        <v>148</v>
      </c>
      <c r="J131" s="685" t="s">
        <v>148</v>
      </c>
      <c r="K131" s="685" t="s">
        <v>221</v>
      </c>
      <c r="L131" s="685" t="s">
        <v>75</v>
      </c>
      <c r="M131" s="685" t="s">
        <v>809</v>
      </c>
      <c r="N131" t="b">
        <f>AND(COUNTIF(G132:$G$183,G131))</f>
        <v>0</v>
      </c>
      <c r="O131" s="34" t="s">
        <v>1177</v>
      </c>
      <c r="Q131">
        <f>MATCH($G131,Crop!$G$125:$G$204,0)</f>
        <v>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5" t="s">
        <v>148</v>
      </c>
      <c r="I132" s="685" t="s">
        <v>148</v>
      </c>
      <c r="J132" s="685" t="s">
        <v>148</v>
      </c>
      <c r="K132" s="685" t="s">
        <v>221</v>
      </c>
      <c r="L132" s="685" t="s">
        <v>76</v>
      </c>
      <c r="M132" s="685" t="s">
        <v>809</v>
      </c>
      <c r="N132" t="b">
        <f>AND(COUNTIF(G133:$G$183,G132))</f>
        <v>0</v>
      </c>
      <c r="O132" s="34" t="s">
        <v>1177</v>
      </c>
      <c r="Q132">
        <f>MATCH($G132,Crop!$G$125:$G$204,0)</f>
        <v>8</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5" t="s">
        <v>148</v>
      </c>
      <c r="I133" s="685" t="s">
        <v>148</v>
      </c>
      <c r="J133" s="685" t="s">
        <v>148</v>
      </c>
      <c r="K133" s="685" t="s">
        <v>221</v>
      </c>
      <c r="L133" s="685" t="s">
        <v>77</v>
      </c>
      <c r="M133" s="685" t="s">
        <v>809</v>
      </c>
      <c r="N133" t="b">
        <f>AND(COUNTIF(G134:$G$183,G133))</f>
        <v>0</v>
      </c>
      <c r="O133" s="34" t="s">
        <v>1177</v>
      </c>
      <c r="Q133">
        <f>MATCH($G133,Crop!$G$125:$G$204,0)</f>
        <v>9</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5" t="s">
        <v>148</v>
      </c>
      <c r="I134" s="685" t="s">
        <v>148</v>
      </c>
      <c r="J134" s="685" t="s">
        <v>148</v>
      </c>
      <c r="K134" s="685" t="s">
        <v>221</v>
      </c>
      <c r="L134" s="685" t="s">
        <v>149</v>
      </c>
      <c r="M134" s="685" t="s">
        <v>809</v>
      </c>
      <c r="N134" t="b">
        <f>AND(COUNTIF(G135:$G$183,G134))</f>
        <v>0</v>
      </c>
      <c r="O134" s="34" t="s">
        <v>1177</v>
      </c>
      <c r="Q134">
        <f>MATCH($G134,Crop!$G$125:$G$204,0)</f>
        <v>10</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5" t="s">
        <v>1167</v>
      </c>
      <c r="I135" s="685" t="s">
        <v>1167</v>
      </c>
      <c r="J135" s="685" t="s">
        <v>1167</v>
      </c>
      <c r="K135" s="685" t="s">
        <v>1167</v>
      </c>
      <c r="L135" s="685" t="s">
        <v>1167</v>
      </c>
      <c r="M135" s="686" t="s">
        <v>1111</v>
      </c>
      <c r="N135" t="b">
        <f>AND(COUNTIF(G136:$G$183,G135))</f>
        <v>0</v>
      </c>
      <c r="O135" s="34" t="s">
        <v>1168</v>
      </c>
      <c r="Q135">
        <f>MATCH($G135,Crop!$G$125:$G$204,0)</f>
        <v>11</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5" t="s">
        <v>23</v>
      </c>
      <c r="I136" s="685" t="s">
        <v>75</v>
      </c>
      <c r="J136" s="685" t="s">
        <v>14</v>
      </c>
      <c r="K136" s="685" t="s">
        <v>16</v>
      </c>
      <c r="L136" s="685" t="s">
        <v>14</v>
      </c>
      <c r="M136" s="686" t="s">
        <v>66</v>
      </c>
      <c r="N136" t="b">
        <f>AND(COUNTIF(G137:$G$183,G136))</f>
        <v>0</v>
      </c>
      <c r="O136" s="34" t="s">
        <v>1302</v>
      </c>
      <c r="Q136" t="e">
        <f>MATCH($G136,Crop!$G$125:$G$204,0)</f>
        <v>#N/A</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5" t="s">
        <v>23</v>
      </c>
      <c r="I137" s="685" t="s">
        <v>75</v>
      </c>
      <c r="J137" s="685" t="s">
        <v>14</v>
      </c>
      <c r="K137" s="685" t="s">
        <v>16</v>
      </c>
      <c r="L137" s="685" t="s">
        <v>14</v>
      </c>
      <c r="M137" s="686" t="s">
        <v>935</v>
      </c>
      <c r="N137" t="b">
        <f>AND(COUNTIF(G138:$G$183,G137))</f>
        <v>0</v>
      </c>
      <c r="O137" s="34" t="s">
        <v>1302</v>
      </c>
      <c r="Q137" t="e">
        <f>MATCH($G137,Crop!$G$125:$G$204,0)</f>
        <v>#N/A</v>
      </c>
      <c r="R137" s="250" t="b">
        <v>1</v>
      </c>
      <c r="T137" s="250">
        <f t="shared" si="13"/>
        <v>1</v>
      </c>
      <c r="V137" s="231">
        <f t="shared" si="14"/>
        <v>0</v>
      </c>
      <c r="X137" t="s">
        <v>1307</v>
      </c>
      <c r="Z137" t="s">
        <v>1305</v>
      </c>
      <c r="AA137" t="s">
        <v>220</v>
      </c>
      <c r="AX137" s="17"/>
      <c r="AY137" s="9"/>
      <c r="AZ137" s="9"/>
      <c r="BA137" s="9"/>
    </row>
    <row r="138" spans="1:53" ht="15" outlineLevel="1" x14ac:dyDescent="0.25">
      <c r="A138" s="7"/>
      <c r="B138" s="8"/>
      <c r="C138" s="18"/>
      <c r="D138" s="18"/>
      <c r="E138" s="18"/>
      <c r="F138" s="27"/>
      <c r="G138" s="43" t="str">
        <f t="shared" si="12"/>
        <v>AANBLb</v>
      </c>
      <c r="H138" s="685" t="s">
        <v>23</v>
      </c>
      <c r="I138" s="685" t="s">
        <v>23</v>
      </c>
      <c r="J138" s="685" t="s">
        <v>75</v>
      </c>
      <c r="K138" s="685" t="s">
        <v>14</v>
      </c>
      <c r="L138" s="685" t="s">
        <v>16</v>
      </c>
      <c r="M138" s="686" t="s">
        <v>67</v>
      </c>
      <c r="N138" t="b">
        <f>AND(COUNTIF(G139:$G$183,G138))</f>
        <v>0</v>
      </c>
      <c r="O138" s="34" t="s">
        <v>1302</v>
      </c>
      <c r="Q138" t="e">
        <f>MATCH($G138,Crop!$G$125:$G$204,0)</f>
        <v>#N/A</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5" t="s">
        <v>23</v>
      </c>
      <c r="I139" s="685" t="s">
        <v>23</v>
      </c>
      <c r="J139" s="685" t="s">
        <v>75</v>
      </c>
      <c r="K139" s="685" t="s">
        <v>14</v>
      </c>
      <c r="L139" s="685" t="s">
        <v>16</v>
      </c>
      <c r="M139" s="686" t="s">
        <v>934</v>
      </c>
      <c r="N139" t="b">
        <f>AND(COUNTIF(G140:$G$183,G139))</f>
        <v>0</v>
      </c>
      <c r="O139" s="34" t="s">
        <v>1302</v>
      </c>
      <c r="Q139" t="e">
        <f>MATCH($G139,Crop!$G$125:$G$204,0)</f>
        <v>#N/A</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5" t="s">
        <v>23</v>
      </c>
      <c r="I140" s="685" t="s">
        <v>23</v>
      </c>
      <c r="J140" s="685" t="s">
        <v>23</v>
      </c>
      <c r="K140" s="685" t="s">
        <v>75</v>
      </c>
      <c r="L140" s="685" t="s">
        <v>14</v>
      </c>
      <c r="M140" s="686" t="s">
        <v>68</v>
      </c>
      <c r="N140" t="b">
        <f>AND(COUNTIF(G141:$G$183,G140))</f>
        <v>0</v>
      </c>
      <c r="O140" s="34" t="s">
        <v>1302</v>
      </c>
      <c r="Q140" t="e">
        <f>MATCH($G140,Crop!$G$125:$G$204,0)</f>
        <v>#N/A</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5" t="s">
        <v>343</v>
      </c>
      <c r="I141" s="685" t="s">
        <v>23</v>
      </c>
      <c r="J141" s="685" t="s">
        <v>23</v>
      </c>
      <c r="K141" s="685" t="s">
        <v>1205</v>
      </c>
      <c r="L141" s="685" t="s">
        <v>75</v>
      </c>
      <c r="M141" s="686" t="s">
        <v>67</v>
      </c>
      <c r="N141" t="b">
        <f>AND(COUNTIF(G142:$G$183,G141))</f>
        <v>0</v>
      </c>
      <c r="O141" s="34" t="s">
        <v>1302</v>
      </c>
      <c r="Q141" t="e">
        <f>MATCH($G141,Crop!$G$125:$G$204,0)</f>
        <v>#N/A</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5" t="s">
        <v>343</v>
      </c>
      <c r="I142" s="685" t="s">
        <v>23</v>
      </c>
      <c r="J142" s="685" t="s">
        <v>23</v>
      </c>
      <c r="K142" s="685" t="s">
        <v>1205</v>
      </c>
      <c r="L142" s="685" t="s">
        <v>75</v>
      </c>
      <c r="M142" s="686" t="s">
        <v>934</v>
      </c>
      <c r="N142" t="b">
        <f>AND(COUNTIF(G143:$G$183,G142))</f>
        <v>0</v>
      </c>
      <c r="O142" s="34" t="s">
        <v>1302</v>
      </c>
      <c r="Q142" t="e">
        <f>MATCH($G142,Crop!$G$125:$G$204,0)</f>
        <v>#N/A</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5" t="s">
        <v>343</v>
      </c>
      <c r="I143" s="685" t="s">
        <v>343</v>
      </c>
      <c r="J143" s="685" t="s">
        <v>23</v>
      </c>
      <c r="K143" s="685" t="s">
        <v>1205</v>
      </c>
      <c r="L143" s="685" t="s">
        <v>220</v>
      </c>
      <c r="M143" s="686" t="s">
        <v>71</v>
      </c>
      <c r="N143" t="b">
        <f>AND(COUNTIF(G144:$G$183,G143))</f>
        <v>0</v>
      </c>
      <c r="O143" s="34" t="s">
        <v>1302</v>
      </c>
      <c r="Q143">
        <f>MATCH($G143,Crop!$G$125:$G$204,0)</f>
        <v>19</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5" t="s">
        <v>343</v>
      </c>
      <c r="I144" s="685" t="s">
        <v>343</v>
      </c>
      <c r="J144" s="685" t="s">
        <v>12</v>
      </c>
      <c r="K144" s="685" t="s">
        <v>1205</v>
      </c>
      <c r="L144" s="685" t="s">
        <v>220</v>
      </c>
      <c r="M144" s="686" t="s">
        <v>70</v>
      </c>
      <c r="N144" t="b">
        <f>AND(COUNTIF(G145:$G$183,G144))</f>
        <v>0</v>
      </c>
      <c r="O144" s="34" t="s">
        <v>1302</v>
      </c>
      <c r="P144" s="34" t="s">
        <v>1237</v>
      </c>
      <c r="Q144">
        <f>MATCH($G144,Crop!$G$125:$G$204,0)</f>
        <v>30</v>
      </c>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5" t="s">
        <v>343</v>
      </c>
      <c r="I145" s="685" t="s">
        <v>343</v>
      </c>
      <c r="J145" s="685" t="s">
        <v>14</v>
      </c>
      <c r="K145" s="685" t="s">
        <v>12</v>
      </c>
      <c r="L145" s="685" t="s">
        <v>220</v>
      </c>
      <c r="M145" s="686" t="s">
        <v>70</v>
      </c>
      <c r="N145" t="b">
        <f>AND(COUNTIF(G146:$G$183,G145))</f>
        <v>0</v>
      </c>
      <c r="O145" s="34" t="s">
        <v>1302</v>
      </c>
      <c r="Q145" t="e">
        <f>MATCH($G145,Crop!$G$125:$G$204,0)</f>
        <v>#N/A</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5" t="s">
        <v>343</v>
      </c>
      <c r="I146" s="685" t="s">
        <v>343</v>
      </c>
      <c r="J146" s="685" t="s">
        <v>16</v>
      </c>
      <c r="K146" s="685" t="s">
        <v>14</v>
      </c>
      <c r="L146" s="685" t="s">
        <v>12</v>
      </c>
      <c r="M146" s="686" t="s">
        <v>70</v>
      </c>
      <c r="N146" t="b">
        <f>AND(COUNTIF(G147:$G$183,G146))</f>
        <v>0</v>
      </c>
      <c r="O146" s="34" t="s">
        <v>1302</v>
      </c>
      <c r="Q146" t="e">
        <f>MATCH($G146,Crop!$G$125:$G$204,0)</f>
        <v>#N/A</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5" t="s">
        <v>23</v>
      </c>
      <c r="I147" s="685" t="s">
        <v>23</v>
      </c>
      <c r="J147" s="685" t="s">
        <v>23</v>
      </c>
      <c r="K147" s="685" t="s">
        <v>75</v>
      </c>
      <c r="L147" s="685" t="s">
        <v>14</v>
      </c>
      <c r="M147" s="686" t="s">
        <v>66</v>
      </c>
      <c r="N147" t="b">
        <f>AND(COUNTIF(G148:$G$183,G147))</f>
        <v>0</v>
      </c>
      <c r="O147" s="34" t="s">
        <v>1237</v>
      </c>
      <c r="Q147">
        <f>MATCH($G147,Crop!$G$125:$G$204,0)</f>
        <v>23</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5" t="s">
        <v>23</v>
      </c>
      <c r="I148" s="685" t="s">
        <v>23</v>
      </c>
      <c r="J148" s="685" t="s">
        <v>23</v>
      </c>
      <c r="K148" s="685" t="s">
        <v>75</v>
      </c>
      <c r="L148" s="685" t="s">
        <v>14</v>
      </c>
      <c r="M148" s="686" t="s">
        <v>935</v>
      </c>
      <c r="N148" t="b">
        <f>AND(COUNTIF(G149:$G$183,G148))</f>
        <v>0</v>
      </c>
      <c r="O148" s="34" t="s">
        <v>1237</v>
      </c>
      <c r="Q148">
        <f>MATCH($G148,Crop!$G$125:$G$204,0)</f>
        <v>24</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5" t="s">
        <v>23</v>
      </c>
      <c r="I149" s="685" t="s">
        <v>23</v>
      </c>
      <c r="J149" s="685" t="s">
        <v>23</v>
      </c>
      <c r="K149" s="685" t="s">
        <v>1205</v>
      </c>
      <c r="L149" s="685" t="s">
        <v>75</v>
      </c>
      <c r="M149" s="686" t="s">
        <v>67</v>
      </c>
      <c r="N149" t="b">
        <f>AND(COUNTIF(G150:$G$183,G149))</f>
        <v>0</v>
      </c>
      <c r="O149" s="34" t="s">
        <v>1237</v>
      </c>
      <c r="Q149">
        <f>MATCH($G149,Crop!$G$125:$G$204,0)</f>
        <v>25</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5" t="s">
        <v>23</v>
      </c>
      <c r="I150" s="685" t="s">
        <v>23</v>
      </c>
      <c r="J150" s="685" t="s">
        <v>23</v>
      </c>
      <c r="K150" s="685" t="s">
        <v>1205</v>
      </c>
      <c r="L150" s="685" t="s">
        <v>75</v>
      </c>
      <c r="M150" s="686" t="s">
        <v>934</v>
      </c>
      <c r="N150" t="b">
        <f>AND(COUNTIF(G151:$G$183,G150))</f>
        <v>0</v>
      </c>
      <c r="O150" s="34" t="s">
        <v>1237</v>
      </c>
      <c r="Q150">
        <f>MATCH($G150,Crop!$G$125:$G$204,0)</f>
        <v>26</v>
      </c>
      <c r="R150" s="250" t="b">
        <v>1</v>
      </c>
      <c r="T150" s="250">
        <f t="shared" si="13"/>
        <v>1</v>
      </c>
      <c r="V150" s="231">
        <f t="shared" si="14"/>
        <v>0</v>
      </c>
      <c r="X150" t="s">
        <v>1308</v>
      </c>
      <c r="Z150" t="s">
        <v>1309</v>
      </c>
      <c r="AX150" s="17"/>
      <c r="AY150" s="9"/>
      <c r="AZ150" s="9"/>
      <c r="BA150" s="9"/>
    </row>
    <row r="151" spans="1:53" ht="15" outlineLevel="1" x14ac:dyDescent="0.25">
      <c r="A151" s="7"/>
      <c r="B151" s="8"/>
      <c r="C151" s="18"/>
      <c r="D151" s="18"/>
      <c r="E151" s="18"/>
      <c r="F151" s="27"/>
      <c r="G151" s="43" t="str">
        <f t="shared" si="12"/>
        <v>AAAA2A1z</v>
      </c>
      <c r="H151" s="685" t="s">
        <v>23</v>
      </c>
      <c r="I151" s="685" t="s">
        <v>23</v>
      </c>
      <c r="J151" s="685" t="s">
        <v>23</v>
      </c>
      <c r="K151" s="685" t="s">
        <v>1205</v>
      </c>
      <c r="L151" s="685" t="s">
        <v>220</v>
      </c>
      <c r="M151" s="686" t="s">
        <v>71</v>
      </c>
      <c r="N151" t="b">
        <f>AND(COUNTIF(G152:$G$183,G151))</f>
        <v>0</v>
      </c>
      <c r="O151" s="34" t="s">
        <v>1237</v>
      </c>
      <c r="P151" s="34"/>
      <c r="Q151">
        <f>MATCH($G151,Crop!$G$125:$G$204,0)</f>
        <v>27</v>
      </c>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5" t="s">
        <v>343</v>
      </c>
      <c r="I152" s="685" t="s">
        <v>23</v>
      </c>
      <c r="J152" s="685" t="s">
        <v>23</v>
      </c>
      <c r="K152" s="685" t="s">
        <v>1205</v>
      </c>
      <c r="L152" s="685" t="s">
        <v>220</v>
      </c>
      <c r="M152" s="686" t="s">
        <v>70</v>
      </c>
      <c r="N152" t="b">
        <f>AND(COUNTIF(G153:$G$183,G152))</f>
        <v>0</v>
      </c>
      <c r="O152" s="34" t="s">
        <v>1237</v>
      </c>
      <c r="P152" s="34"/>
      <c r="Q152">
        <f>MATCH($G152,Crop!$G$125:$G$204,0)</f>
        <v>28</v>
      </c>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5" t="s">
        <v>343</v>
      </c>
      <c r="I153" s="685" t="s">
        <v>343</v>
      </c>
      <c r="J153" s="685" t="s">
        <v>23</v>
      </c>
      <c r="K153" s="685" t="s">
        <v>1205</v>
      </c>
      <c r="L153" s="685" t="s">
        <v>220</v>
      </c>
      <c r="M153" s="686" t="s">
        <v>70</v>
      </c>
      <c r="N153" t="b">
        <f>AND(COUNTIF(G154:$G$183,G153))</f>
        <v>0</v>
      </c>
      <c r="O153" s="34" t="s">
        <v>1237</v>
      </c>
      <c r="P153" s="34"/>
      <c r="Q153">
        <f>MATCH($G153,Crop!$G$125:$G$204,0)</f>
        <v>29</v>
      </c>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5" t="s">
        <v>23</v>
      </c>
      <c r="I154" s="685" t="s">
        <v>343</v>
      </c>
      <c r="J154" s="685" t="s">
        <v>14</v>
      </c>
      <c r="K154" s="685" t="s">
        <v>12</v>
      </c>
      <c r="L154" s="685" t="s">
        <v>220</v>
      </c>
      <c r="M154" s="686" t="s">
        <v>70</v>
      </c>
      <c r="N154" t="b">
        <f>AND(COUNTIF(G155:$G$183,G154))</f>
        <v>0</v>
      </c>
      <c r="O154" s="34" t="s">
        <v>1237</v>
      </c>
      <c r="Q154">
        <f>MATCH($G154,Crop!$G$125:$G$204,0)</f>
        <v>31</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5" t="s">
        <v>23</v>
      </c>
      <c r="I155" s="685" t="s">
        <v>23</v>
      </c>
      <c r="J155" s="685" t="s">
        <v>75</v>
      </c>
      <c r="K155" s="685" t="s">
        <v>14</v>
      </c>
      <c r="L155" s="685" t="s">
        <v>12</v>
      </c>
      <c r="M155" s="686" t="s">
        <v>70</v>
      </c>
      <c r="N155" t="b">
        <f>AND(COUNTIF(G156:$G$183,G155))</f>
        <v>0</v>
      </c>
      <c r="O155" s="34" t="s">
        <v>1237</v>
      </c>
      <c r="Q155">
        <f>MATCH($G155,Crop!$G$125:$G$204,0)</f>
        <v>32</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5" t="s">
        <v>343</v>
      </c>
      <c r="I156" s="685" t="s">
        <v>23</v>
      </c>
      <c r="J156" s="685" t="s">
        <v>14</v>
      </c>
      <c r="K156" s="685" t="s">
        <v>1205</v>
      </c>
      <c r="L156" s="685" t="s">
        <v>14</v>
      </c>
      <c r="M156" s="686" t="s">
        <v>70</v>
      </c>
      <c r="N156" t="b">
        <f>AND(COUNTIF(G157:$G$183,G156))</f>
        <v>0</v>
      </c>
      <c r="O156" s="34" t="s">
        <v>345</v>
      </c>
      <c r="Q156">
        <f>MATCH($G156,Crop!$G$125:$G$204,0)</f>
        <v>33</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5" t="s">
        <v>23</v>
      </c>
      <c r="I157" s="685" t="s">
        <v>343</v>
      </c>
      <c r="J157" s="685" t="s">
        <v>23</v>
      </c>
      <c r="K157" s="685" t="s">
        <v>14</v>
      </c>
      <c r="L157" s="685" t="s">
        <v>220</v>
      </c>
      <c r="M157" s="686" t="s">
        <v>67</v>
      </c>
      <c r="N157" t="b">
        <f>AND(COUNTIF(G158:$G$183,G157))</f>
        <v>0</v>
      </c>
      <c r="O157" s="34" t="s">
        <v>345</v>
      </c>
      <c r="Q157">
        <f>MATCH($G157,Crop!$G$125:$G$204,0)</f>
        <v>34</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5" t="s">
        <v>343</v>
      </c>
      <c r="I158" s="685" t="s">
        <v>23</v>
      </c>
      <c r="J158" s="685" t="s">
        <v>12</v>
      </c>
      <c r="K158" s="685" t="s">
        <v>1205</v>
      </c>
      <c r="L158" s="685" t="s">
        <v>149</v>
      </c>
      <c r="M158" s="686" t="s">
        <v>70</v>
      </c>
      <c r="N158" t="b">
        <f>AND(COUNTIF(G159:$G$183,G158))</f>
        <v>0</v>
      </c>
      <c r="O158" s="34" t="s">
        <v>931</v>
      </c>
      <c r="Q158">
        <f>MATCH($G158,Crop!$G$125:$G$204,0)</f>
        <v>35</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5" t="s">
        <v>23</v>
      </c>
      <c r="I159" s="685" t="s">
        <v>343</v>
      </c>
      <c r="J159" s="685" t="s">
        <v>23</v>
      </c>
      <c r="K159" s="685" t="s">
        <v>12</v>
      </c>
      <c r="L159" s="685" t="s">
        <v>220</v>
      </c>
      <c r="M159" s="686" t="s">
        <v>218</v>
      </c>
      <c r="N159" t="b">
        <f>AND(COUNTIF(G160:$G$183,G159))</f>
        <v>0</v>
      </c>
      <c r="O159" s="34" t="s">
        <v>931</v>
      </c>
      <c r="Q159">
        <f>MATCH($G159,Crop!$G$125:$G$204,0)</f>
        <v>36</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5" t="s">
        <v>343</v>
      </c>
      <c r="I160" s="685" t="s">
        <v>343</v>
      </c>
      <c r="J160" s="685" t="s">
        <v>75</v>
      </c>
      <c r="K160" s="685" t="s">
        <v>14</v>
      </c>
      <c r="L160" s="685" t="s">
        <v>75</v>
      </c>
      <c r="M160" s="686" t="s">
        <v>67</v>
      </c>
      <c r="N160" t="b">
        <f>AND(COUNTIF(G161:$G$183,G160))</f>
        <v>0</v>
      </c>
      <c r="O160" s="34" t="s">
        <v>1300</v>
      </c>
      <c r="P160" s="34" t="s">
        <v>1301</v>
      </c>
      <c r="Q160">
        <f>MATCH($G160,Crop!$G$125:$G$204,0)</f>
        <v>37</v>
      </c>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5" t="s">
        <v>343</v>
      </c>
      <c r="I161" s="685" t="s">
        <v>343</v>
      </c>
      <c r="J161" s="685" t="s">
        <v>75</v>
      </c>
      <c r="K161" s="685" t="s">
        <v>14</v>
      </c>
      <c r="L161" s="685" t="s">
        <v>75</v>
      </c>
      <c r="M161" s="686" t="s">
        <v>934</v>
      </c>
      <c r="N161" t="b">
        <f>AND(COUNTIF(G162:$G$183,G161))</f>
        <v>0</v>
      </c>
      <c r="O161" s="34" t="s">
        <v>1300</v>
      </c>
      <c r="P161" s="34" t="s">
        <v>1301</v>
      </c>
      <c r="Q161">
        <f>MATCH($G161,Crop!$G$125:$G$204,0)</f>
        <v>38</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5" t="s">
        <v>343</v>
      </c>
      <c r="I162" s="685" t="s">
        <v>343</v>
      </c>
      <c r="J162" s="685" t="s">
        <v>14</v>
      </c>
      <c r="K162" s="685" t="s">
        <v>75</v>
      </c>
      <c r="L162" s="685" t="s">
        <v>14</v>
      </c>
      <c r="M162" s="685" t="s">
        <v>71</v>
      </c>
      <c r="N162" t="b">
        <f>AND(COUNTIF(G163:$G$183,G162))</f>
        <v>0</v>
      </c>
      <c r="O162" s="34" t="s">
        <v>1300</v>
      </c>
      <c r="P162" s="34"/>
      <c r="Q162">
        <f>MATCH($G162,Crop!$G$125:$G$204,0)</f>
        <v>39</v>
      </c>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5" t="s">
        <v>343</v>
      </c>
      <c r="I163" s="685" t="s">
        <v>343</v>
      </c>
      <c r="J163" s="685" t="s">
        <v>14</v>
      </c>
      <c r="K163" s="685" t="s">
        <v>75</v>
      </c>
      <c r="L163" s="685" t="s">
        <v>14</v>
      </c>
      <c r="M163" s="685" t="s">
        <v>936</v>
      </c>
      <c r="N163" t="b">
        <f>AND(COUNTIF(G164:$G$183,G163))</f>
        <v>0</v>
      </c>
      <c r="O163" s="34" t="s">
        <v>1300</v>
      </c>
      <c r="P163" s="34"/>
      <c r="Q163">
        <f>MATCH($G163,Crop!$G$125:$G$204,0)</f>
        <v>40</v>
      </c>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5" t="s">
        <v>343</v>
      </c>
      <c r="I164" s="685" t="s">
        <v>343</v>
      </c>
      <c r="J164" s="685" t="s">
        <v>14</v>
      </c>
      <c r="K164" s="685" t="s">
        <v>75</v>
      </c>
      <c r="L164" s="685" t="s">
        <v>14</v>
      </c>
      <c r="M164" s="685" t="s">
        <v>68</v>
      </c>
      <c r="N164" t="b">
        <f>AND(COUNTIF(G165:$G$183,G164))</f>
        <v>0</v>
      </c>
      <c r="O164" s="34" t="s">
        <v>1301</v>
      </c>
      <c r="Q164">
        <f>MATCH($G164,Crop!$G$125:$G$204,0)</f>
        <v>43</v>
      </c>
      <c r="R164" s="250" t="b">
        <v>1</v>
      </c>
      <c r="T164" s="250">
        <f t="shared" si="13"/>
        <v>1</v>
      </c>
      <c r="V164" s="231">
        <f t="shared" si="14"/>
        <v>0</v>
      </c>
      <c r="X164" t="s">
        <v>1312</v>
      </c>
      <c r="Z164" t="s">
        <v>1088</v>
      </c>
      <c r="AA164" t="s">
        <v>1310</v>
      </c>
      <c r="AB164" t="s">
        <v>1311</v>
      </c>
      <c r="AC164" t="s">
        <v>1308</v>
      </c>
      <c r="AX164" s="17"/>
      <c r="AY164" s="9"/>
      <c r="AZ164" s="9"/>
      <c r="BA164" s="9"/>
    </row>
    <row r="165" spans="1:53" ht="15" outlineLevel="1" x14ac:dyDescent="0.25">
      <c r="A165" s="7"/>
      <c r="B165" s="8"/>
      <c r="C165" s="18"/>
      <c r="D165" s="18"/>
      <c r="E165" s="18"/>
      <c r="F165" s="27"/>
      <c r="G165" s="43" t="str">
        <f t="shared" si="12"/>
        <v>YYNBLb</v>
      </c>
      <c r="H165" s="685" t="s">
        <v>343</v>
      </c>
      <c r="I165" s="685" t="s">
        <v>343</v>
      </c>
      <c r="J165" s="685" t="s">
        <v>75</v>
      </c>
      <c r="K165" s="685" t="s">
        <v>14</v>
      </c>
      <c r="L165" s="685" t="s">
        <v>16</v>
      </c>
      <c r="M165" s="685" t="s">
        <v>67</v>
      </c>
      <c r="N165" t="b">
        <f>AND(COUNTIF(G167:$G$183,G165))</f>
        <v>0</v>
      </c>
      <c r="O165" s="34" t="s">
        <v>1301</v>
      </c>
      <c r="Q165">
        <f>MATCH($G165,Crop!$G$125:$G$204,0)</f>
        <v>44</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5" t="s">
        <v>343</v>
      </c>
      <c r="I166" s="685" t="s">
        <v>343</v>
      </c>
      <c r="J166" s="685" t="s">
        <v>75</v>
      </c>
      <c r="K166" s="685" t="s">
        <v>14</v>
      </c>
      <c r="L166" s="685" t="s">
        <v>16</v>
      </c>
      <c r="M166" s="685" t="s">
        <v>934</v>
      </c>
      <c r="N166" t="b">
        <f>AND(COUNTIF(G169:$G$183,G166))</f>
        <v>0</v>
      </c>
      <c r="O166" s="34" t="s">
        <v>1301</v>
      </c>
      <c r="Q166">
        <f>MATCH($G166,Crop!$G$125:$G$204,0)</f>
        <v>45</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5" t="s">
        <v>343</v>
      </c>
      <c r="I167" s="685" t="s">
        <v>343</v>
      </c>
      <c r="J167" s="685" t="s">
        <v>14</v>
      </c>
      <c r="K167" s="685" t="s">
        <v>16</v>
      </c>
      <c r="L167" s="685" t="s">
        <v>14</v>
      </c>
      <c r="M167" s="685" t="s">
        <v>71</v>
      </c>
      <c r="N167" t="b">
        <f>AND(COUNTIF(G169:$G$183,G167))</f>
        <v>0</v>
      </c>
      <c r="O167" s="34" t="s">
        <v>1301</v>
      </c>
      <c r="Q167">
        <f>MATCH($G167,Crop!$G$125:$G$204,0)</f>
        <v>46</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5" t="s">
        <v>343</v>
      </c>
      <c r="I168" s="685" t="s">
        <v>343</v>
      </c>
      <c r="J168" s="685" t="s">
        <v>14</v>
      </c>
      <c r="K168" s="685" t="s">
        <v>16</v>
      </c>
      <c r="L168" s="685" t="s">
        <v>14</v>
      </c>
      <c r="M168" s="685" t="s">
        <v>936</v>
      </c>
      <c r="N168" t="b">
        <f>AND(COUNTIF(G171:$G$183,G168))</f>
        <v>0</v>
      </c>
      <c r="O168" s="34" t="s">
        <v>1301</v>
      </c>
      <c r="Q168">
        <f>MATCH($G168,Crop!$G$125:$G$204,0)</f>
        <v>47</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5" t="s">
        <v>343</v>
      </c>
      <c r="I169" s="685" t="s">
        <v>343</v>
      </c>
      <c r="J169" s="685" t="s">
        <v>16</v>
      </c>
      <c r="K169" s="685" t="s">
        <v>14</v>
      </c>
      <c r="L169" s="685" t="s">
        <v>75</v>
      </c>
      <c r="M169" s="685" t="s">
        <v>67</v>
      </c>
      <c r="N169" t="b">
        <f>AND(COUNTIF(G171:$G$183,G169))</f>
        <v>0</v>
      </c>
      <c r="O169" s="34" t="s">
        <v>1301</v>
      </c>
      <c r="Q169">
        <f>MATCH($G169,Crop!$G$125:$G$204,0)</f>
        <v>48</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5" t="s">
        <v>343</v>
      </c>
      <c r="I170" s="685" t="s">
        <v>343</v>
      </c>
      <c r="J170" s="685" t="s">
        <v>16</v>
      </c>
      <c r="K170" s="685" t="s">
        <v>14</v>
      </c>
      <c r="L170" s="685" t="s">
        <v>75</v>
      </c>
      <c r="M170" s="685" t="s">
        <v>934</v>
      </c>
      <c r="N170" t="b">
        <f>AND(COUNTIF(G171:$G$183,G170))</f>
        <v>0</v>
      </c>
      <c r="O170" s="34" t="s">
        <v>1301</v>
      </c>
      <c r="Q170">
        <f>MATCH($G170,Crop!$G$125:$G$204,0)</f>
        <v>49</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5" t="s">
        <v>343</v>
      </c>
      <c r="I171" s="685" t="s">
        <v>343</v>
      </c>
      <c r="J171" s="685" t="s">
        <v>75</v>
      </c>
      <c r="K171" s="685" t="s">
        <v>14</v>
      </c>
      <c r="L171" s="685" t="s">
        <v>12</v>
      </c>
      <c r="M171" s="685" t="s">
        <v>63</v>
      </c>
      <c r="N171" t="b">
        <f>AND(COUNTIF(G172:$G$183,G171))</f>
        <v>0</v>
      </c>
      <c r="O171" s="34" t="s">
        <v>1303</v>
      </c>
      <c r="P171" s="34"/>
      <c r="Q171" t="e">
        <f>MATCH($G171,Crop!$G$125:$G$204,0)</f>
        <v>#N/A</v>
      </c>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5" t="s">
        <v>343</v>
      </c>
      <c r="I172" s="685" t="s">
        <v>343</v>
      </c>
      <c r="J172" s="685" t="s">
        <v>75</v>
      </c>
      <c r="K172" s="685" t="s">
        <v>14</v>
      </c>
      <c r="L172" s="685" t="s">
        <v>12</v>
      </c>
      <c r="M172" s="685" t="s">
        <v>937</v>
      </c>
      <c r="N172" t="b">
        <f>AND(COUNTIF(G173:$G$183,G172))</f>
        <v>0</v>
      </c>
      <c r="O172" s="34" t="s">
        <v>1303</v>
      </c>
      <c r="P172" s="34"/>
      <c r="Q172" t="e">
        <f>MATCH($G172,Crop!$G$125:$G$204,0)</f>
        <v>#N/A</v>
      </c>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5" t="s">
        <v>343</v>
      </c>
      <c r="I173" s="685" t="s">
        <v>343</v>
      </c>
      <c r="J173" s="685" t="s">
        <v>14</v>
      </c>
      <c r="K173" s="685" t="s">
        <v>12</v>
      </c>
      <c r="L173" s="685" t="s">
        <v>75</v>
      </c>
      <c r="M173" s="685" t="s">
        <v>67</v>
      </c>
      <c r="N173" t="b">
        <f>AND(COUNTIF(G174:$G$183,G173))</f>
        <v>0</v>
      </c>
      <c r="O173" s="34" t="s">
        <v>1303</v>
      </c>
      <c r="P173" s="34" t="s">
        <v>1304</v>
      </c>
      <c r="Q173" t="e">
        <f>MATCH($G173,Crop!$G$125:$G$204,0)</f>
        <v>#N/A</v>
      </c>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5" t="s">
        <v>343</v>
      </c>
      <c r="I174" s="685" t="s">
        <v>343</v>
      </c>
      <c r="J174" s="685" t="s">
        <v>14</v>
      </c>
      <c r="K174" s="685" t="s">
        <v>12</v>
      </c>
      <c r="L174" s="685" t="s">
        <v>75</v>
      </c>
      <c r="M174" s="685" t="s">
        <v>934</v>
      </c>
      <c r="N174" t="b">
        <f>AND(COUNTIF(G175:$G$183,G174))</f>
        <v>0</v>
      </c>
      <c r="O174" s="34" t="s">
        <v>1303</v>
      </c>
      <c r="P174" s="34" t="s">
        <v>1304</v>
      </c>
      <c r="Q174" t="e">
        <f>MATCH($G174,Crop!$G$125:$G$204,0)</f>
        <v>#N/A</v>
      </c>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5" t="s">
        <v>343</v>
      </c>
      <c r="I175" s="685" t="s">
        <v>343</v>
      </c>
      <c r="J175" s="685" t="s">
        <v>12</v>
      </c>
      <c r="K175" s="685" t="s">
        <v>75</v>
      </c>
      <c r="L175" s="685" t="s">
        <v>14</v>
      </c>
      <c r="M175" s="685" t="s">
        <v>66</v>
      </c>
      <c r="N175" t="b">
        <f>AND(COUNTIF(G176:$G$183,G175))</f>
        <v>0</v>
      </c>
      <c r="O175" s="34" t="s">
        <v>1303</v>
      </c>
      <c r="P175" s="34" t="s">
        <v>1304</v>
      </c>
      <c r="Q175" t="e">
        <f>MATCH($G175,Crop!$G$125:$G$204,0)</f>
        <v>#N/A</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5" t="s">
        <v>343</v>
      </c>
      <c r="I176" s="685" t="s">
        <v>343</v>
      </c>
      <c r="J176" s="685" t="s">
        <v>12</v>
      </c>
      <c r="K176" s="685" t="s">
        <v>75</v>
      </c>
      <c r="L176" s="685" t="s">
        <v>14</v>
      </c>
      <c r="M176" s="685" t="s">
        <v>935</v>
      </c>
      <c r="N176" t="b">
        <f>AND(COUNTIF(G177:$G$183,G176))</f>
        <v>0</v>
      </c>
      <c r="O176" s="34" t="s">
        <v>1303</v>
      </c>
      <c r="P176" s="34" t="s">
        <v>1304</v>
      </c>
      <c r="Q176" t="e">
        <f>MATCH($G176,Crop!$G$125:$G$204,0)</f>
        <v>#N/A</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5" t="s">
        <v>343</v>
      </c>
      <c r="I177" s="685" t="s">
        <v>343</v>
      </c>
      <c r="J177" s="685" t="s">
        <v>75</v>
      </c>
      <c r="K177" s="685" t="s">
        <v>14</v>
      </c>
      <c r="L177" s="685" t="s">
        <v>12</v>
      </c>
      <c r="M177" s="685" t="s">
        <v>68</v>
      </c>
      <c r="N177" t="b">
        <f>AND(COUNTIF(G178:$G$183,G177))</f>
        <v>0</v>
      </c>
      <c r="O177" s="34" t="s">
        <v>1304</v>
      </c>
      <c r="Q177" t="e">
        <f>MATCH($G177,Crop!$G$125:$G$204,0)</f>
        <v>#N/A</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5" t="s">
        <v>343</v>
      </c>
      <c r="I178" s="685" t="s">
        <v>343</v>
      </c>
      <c r="J178" s="685" t="s">
        <v>14</v>
      </c>
      <c r="K178" s="685" t="s">
        <v>12</v>
      </c>
      <c r="L178" s="685" t="s">
        <v>16</v>
      </c>
      <c r="M178" s="685" t="s">
        <v>67</v>
      </c>
      <c r="N178" t="b">
        <f>AND(COUNTIF(G179:$G$183,G178))</f>
        <v>0</v>
      </c>
      <c r="O178" s="34" t="s">
        <v>1304</v>
      </c>
      <c r="Q178" t="e">
        <f>MATCH($G178,Crop!$G$125:$G$204,0)</f>
        <v>#N/A</v>
      </c>
      <c r="R178" s="250" t="b">
        <v>1</v>
      </c>
      <c r="T178" s="250">
        <f t="shared" si="13"/>
        <v>1</v>
      </c>
      <c r="V178" s="231">
        <f t="shared" si="14"/>
        <v>0</v>
      </c>
      <c r="X178" t="s">
        <v>1313</v>
      </c>
      <c r="Z178" t="s">
        <v>1314</v>
      </c>
      <c r="AA178" t="s">
        <v>1315</v>
      </c>
      <c r="AB178" t="s">
        <v>1226</v>
      </c>
      <c r="AC178" t="s">
        <v>757</v>
      </c>
      <c r="AX178" s="17"/>
      <c r="AY178" s="9"/>
      <c r="AZ178" s="9"/>
      <c r="BA178" s="9"/>
    </row>
    <row r="179" spans="1:53" ht="15" outlineLevel="1" x14ac:dyDescent="0.25">
      <c r="A179" s="7"/>
      <c r="B179" s="8"/>
      <c r="C179" s="18"/>
      <c r="D179" s="18"/>
      <c r="E179" s="18"/>
      <c r="F179" s="27"/>
      <c r="G179" s="43" t="str">
        <f t="shared" si="12"/>
        <v>YYBOLbd</v>
      </c>
      <c r="H179" s="685" t="s">
        <v>343</v>
      </c>
      <c r="I179" s="685" t="s">
        <v>343</v>
      </c>
      <c r="J179" s="685" t="s">
        <v>14</v>
      </c>
      <c r="K179" s="685" t="s">
        <v>12</v>
      </c>
      <c r="L179" s="685" t="s">
        <v>16</v>
      </c>
      <c r="M179" s="685" t="s">
        <v>934</v>
      </c>
      <c r="N179" t="b">
        <f>AND(COUNTIF(G180:$G$183,G179))</f>
        <v>0</v>
      </c>
      <c r="O179" s="34" t="s">
        <v>1304</v>
      </c>
      <c r="Q179" t="e">
        <f>MATCH($G179,Crop!$G$125:$G$204,0)</f>
        <v>#N/A</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5" t="s">
        <v>343</v>
      </c>
      <c r="I180" s="685" t="s">
        <v>343</v>
      </c>
      <c r="J180" s="685" t="s">
        <v>12</v>
      </c>
      <c r="K180" s="685" t="s">
        <v>16</v>
      </c>
      <c r="L180" s="685" t="s">
        <v>14</v>
      </c>
      <c r="M180" s="685" t="s">
        <v>66</v>
      </c>
      <c r="N180" t="b">
        <f>AND(COUNTIF(G181:$G$183,G180))</f>
        <v>0</v>
      </c>
      <c r="O180" s="34" t="s">
        <v>1304</v>
      </c>
      <c r="Q180" t="e">
        <f>MATCH($G180,Crop!$G$125:$G$204,0)</f>
        <v>#N/A</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5" t="s">
        <v>343</v>
      </c>
      <c r="I181" s="685" t="s">
        <v>343</v>
      </c>
      <c r="J181" s="685" t="s">
        <v>12</v>
      </c>
      <c r="K181" s="685" t="s">
        <v>16</v>
      </c>
      <c r="L181" s="685" t="s">
        <v>14</v>
      </c>
      <c r="M181" s="685" t="s">
        <v>935</v>
      </c>
      <c r="N181" t="b">
        <f>AND(COUNTIF(G182:$G$183,G181))</f>
        <v>0</v>
      </c>
      <c r="O181" s="34" t="s">
        <v>1304</v>
      </c>
      <c r="Q181" t="e">
        <f>MATCH($G181,Crop!$G$125:$G$204,0)</f>
        <v>#N/A</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5" t="s">
        <v>343</v>
      </c>
      <c r="I182" s="685" t="s">
        <v>343</v>
      </c>
      <c r="J182" s="685" t="s">
        <v>16</v>
      </c>
      <c r="K182" s="685" t="s">
        <v>14</v>
      </c>
      <c r="L182" s="685" t="s">
        <v>12</v>
      </c>
      <c r="M182" s="685" t="s">
        <v>63</v>
      </c>
      <c r="N182" t="b">
        <f>AND(COUNTIF(G183:$G$183,G182))</f>
        <v>0</v>
      </c>
      <c r="O182" s="34" t="s">
        <v>1304</v>
      </c>
      <c r="Q182" t="e">
        <f>MATCH($G182,Crop!$G$125:$G$204,0)</f>
        <v>#N/A</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5" t="s">
        <v>343</v>
      </c>
      <c r="I183" s="685" t="s">
        <v>343</v>
      </c>
      <c r="J183" s="685" t="s">
        <v>16</v>
      </c>
      <c r="K183" s="685" t="s">
        <v>14</v>
      </c>
      <c r="L183" s="685" t="s">
        <v>12</v>
      </c>
      <c r="M183" s="685" t="s">
        <v>937</v>
      </c>
      <c r="N183" t="b">
        <v>0</v>
      </c>
      <c r="O183" s="34" t="s">
        <v>1304</v>
      </c>
      <c r="Q183" t="e">
        <f>MATCH($G183,Crop!$G$125:$G$204,0)</f>
        <v>#N/A</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3">
        <v>1.2</v>
      </c>
      <c r="J187" s="723">
        <v>1</v>
      </c>
      <c r="K187" s="723">
        <v>1.22</v>
      </c>
      <c r="L187" s="723">
        <v>0.87</v>
      </c>
      <c r="M187" s="723">
        <v>1.05</v>
      </c>
      <c r="N187" s="723">
        <v>0.83</v>
      </c>
      <c r="O187" s="725">
        <v>0.95</v>
      </c>
      <c r="P187" s="725">
        <v>0.65</v>
      </c>
      <c r="Q187" s="724">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5">
        <f>IFERROR(IF(L125=$AA$125,VLOOKUP(M125,$Y$126:$AB$135,3,FALSE),IF(K125=$AB$125,VLOOKUP(M125,$Y$126:$AB$135,4,FALSE),VLOOKUP(M125,$Y$126:$AB$135,2,FALSE))),0)</f>
        <v>0</v>
      </c>
      <c r="I189" s="727">
        <f t="shared" ref="I189:Q189" si="27">$H189*I$187</f>
        <v>0</v>
      </c>
      <c r="J189" s="727">
        <f t="shared" si="27"/>
        <v>0</v>
      </c>
      <c r="K189" s="727">
        <f t="shared" si="27"/>
        <v>0</v>
      </c>
      <c r="L189" s="727">
        <f t="shared" si="27"/>
        <v>0</v>
      </c>
      <c r="M189" s="727">
        <f t="shared" si="27"/>
        <v>0</v>
      </c>
      <c r="N189" s="727">
        <f t="shared" si="27"/>
        <v>0</v>
      </c>
      <c r="O189" s="727">
        <f t="shared" si="27"/>
        <v>0</v>
      </c>
      <c r="P189" s="727">
        <f t="shared" si="27"/>
        <v>0</v>
      </c>
      <c r="Q189" s="727">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5">
        <f t="shared" ref="H190:H247" si="31">IFERROR(IF(L126=$AA$125,VLOOKUP(M126,$Y$126:$AB$135,3,FALSE),IF(K126=$AB$125,VLOOKUP(M126,$Y$126:$AB$135,4,FALSE),VLOOKUP(M126,$Y$126:$AB$135,2,FALSE))),0)</f>
        <v>0</v>
      </c>
      <c r="I190" s="727">
        <f t="shared" ref="I190:I198" si="32">$H190*I$187</f>
        <v>0</v>
      </c>
      <c r="J190" s="727">
        <f t="shared" ref="J190:Q200" si="33">$H190*J$187</f>
        <v>0</v>
      </c>
      <c r="K190" s="727">
        <f t="shared" si="33"/>
        <v>0</v>
      </c>
      <c r="L190" s="727">
        <f t="shared" si="33"/>
        <v>0</v>
      </c>
      <c r="M190" s="727">
        <f t="shared" si="33"/>
        <v>0</v>
      </c>
      <c r="N190" s="727">
        <f t="shared" si="33"/>
        <v>0</v>
      </c>
      <c r="O190" s="727">
        <f t="shared" si="33"/>
        <v>0</v>
      </c>
      <c r="P190" s="727">
        <f t="shared" si="33"/>
        <v>0</v>
      </c>
      <c r="Q190" s="727">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5">
        <f t="shared" si="31"/>
        <v>0</v>
      </c>
      <c r="I191" s="727">
        <f t="shared" si="32"/>
        <v>0</v>
      </c>
      <c r="J191" s="727">
        <f t="shared" si="33"/>
        <v>0</v>
      </c>
      <c r="K191" s="727">
        <f t="shared" si="33"/>
        <v>0</v>
      </c>
      <c r="L191" s="727">
        <f t="shared" si="33"/>
        <v>0</v>
      </c>
      <c r="M191" s="727">
        <f t="shared" si="33"/>
        <v>0</v>
      </c>
      <c r="N191" s="727">
        <f t="shared" si="33"/>
        <v>0</v>
      </c>
      <c r="O191" s="727">
        <f t="shared" si="33"/>
        <v>0</v>
      </c>
      <c r="P191" s="727">
        <f t="shared" si="33"/>
        <v>0</v>
      </c>
      <c r="Q191" s="727">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5">
        <f t="shared" si="31"/>
        <v>0</v>
      </c>
      <c r="I192" s="727">
        <f t="shared" si="32"/>
        <v>0</v>
      </c>
      <c r="J192" s="727">
        <f t="shared" si="33"/>
        <v>0</v>
      </c>
      <c r="K192" s="727">
        <f t="shared" si="33"/>
        <v>0</v>
      </c>
      <c r="L192" s="727">
        <f t="shared" si="33"/>
        <v>0</v>
      </c>
      <c r="M192" s="727">
        <f t="shared" si="33"/>
        <v>0</v>
      </c>
      <c r="N192" s="727">
        <f t="shared" si="33"/>
        <v>0</v>
      </c>
      <c r="O192" s="727">
        <f t="shared" si="33"/>
        <v>0</v>
      </c>
      <c r="P192" s="727">
        <f t="shared" si="33"/>
        <v>0</v>
      </c>
      <c r="Q192" s="727">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5">
        <f t="shared" si="31"/>
        <v>0</v>
      </c>
      <c r="I193" s="727">
        <f t="shared" si="32"/>
        <v>0</v>
      </c>
      <c r="J193" s="727">
        <f t="shared" si="33"/>
        <v>0</v>
      </c>
      <c r="K193" s="727">
        <f t="shared" si="33"/>
        <v>0</v>
      </c>
      <c r="L193" s="727">
        <f t="shared" si="33"/>
        <v>0</v>
      </c>
      <c r="M193" s="727">
        <f t="shared" si="33"/>
        <v>0</v>
      </c>
      <c r="N193" s="727">
        <f t="shared" si="33"/>
        <v>0</v>
      </c>
      <c r="O193" s="727">
        <f t="shared" si="33"/>
        <v>0</v>
      </c>
      <c r="P193" s="727">
        <f t="shared" si="33"/>
        <v>0</v>
      </c>
      <c r="Q193" s="727">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5">
        <f t="shared" si="31"/>
        <v>0</v>
      </c>
      <c r="I194" s="727">
        <f t="shared" si="32"/>
        <v>0</v>
      </c>
      <c r="J194" s="727">
        <f t="shared" si="33"/>
        <v>0</v>
      </c>
      <c r="K194" s="727">
        <f t="shared" si="33"/>
        <v>0</v>
      </c>
      <c r="L194" s="727">
        <f t="shared" si="33"/>
        <v>0</v>
      </c>
      <c r="M194" s="727">
        <f t="shared" si="33"/>
        <v>0</v>
      </c>
      <c r="N194" s="727">
        <f t="shared" si="33"/>
        <v>0</v>
      </c>
      <c r="O194" s="727">
        <f t="shared" si="33"/>
        <v>0</v>
      </c>
      <c r="P194" s="727">
        <f t="shared" si="33"/>
        <v>0</v>
      </c>
      <c r="Q194" s="727">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5">
        <f t="shared" si="31"/>
        <v>0</v>
      </c>
      <c r="I195" s="727">
        <f t="shared" si="32"/>
        <v>0</v>
      </c>
      <c r="J195" s="727">
        <f t="shared" si="33"/>
        <v>0</v>
      </c>
      <c r="K195" s="727">
        <f t="shared" si="33"/>
        <v>0</v>
      </c>
      <c r="L195" s="727">
        <f t="shared" si="33"/>
        <v>0</v>
      </c>
      <c r="M195" s="727">
        <f t="shared" si="33"/>
        <v>0</v>
      </c>
      <c r="N195" s="727">
        <f t="shared" si="33"/>
        <v>0</v>
      </c>
      <c r="O195" s="727">
        <f t="shared" si="33"/>
        <v>0</v>
      </c>
      <c r="P195" s="727">
        <f t="shared" si="33"/>
        <v>0</v>
      </c>
      <c r="Q195" s="727">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5">
        <f t="shared" si="31"/>
        <v>0</v>
      </c>
      <c r="I196" s="727">
        <f t="shared" si="32"/>
        <v>0</v>
      </c>
      <c r="J196" s="727">
        <f t="shared" si="33"/>
        <v>0</v>
      </c>
      <c r="K196" s="727">
        <f t="shared" si="33"/>
        <v>0</v>
      </c>
      <c r="L196" s="727">
        <f t="shared" si="33"/>
        <v>0</v>
      </c>
      <c r="M196" s="727">
        <f t="shared" si="33"/>
        <v>0</v>
      </c>
      <c r="N196" s="727">
        <f t="shared" si="33"/>
        <v>0</v>
      </c>
      <c r="O196" s="727">
        <f t="shared" si="33"/>
        <v>0</v>
      </c>
      <c r="P196" s="727">
        <f t="shared" si="33"/>
        <v>0</v>
      </c>
      <c r="Q196" s="727">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5">
        <f t="shared" si="31"/>
        <v>0</v>
      </c>
      <c r="I197" s="727">
        <f t="shared" si="32"/>
        <v>0</v>
      </c>
      <c r="J197" s="727">
        <f t="shared" si="33"/>
        <v>0</v>
      </c>
      <c r="K197" s="727">
        <f t="shared" si="33"/>
        <v>0</v>
      </c>
      <c r="L197" s="727">
        <f t="shared" si="33"/>
        <v>0</v>
      </c>
      <c r="M197" s="727">
        <f t="shared" si="33"/>
        <v>0</v>
      </c>
      <c r="N197" s="727">
        <f t="shared" si="33"/>
        <v>0</v>
      </c>
      <c r="O197" s="727">
        <f t="shared" si="33"/>
        <v>0</v>
      </c>
      <c r="P197" s="727">
        <f t="shared" si="33"/>
        <v>0</v>
      </c>
      <c r="Q197" s="727">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5">
        <f t="shared" si="31"/>
        <v>0</v>
      </c>
      <c r="I198" s="727">
        <f t="shared" si="32"/>
        <v>0</v>
      </c>
      <c r="J198" s="727">
        <f t="shared" si="33"/>
        <v>0</v>
      </c>
      <c r="K198" s="727">
        <f t="shared" si="33"/>
        <v>0</v>
      </c>
      <c r="L198" s="727">
        <f t="shared" si="33"/>
        <v>0</v>
      </c>
      <c r="M198" s="727">
        <f t="shared" si="33"/>
        <v>0</v>
      </c>
      <c r="N198" s="727">
        <f t="shared" si="33"/>
        <v>0</v>
      </c>
      <c r="O198" s="727">
        <f t="shared" si="33"/>
        <v>0</v>
      </c>
      <c r="P198" s="727">
        <f t="shared" si="33"/>
        <v>0</v>
      </c>
      <c r="Q198" s="727">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5">
        <f t="shared" si="31"/>
        <v>0</v>
      </c>
      <c r="I199" s="727">
        <f>$H199*I$187</f>
        <v>0</v>
      </c>
      <c r="J199" s="727">
        <f t="shared" si="33"/>
        <v>0</v>
      </c>
      <c r="K199" s="727">
        <f t="shared" si="33"/>
        <v>0</v>
      </c>
      <c r="L199" s="727">
        <f t="shared" si="33"/>
        <v>0</v>
      </c>
      <c r="M199" s="727">
        <f t="shared" si="33"/>
        <v>0</v>
      </c>
      <c r="N199" s="727">
        <f t="shared" si="33"/>
        <v>0</v>
      </c>
      <c r="O199" s="727">
        <f t="shared" si="33"/>
        <v>0</v>
      </c>
      <c r="P199" s="727">
        <f t="shared" si="33"/>
        <v>0</v>
      </c>
      <c r="Q199" s="727">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5">
        <f t="shared" si="31"/>
        <v>3600</v>
      </c>
      <c r="I200" s="727">
        <f t="shared" ref="I200:Q219" si="34">$H200*I$187</f>
        <v>4320</v>
      </c>
      <c r="J200" s="727">
        <f t="shared" si="33"/>
        <v>3600</v>
      </c>
      <c r="K200" s="727">
        <f t="shared" si="33"/>
        <v>4392</v>
      </c>
      <c r="L200" s="727">
        <f t="shared" si="33"/>
        <v>3132</v>
      </c>
      <c r="M200" s="727">
        <f t="shared" si="33"/>
        <v>3780</v>
      </c>
      <c r="N200" s="727">
        <f t="shared" si="33"/>
        <v>2988</v>
      </c>
      <c r="O200" s="727">
        <f t="shared" si="33"/>
        <v>3420</v>
      </c>
      <c r="P200" s="727">
        <f t="shared" si="33"/>
        <v>2340</v>
      </c>
      <c r="Q200" s="727">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5">
        <f t="shared" si="31"/>
        <v>3600</v>
      </c>
      <c r="I201" s="727">
        <f t="shared" si="34"/>
        <v>4320</v>
      </c>
      <c r="J201" s="727">
        <f t="shared" si="34"/>
        <v>3600</v>
      </c>
      <c r="K201" s="727">
        <f t="shared" si="34"/>
        <v>4392</v>
      </c>
      <c r="L201" s="727">
        <f t="shared" si="34"/>
        <v>3132</v>
      </c>
      <c r="M201" s="727">
        <f t="shared" si="34"/>
        <v>3780</v>
      </c>
      <c r="N201" s="727">
        <f t="shared" si="34"/>
        <v>2988</v>
      </c>
      <c r="O201" s="727">
        <f t="shared" si="34"/>
        <v>3420</v>
      </c>
      <c r="P201" s="727">
        <f t="shared" si="34"/>
        <v>2340</v>
      </c>
      <c r="Q201" s="727">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5">
        <f t="shared" si="31"/>
        <v>3600</v>
      </c>
      <c r="I202" s="727">
        <f t="shared" si="34"/>
        <v>4320</v>
      </c>
      <c r="J202" s="727">
        <f t="shared" ref="J202:Q202" si="35">$H202*J$187</f>
        <v>3600</v>
      </c>
      <c r="K202" s="727">
        <f t="shared" si="35"/>
        <v>4392</v>
      </c>
      <c r="L202" s="727">
        <f t="shared" si="35"/>
        <v>3132</v>
      </c>
      <c r="M202" s="727">
        <f t="shared" si="35"/>
        <v>3780</v>
      </c>
      <c r="N202" s="727">
        <f t="shared" si="35"/>
        <v>2988</v>
      </c>
      <c r="O202" s="727">
        <f t="shared" si="35"/>
        <v>3420</v>
      </c>
      <c r="P202" s="727">
        <f t="shared" si="35"/>
        <v>2340</v>
      </c>
      <c r="Q202" s="727">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5">
        <f t="shared" si="31"/>
        <v>3600</v>
      </c>
      <c r="I203" s="727">
        <f t="shared" si="34"/>
        <v>4320</v>
      </c>
      <c r="J203" s="727">
        <f t="shared" si="34"/>
        <v>3600</v>
      </c>
      <c r="K203" s="727">
        <f t="shared" si="34"/>
        <v>4392</v>
      </c>
      <c r="L203" s="727">
        <f t="shared" si="34"/>
        <v>3132</v>
      </c>
      <c r="M203" s="727">
        <f t="shared" si="34"/>
        <v>3780</v>
      </c>
      <c r="N203" s="727">
        <f t="shared" si="34"/>
        <v>2988</v>
      </c>
      <c r="O203" s="727">
        <f t="shared" si="34"/>
        <v>3420</v>
      </c>
      <c r="P203" s="727">
        <f t="shared" si="34"/>
        <v>2340</v>
      </c>
      <c r="Q203" s="727">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5">
        <f t="shared" si="31"/>
        <v>1800</v>
      </c>
      <c r="I204" s="727">
        <f t="shared" si="34"/>
        <v>2160</v>
      </c>
      <c r="J204" s="727">
        <f t="shared" ref="J204:Q205" si="36">$H204*J$187</f>
        <v>1800</v>
      </c>
      <c r="K204" s="727">
        <f t="shared" si="36"/>
        <v>2196</v>
      </c>
      <c r="L204" s="727">
        <f t="shared" si="36"/>
        <v>1566</v>
      </c>
      <c r="M204" s="727">
        <f t="shared" si="36"/>
        <v>1890</v>
      </c>
      <c r="N204" s="727">
        <f t="shared" si="36"/>
        <v>1494</v>
      </c>
      <c r="O204" s="727">
        <f t="shared" si="36"/>
        <v>1710</v>
      </c>
      <c r="P204" s="727">
        <f t="shared" si="36"/>
        <v>1170</v>
      </c>
      <c r="Q204" s="727">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5">
        <f>IFERROR(IF(L141=$AA$125,VLOOKUP(M141,$Y$126:$AB$135,3,FALSE),IF(K141=$AB$125,VLOOKUP(M141,$Y$126:$AB$135,4,FALSE),VLOOKUP(M141,$Y$126:$AB$135,2,FALSE))),0)</f>
        <v>3780</v>
      </c>
      <c r="I205" s="727">
        <f t="shared" si="34"/>
        <v>4536</v>
      </c>
      <c r="J205" s="727">
        <f t="shared" si="36"/>
        <v>3780</v>
      </c>
      <c r="K205" s="727">
        <f t="shared" si="36"/>
        <v>4611.5999999999995</v>
      </c>
      <c r="L205" s="727">
        <f t="shared" si="36"/>
        <v>3288.6</v>
      </c>
      <c r="M205" s="727">
        <f t="shared" si="36"/>
        <v>3969</v>
      </c>
      <c r="N205" s="727">
        <f t="shared" si="36"/>
        <v>3137.3999999999996</v>
      </c>
      <c r="O205" s="727">
        <f t="shared" si="36"/>
        <v>3591</v>
      </c>
      <c r="P205" s="727">
        <f t="shared" si="36"/>
        <v>2457</v>
      </c>
      <c r="Q205" s="727">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5">
        <f t="shared" si="31"/>
        <v>3780</v>
      </c>
      <c r="I206" s="727">
        <f t="shared" si="34"/>
        <v>4536</v>
      </c>
      <c r="J206" s="727">
        <f t="shared" si="34"/>
        <v>3780</v>
      </c>
      <c r="K206" s="727">
        <f t="shared" si="34"/>
        <v>4611.5999999999995</v>
      </c>
      <c r="L206" s="727">
        <f t="shared" si="34"/>
        <v>3288.6</v>
      </c>
      <c r="M206" s="727">
        <f t="shared" si="34"/>
        <v>3969</v>
      </c>
      <c r="N206" s="727">
        <f t="shared" si="34"/>
        <v>3137.3999999999996</v>
      </c>
      <c r="O206" s="727">
        <f t="shared" si="34"/>
        <v>3591</v>
      </c>
      <c r="P206" s="727">
        <f t="shared" si="34"/>
        <v>2457</v>
      </c>
      <c r="Q206" s="727">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5">
        <f t="shared" si="31"/>
        <v>1425</v>
      </c>
      <c r="I207" s="727">
        <f t="shared" si="34"/>
        <v>1710</v>
      </c>
      <c r="J207" s="727">
        <f t="shared" ref="J207:Q207" si="37">$H207*J$187</f>
        <v>1425</v>
      </c>
      <c r="K207" s="727">
        <f t="shared" si="37"/>
        <v>1738.5</v>
      </c>
      <c r="L207" s="727">
        <f t="shared" si="37"/>
        <v>1239.75</v>
      </c>
      <c r="M207" s="727">
        <f t="shared" si="37"/>
        <v>1496.25</v>
      </c>
      <c r="N207" s="727">
        <f t="shared" si="37"/>
        <v>1182.75</v>
      </c>
      <c r="O207" s="727">
        <f t="shared" si="37"/>
        <v>1353.75</v>
      </c>
      <c r="P207" s="727">
        <f t="shared" si="37"/>
        <v>926.25</v>
      </c>
      <c r="Q207" s="727">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5">
        <f t="shared" si="31"/>
        <v>0</v>
      </c>
      <c r="I208" s="727">
        <f t="shared" si="34"/>
        <v>0</v>
      </c>
      <c r="J208" s="727">
        <f t="shared" ref="J208:P208" si="38">$H208*J$187</f>
        <v>0</v>
      </c>
      <c r="K208" s="727">
        <f t="shared" si="38"/>
        <v>0</v>
      </c>
      <c r="L208" s="727">
        <f t="shared" si="38"/>
        <v>0</v>
      </c>
      <c r="M208" s="727">
        <f t="shared" si="38"/>
        <v>0</v>
      </c>
      <c r="N208" s="727">
        <f t="shared" si="38"/>
        <v>0</v>
      </c>
      <c r="O208" s="727">
        <f t="shared" si="38"/>
        <v>0</v>
      </c>
      <c r="P208" s="727">
        <f t="shared" si="38"/>
        <v>0</v>
      </c>
      <c r="Q208" s="727">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5">
        <f t="shared" si="31"/>
        <v>0</v>
      </c>
      <c r="I209" s="727">
        <f t="shared" si="34"/>
        <v>0</v>
      </c>
      <c r="J209" s="727">
        <f t="shared" si="39"/>
        <v>0</v>
      </c>
      <c r="K209" s="727">
        <f t="shared" si="39"/>
        <v>0</v>
      </c>
      <c r="L209" s="727">
        <f t="shared" si="39"/>
        <v>0</v>
      </c>
      <c r="M209" s="727">
        <f t="shared" si="39"/>
        <v>0</v>
      </c>
      <c r="N209" s="727">
        <f t="shared" si="39"/>
        <v>0</v>
      </c>
      <c r="O209" s="727">
        <f t="shared" si="39"/>
        <v>0</v>
      </c>
      <c r="P209" s="727">
        <f t="shared" si="39"/>
        <v>0</v>
      </c>
      <c r="Q209" s="727">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5">
        <f t="shared" si="31"/>
        <v>0</v>
      </c>
      <c r="I210" s="727">
        <f t="shared" si="34"/>
        <v>0</v>
      </c>
      <c r="J210" s="727">
        <f t="shared" si="39"/>
        <v>0</v>
      </c>
      <c r="K210" s="727">
        <f t="shared" si="39"/>
        <v>0</v>
      </c>
      <c r="L210" s="727">
        <f t="shared" si="39"/>
        <v>0</v>
      </c>
      <c r="M210" s="727">
        <f t="shared" si="39"/>
        <v>0</v>
      </c>
      <c r="N210" s="727">
        <f t="shared" si="39"/>
        <v>0</v>
      </c>
      <c r="O210" s="727">
        <f t="shared" si="39"/>
        <v>0</v>
      </c>
      <c r="P210" s="727">
        <f t="shared" si="39"/>
        <v>0</v>
      </c>
      <c r="Q210" s="727">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5">
        <f t="shared" si="31"/>
        <v>3600</v>
      </c>
      <c r="I211" s="727">
        <f t="shared" si="34"/>
        <v>4320</v>
      </c>
      <c r="J211" s="727">
        <f t="shared" si="39"/>
        <v>3600</v>
      </c>
      <c r="K211" s="727">
        <f t="shared" si="39"/>
        <v>4392</v>
      </c>
      <c r="L211" s="727">
        <f t="shared" si="39"/>
        <v>3132</v>
      </c>
      <c r="M211" s="727">
        <f t="shared" si="39"/>
        <v>3780</v>
      </c>
      <c r="N211" s="727">
        <f t="shared" si="39"/>
        <v>2988</v>
      </c>
      <c r="O211" s="727">
        <f t="shared" si="39"/>
        <v>3420</v>
      </c>
      <c r="P211" s="727">
        <f t="shared" si="39"/>
        <v>2340</v>
      </c>
      <c r="Q211" s="727">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5">
        <f t="shared" si="31"/>
        <v>3600</v>
      </c>
      <c r="I212" s="727">
        <f t="shared" si="34"/>
        <v>4320</v>
      </c>
      <c r="J212" s="727">
        <f t="shared" si="39"/>
        <v>3600</v>
      </c>
      <c r="K212" s="727">
        <f t="shared" si="39"/>
        <v>4392</v>
      </c>
      <c r="L212" s="727">
        <f t="shared" si="39"/>
        <v>3132</v>
      </c>
      <c r="M212" s="727">
        <f t="shared" si="39"/>
        <v>3780</v>
      </c>
      <c r="N212" s="727">
        <f t="shared" si="39"/>
        <v>2988</v>
      </c>
      <c r="O212" s="727">
        <f t="shared" si="39"/>
        <v>3420</v>
      </c>
      <c r="P212" s="727">
        <f t="shared" si="39"/>
        <v>2340</v>
      </c>
      <c r="Q212" s="727">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5">
        <f t="shared" si="31"/>
        <v>3780</v>
      </c>
      <c r="I213" s="727">
        <f t="shared" si="34"/>
        <v>4536</v>
      </c>
      <c r="J213" s="727">
        <f t="shared" si="39"/>
        <v>3780</v>
      </c>
      <c r="K213" s="727">
        <f t="shared" si="39"/>
        <v>4611.5999999999995</v>
      </c>
      <c r="L213" s="727">
        <f t="shared" si="39"/>
        <v>3288.6</v>
      </c>
      <c r="M213" s="727">
        <f t="shared" si="39"/>
        <v>3969</v>
      </c>
      <c r="N213" s="727">
        <f t="shared" si="39"/>
        <v>3137.3999999999996</v>
      </c>
      <c r="O213" s="727">
        <f t="shared" si="39"/>
        <v>3591</v>
      </c>
      <c r="P213" s="727">
        <f t="shared" si="39"/>
        <v>2457</v>
      </c>
      <c r="Q213" s="727">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5">
        <f t="shared" si="31"/>
        <v>3780</v>
      </c>
      <c r="I214" s="727">
        <f t="shared" si="34"/>
        <v>4536</v>
      </c>
      <c r="J214" s="727">
        <f t="shared" si="39"/>
        <v>3780</v>
      </c>
      <c r="K214" s="727">
        <f t="shared" si="39"/>
        <v>4611.5999999999995</v>
      </c>
      <c r="L214" s="727">
        <f t="shared" si="39"/>
        <v>3288.6</v>
      </c>
      <c r="M214" s="727">
        <f t="shared" si="39"/>
        <v>3969</v>
      </c>
      <c r="N214" s="727">
        <f t="shared" si="39"/>
        <v>3137.3999999999996</v>
      </c>
      <c r="O214" s="727">
        <f t="shared" si="39"/>
        <v>3591</v>
      </c>
      <c r="P214" s="727">
        <f t="shared" si="39"/>
        <v>2457</v>
      </c>
      <c r="Q214" s="727">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5">
        <f t="shared" si="31"/>
        <v>1425</v>
      </c>
      <c r="I215" s="727">
        <f t="shared" si="34"/>
        <v>1710</v>
      </c>
      <c r="J215" s="727">
        <f t="shared" si="39"/>
        <v>1425</v>
      </c>
      <c r="K215" s="727">
        <f t="shared" si="39"/>
        <v>1738.5</v>
      </c>
      <c r="L215" s="727">
        <f t="shared" si="39"/>
        <v>1239.75</v>
      </c>
      <c r="M215" s="727">
        <f t="shared" si="39"/>
        <v>1496.25</v>
      </c>
      <c r="N215" s="727">
        <f t="shared" si="39"/>
        <v>1182.75</v>
      </c>
      <c r="O215" s="727">
        <f t="shared" si="39"/>
        <v>1353.75</v>
      </c>
      <c r="P215" s="727">
        <f t="shared" si="39"/>
        <v>926.25</v>
      </c>
      <c r="Q215" s="727">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5">
        <f t="shared" si="31"/>
        <v>0</v>
      </c>
      <c r="I216" s="727">
        <f t="shared" si="34"/>
        <v>0</v>
      </c>
      <c r="J216" s="727">
        <f t="shared" si="39"/>
        <v>0</v>
      </c>
      <c r="K216" s="727">
        <f t="shared" si="39"/>
        <v>0</v>
      </c>
      <c r="L216" s="727">
        <f t="shared" si="39"/>
        <v>0</v>
      </c>
      <c r="M216" s="727">
        <f t="shared" si="39"/>
        <v>0</v>
      </c>
      <c r="N216" s="727">
        <f t="shared" si="39"/>
        <v>0</v>
      </c>
      <c r="O216" s="727">
        <f t="shared" si="39"/>
        <v>0</v>
      </c>
      <c r="P216" s="727">
        <f t="shared" si="39"/>
        <v>0</v>
      </c>
      <c r="Q216" s="727">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5">
        <f t="shared" si="31"/>
        <v>0</v>
      </c>
      <c r="I217" s="727">
        <f t="shared" si="34"/>
        <v>0</v>
      </c>
      <c r="J217" s="727">
        <f t="shared" si="39"/>
        <v>0</v>
      </c>
      <c r="K217" s="727">
        <f t="shared" si="39"/>
        <v>0</v>
      </c>
      <c r="L217" s="727">
        <f t="shared" si="39"/>
        <v>0</v>
      </c>
      <c r="M217" s="727">
        <f t="shared" si="39"/>
        <v>0</v>
      </c>
      <c r="N217" s="727">
        <f t="shared" si="39"/>
        <v>0</v>
      </c>
      <c r="O217" s="727">
        <f t="shared" si="39"/>
        <v>0</v>
      </c>
      <c r="P217" s="727">
        <f t="shared" si="39"/>
        <v>0</v>
      </c>
      <c r="Q217" s="727">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5">
        <f t="shared" si="31"/>
        <v>0</v>
      </c>
      <c r="I218" s="727">
        <f t="shared" si="34"/>
        <v>0</v>
      </c>
      <c r="J218" s="727">
        <f t="shared" si="39"/>
        <v>0</v>
      </c>
      <c r="K218" s="727">
        <f t="shared" si="39"/>
        <v>0</v>
      </c>
      <c r="L218" s="727">
        <f t="shared" si="39"/>
        <v>0</v>
      </c>
      <c r="M218" s="727">
        <f t="shared" si="39"/>
        <v>0</v>
      </c>
      <c r="N218" s="727">
        <f t="shared" si="39"/>
        <v>0</v>
      </c>
      <c r="O218" s="727">
        <f t="shared" si="39"/>
        <v>0</v>
      </c>
      <c r="P218" s="727">
        <f t="shared" si="39"/>
        <v>0</v>
      </c>
      <c r="Q218" s="727">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5">
        <f t="shared" si="31"/>
        <v>0</v>
      </c>
      <c r="I219" s="727">
        <f t="shared" si="34"/>
        <v>0</v>
      </c>
      <c r="J219" s="727">
        <f t="shared" si="39"/>
        <v>0</v>
      </c>
      <c r="K219" s="727">
        <f t="shared" si="39"/>
        <v>0</v>
      </c>
      <c r="L219" s="727">
        <f t="shared" si="39"/>
        <v>0</v>
      </c>
      <c r="M219" s="727">
        <f t="shared" si="39"/>
        <v>0</v>
      </c>
      <c r="N219" s="727">
        <f t="shared" si="39"/>
        <v>0</v>
      </c>
      <c r="O219" s="727">
        <f t="shared" si="39"/>
        <v>0</v>
      </c>
      <c r="P219" s="727">
        <f t="shared" si="39"/>
        <v>0</v>
      </c>
      <c r="Q219" s="727">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5">
        <f t="shared" si="31"/>
        <v>0</v>
      </c>
      <c r="I220" s="727">
        <f t="shared" ref="I220:Q233" si="40">$H220*I$187</f>
        <v>0</v>
      </c>
      <c r="J220" s="727">
        <f t="shared" si="40"/>
        <v>0</v>
      </c>
      <c r="K220" s="727">
        <f t="shared" si="40"/>
        <v>0</v>
      </c>
      <c r="L220" s="727">
        <f t="shared" si="40"/>
        <v>0</v>
      </c>
      <c r="M220" s="727">
        <f t="shared" si="40"/>
        <v>0</v>
      </c>
      <c r="N220" s="727">
        <f t="shared" si="40"/>
        <v>0</v>
      </c>
      <c r="O220" s="727">
        <f t="shared" si="40"/>
        <v>0</v>
      </c>
      <c r="P220" s="727">
        <f t="shared" si="40"/>
        <v>0</v>
      </c>
      <c r="Q220" s="727">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5">
        <f t="shared" si="31"/>
        <v>3960.0000000000005</v>
      </c>
      <c r="I221" s="727">
        <f t="shared" si="40"/>
        <v>4752</v>
      </c>
      <c r="J221" s="727">
        <f t="shared" si="40"/>
        <v>3960.0000000000005</v>
      </c>
      <c r="K221" s="727">
        <f t="shared" si="40"/>
        <v>4831.2000000000007</v>
      </c>
      <c r="L221" s="727">
        <f t="shared" si="40"/>
        <v>3445.2000000000003</v>
      </c>
      <c r="M221" s="727">
        <f t="shared" si="40"/>
        <v>4158.0000000000009</v>
      </c>
      <c r="N221" s="727">
        <f t="shared" si="40"/>
        <v>3286.8</v>
      </c>
      <c r="O221" s="727">
        <f t="shared" si="40"/>
        <v>3762.0000000000005</v>
      </c>
      <c r="P221" s="727">
        <f t="shared" si="40"/>
        <v>2574.0000000000005</v>
      </c>
      <c r="Q221" s="727">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5">
        <f t="shared" si="31"/>
        <v>0</v>
      </c>
      <c r="I222" s="727">
        <f t="shared" si="40"/>
        <v>0</v>
      </c>
      <c r="J222" s="727">
        <f t="shared" si="40"/>
        <v>0</v>
      </c>
      <c r="K222" s="727">
        <f t="shared" si="40"/>
        <v>0</v>
      </c>
      <c r="L222" s="727">
        <f t="shared" si="40"/>
        <v>0</v>
      </c>
      <c r="M222" s="727">
        <f t="shared" si="40"/>
        <v>0</v>
      </c>
      <c r="N222" s="727">
        <f t="shared" si="40"/>
        <v>0</v>
      </c>
      <c r="O222" s="727">
        <f t="shared" si="40"/>
        <v>0</v>
      </c>
      <c r="P222" s="727">
        <f t="shared" si="40"/>
        <v>0</v>
      </c>
      <c r="Q222" s="727">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5">
        <f t="shared" si="31"/>
        <v>3960.0000000000005</v>
      </c>
      <c r="I223" s="727">
        <f t="shared" si="40"/>
        <v>4752</v>
      </c>
      <c r="J223" s="727">
        <f t="shared" si="40"/>
        <v>3960.0000000000005</v>
      </c>
      <c r="K223" s="727">
        <f t="shared" si="40"/>
        <v>4831.2000000000007</v>
      </c>
      <c r="L223" s="727">
        <f t="shared" si="40"/>
        <v>3445.2000000000003</v>
      </c>
      <c r="M223" s="727">
        <f t="shared" si="40"/>
        <v>4158.0000000000009</v>
      </c>
      <c r="N223" s="727">
        <f t="shared" si="40"/>
        <v>3286.8</v>
      </c>
      <c r="O223" s="727">
        <f t="shared" si="40"/>
        <v>3762.0000000000005</v>
      </c>
      <c r="P223" s="727">
        <f t="shared" si="40"/>
        <v>2574.0000000000005</v>
      </c>
      <c r="Q223" s="727">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5">
        <f t="shared" si="31"/>
        <v>3600</v>
      </c>
      <c r="I224" s="727">
        <f t="shared" si="40"/>
        <v>4320</v>
      </c>
      <c r="J224" s="727">
        <f t="shared" si="40"/>
        <v>3600</v>
      </c>
      <c r="K224" s="727">
        <f t="shared" si="40"/>
        <v>4392</v>
      </c>
      <c r="L224" s="727">
        <f t="shared" si="40"/>
        <v>3132</v>
      </c>
      <c r="M224" s="727">
        <f t="shared" si="40"/>
        <v>3780</v>
      </c>
      <c r="N224" s="727">
        <f t="shared" si="40"/>
        <v>2988</v>
      </c>
      <c r="O224" s="727">
        <f t="shared" si="40"/>
        <v>3420</v>
      </c>
      <c r="P224" s="727">
        <f t="shared" si="40"/>
        <v>2340</v>
      </c>
      <c r="Q224" s="727">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5">
        <f t="shared" si="31"/>
        <v>3600</v>
      </c>
      <c r="I225" s="727">
        <f t="shared" si="40"/>
        <v>4320</v>
      </c>
      <c r="J225" s="727">
        <f t="shared" si="40"/>
        <v>3600</v>
      </c>
      <c r="K225" s="727">
        <f t="shared" si="40"/>
        <v>4392</v>
      </c>
      <c r="L225" s="727">
        <f t="shared" si="40"/>
        <v>3132</v>
      </c>
      <c r="M225" s="727">
        <f t="shared" si="40"/>
        <v>3780</v>
      </c>
      <c r="N225" s="727">
        <f t="shared" si="40"/>
        <v>2988</v>
      </c>
      <c r="O225" s="727">
        <f t="shared" si="40"/>
        <v>3420</v>
      </c>
      <c r="P225" s="727">
        <f t="shared" si="40"/>
        <v>2340</v>
      </c>
      <c r="Q225" s="727">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5">
        <f t="shared" si="31"/>
        <v>1900</v>
      </c>
      <c r="I226" s="727">
        <f t="shared" si="40"/>
        <v>2280</v>
      </c>
      <c r="J226" s="727">
        <f t="shared" si="40"/>
        <v>1900</v>
      </c>
      <c r="K226" s="727">
        <f t="shared" si="40"/>
        <v>2318</v>
      </c>
      <c r="L226" s="727">
        <f t="shared" si="40"/>
        <v>1653</v>
      </c>
      <c r="M226" s="727">
        <f t="shared" si="40"/>
        <v>1995</v>
      </c>
      <c r="N226" s="727">
        <f t="shared" si="40"/>
        <v>1577</v>
      </c>
      <c r="O226" s="727">
        <f t="shared" si="40"/>
        <v>1805</v>
      </c>
      <c r="P226" s="727">
        <f t="shared" si="40"/>
        <v>1235</v>
      </c>
      <c r="Q226" s="727">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5">
        <f t="shared" si="31"/>
        <v>1900</v>
      </c>
      <c r="I227" s="727">
        <f t="shared" si="40"/>
        <v>2280</v>
      </c>
      <c r="J227" s="727">
        <f t="shared" si="40"/>
        <v>1900</v>
      </c>
      <c r="K227" s="727">
        <f t="shared" si="40"/>
        <v>2318</v>
      </c>
      <c r="L227" s="727">
        <f t="shared" si="40"/>
        <v>1653</v>
      </c>
      <c r="M227" s="727">
        <f t="shared" si="40"/>
        <v>1995</v>
      </c>
      <c r="N227" s="727">
        <f t="shared" si="40"/>
        <v>1577</v>
      </c>
      <c r="O227" s="727">
        <f t="shared" si="40"/>
        <v>1805</v>
      </c>
      <c r="P227" s="727">
        <f t="shared" si="40"/>
        <v>1235</v>
      </c>
      <c r="Q227" s="727">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5">
        <f t="shared" si="31"/>
        <v>1800</v>
      </c>
      <c r="I228" s="727">
        <f t="shared" si="40"/>
        <v>2160</v>
      </c>
      <c r="J228" s="727">
        <f t="shared" si="40"/>
        <v>1800</v>
      </c>
      <c r="K228" s="727">
        <f t="shared" si="40"/>
        <v>2196</v>
      </c>
      <c r="L228" s="727">
        <f t="shared" si="40"/>
        <v>1566</v>
      </c>
      <c r="M228" s="727">
        <f t="shared" si="40"/>
        <v>1890</v>
      </c>
      <c r="N228" s="727">
        <f t="shared" si="40"/>
        <v>1494</v>
      </c>
      <c r="O228" s="727">
        <f t="shared" si="40"/>
        <v>1710</v>
      </c>
      <c r="P228" s="727">
        <f t="shared" si="40"/>
        <v>1170</v>
      </c>
      <c r="Q228" s="727">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5">
        <f t="shared" si="31"/>
        <v>3600</v>
      </c>
      <c r="I229" s="727">
        <f t="shared" si="40"/>
        <v>4320</v>
      </c>
      <c r="J229" s="727">
        <f t="shared" si="40"/>
        <v>3600</v>
      </c>
      <c r="K229" s="727">
        <f t="shared" si="40"/>
        <v>4392</v>
      </c>
      <c r="L229" s="727">
        <f t="shared" si="40"/>
        <v>3132</v>
      </c>
      <c r="M229" s="727">
        <f t="shared" si="40"/>
        <v>3780</v>
      </c>
      <c r="N229" s="727">
        <f t="shared" si="40"/>
        <v>2988</v>
      </c>
      <c r="O229" s="727">
        <f t="shared" si="40"/>
        <v>3420</v>
      </c>
      <c r="P229" s="727">
        <f t="shared" si="40"/>
        <v>2340</v>
      </c>
      <c r="Q229" s="727">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5">
        <f t="shared" si="31"/>
        <v>3600</v>
      </c>
      <c r="I230" s="727">
        <f t="shared" si="40"/>
        <v>4320</v>
      </c>
      <c r="J230" s="727">
        <f t="shared" si="40"/>
        <v>3600</v>
      </c>
      <c r="K230" s="727">
        <f t="shared" si="40"/>
        <v>4392</v>
      </c>
      <c r="L230" s="727">
        <f t="shared" si="40"/>
        <v>3132</v>
      </c>
      <c r="M230" s="727">
        <f t="shared" si="40"/>
        <v>3780</v>
      </c>
      <c r="N230" s="727">
        <f t="shared" si="40"/>
        <v>2988</v>
      </c>
      <c r="O230" s="727">
        <f t="shared" si="40"/>
        <v>3420</v>
      </c>
      <c r="P230" s="727">
        <f t="shared" si="40"/>
        <v>2340</v>
      </c>
      <c r="Q230" s="727">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5">
        <f t="shared" si="31"/>
        <v>1900</v>
      </c>
      <c r="I231" s="727">
        <f t="shared" si="40"/>
        <v>2280</v>
      </c>
      <c r="J231" s="727">
        <f t="shared" si="40"/>
        <v>1900</v>
      </c>
      <c r="K231" s="727">
        <f t="shared" si="40"/>
        <v>2318</v>
      </c>
      <c r="L231" s="727">
        <f t="shared" si="40"/>
        <v>1653</v>
      </c>
      <c r="M231" s="727">
        <f t="shared" si="40"/>
        <v>1995</v>
      </c>
      <c r="N231" s="727">
        <f t="shared" si="40"/>
        <v>1577</v>
      </c>
      <c r="O231" s="727">
        <f t="shared" si="40"/>
        <v>1805</v>
      </c>
      <c r="P231" s="727">
        <f t="shared" si="40"/>
        <v>1235</v>
      </c>
      <c r="Q231" s="727">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5">
        <f t="shared" si="31"/>
        <v>1900</v>
      </c>
      <c r="I232" s="727">
        <f t="shared" si="40"/>
        <v>2280</v>
      </c>
      <c r="J232" s="727">
        <f t="shared" si="40"/>
        <v>1900</v>
      </c>
      <c r="K232" s="727">
        <f t="shared" si="40"/>
        <v>2318</v>
      </c>
      <c r="L232" s="727">
        <f t="shared" si="40"/>
        <v>1653</v>
      </c>
      <c r="M232" s="727">
        <f t="shared" si="40"/>
        <v>1995</v>
      </c>
      <c r="N232" s="727">
        <f t="shared" si="40"/>
        <v>1577</v>
      </c>
      <c r="O232" s="727">
        <f t="shared" si="40"/>
        <v>1805</v>
      </c>
      <c r="P232" s="727">
        <f t="shared" si="40"/>
        <v>1235</v>
      </c>
      <c r="Q232" s="727">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5">
        <f t="shared" si="31"/>
        <v>3600</v>
      </c>
      <c r="I233" s="727">
        <f t="shared" si="40"/>
        <v>4320</v>
      </c>
      <c r="J233" s="727">
        <f t="shared" si="40"/>
        <v>3600</v>
      </c>
      <c r="K233" s="727">
        <f t="shared" si="40"/>
        <v>4392</v>
      </c>
      <c r="L233" s="727">
        <f t="shared" si="40"/>
        <v>3132</v>
      </c>
      <c r="M233" s="727">
        <f t="shared" si="40"/>
        <v>3780</v>
      </c>
      <c r="N233" s="727">
        <f t="shared" si="40"/>
        <v>2988</v>
      </c>
      <c r="O233" s="727">
        <f t="shared" si="40"/>
        <v>3420</v>
      </c>
      <c r="P233" s="727">
        <f t="shared" si="40"/>
        <v>2340</v>
      </c>
      <c r="Q233" s="727">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5">
        <f t="shared" si="31"/>
        <v>3600</v>
      </c>
      <c r="I234" s="727">
        <f t="shared" ref="I234:Q247" si="41">$H234*I$187</f>
        <v>4320</v>
      </c>
      <c r="J234" s="727">
        <f t="shared" si="41"/>
        <v>3600</v>
      </c>
      <c r="K234" s="727">
        <f t="shared" si="41"/>
        <v>4392</v>
      </c>
      <c r="L234" s="727">
        <f t="shared" si="41"/>
        <v>3132</v>
      </c>
      <c r="M234" s="727">
        <f t="shared" si="41"/>
        <v>3780</v>
      </c>
      <c r="N234" s="727">
        <f t="shared" si="41"/>
        <v>2988</v>
      </c>
      <c r="O234" s="727">
        <f t="shared" si="41"/>
        <v>3420</v>
      </c>
      <c r="P234" s="727">
        <f t="shared" si="41"/>
        <v>2340</v>
      </c>
      <c r="Q234" s="727">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5">
        <f t="shared" si="31"/>
        <v>1900</v>
      </c>
      <c r="I235" s="727">
        <f t="shared" si="41"/>
        <v>2280</v>
      </c>
      <c r="J235" s="727">
        <f t="shared" si="41"/>
        <v>1900</v>
      </c>
      <c r="K235" s="727">
        <f t="shared" si="41"/>
        <v>2318</v>
      </c>
      <c r="L235" s="727">
        <f t="shared" si="41"/>
        <v>1653</v>
      </c>
      <c r="M235" s="727">
        <f t="shared" si="41"/>
        <v>1995</v>
      </c>
      <c r="N235" s="727">
        <f t="shared" si="41"/>
        <v>1577</v>
      </c>
      <c r="O235" s="727">
        <f t="shared" si="41"/>
        <v>1805</v>
      </c>
      <c r="P235" s="727">
        <f t="shared" si="41"/>
        <v>1235</v>
      </c>
      <c r="Q235" s="727">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5">
        <f t="shared" si="31"/>
        <v>1900</v>
      </c>
      <c r="I236" s="727">
        <f t="shared" si="41"/>
        <v>2280</v>
      </c>
      <c r="J236" s="727">
        <f t="shared" si="41"/>
        <v>1900</v>
      </c>
      <c r="K236" s="727">
        <f t="shared" si="41"/>
        <v>2318</v>
      </c>
      <c r="L236" s="727">
        <f t="shared" si="41"/>
        <v>1653</v>
      </c>
      <c r="M236" s="727">
        <f t="shared" si="41"/>
        <v>1995</v>
      </c>
      <c r="N236" s="727">
        <f t="shared" si="41"/>
        <v>1577</v>
      </c>
      <c r="O236" s="727">
        <f t="shared" si="41"/>
        <v>1805</v>
      </c>
      <c r="P236" s="727">
        <f t="shared" si="41"/>
        <v>1235</v>
      </c>
      <c r="Q236" s="727">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5">
        <f t="shared" si="31"/>
        <v>3600</v>
      </c>
      <c r="I237" s="727">
        <f t="shared" si="41"/>
        <v>4320</v>
      </c>
      <c r="J237" s="727">
        <f t="shared" si="41"/>
        <v>3600</v>
      </c>
      <c r="K237" s="727">
        <f t="shared" si="41"/>
        <v>4392</v>
      </c>
      <c r="L237" s="727">
        <f t="shared" si="41"/>
        <v>3132</v>
      </c>
      <c r="M237" s="727">
        <f t="shared" si="41"/>
        <v>3780</v>
      </c>
      <c r="N237" s="727">
        <f t="shared" si="41"/>
        <v>2988</v>
      </c>
      <c r="O237" s="727">
        <f t="shared" si="41"/>
        <v>3420</v>
      </c>
      <c r="P237" s="727">
        <f t="shared" si="41"/>
        <v>2340</v>
      </c>
      <c r="Q237" s="727">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5">
        <f t="shared" si="31"/>
        <v>3600</v>
      </c>
      <c r="I238" s="727">
        <f t="shared" si="41"/>
        <v>4320</v>
      </c>
      <c r="J238" s="727">
        <f t="shared" si="41"/>
        <v>3600</v>
      </c>
      <c r="K238" s="727">
        <f t="shared" si="41"/>
        <v>4392</v>
      </c>
      <c r="L238" s="727">
        <f t="shared" si="41"/>
        <v>3132</v>
      </c>
      <c r="M238" s="727">
        <f t="shared" si="41"/>
        <v>3780</v>
      </c>
      <c r="N238" s="727">
        <f t="shared" si="41"/>
        <v>2988</v>
      </c>
      <c r="O238" s="727">
        <f t="shared" si="41"/>
        <v>3420</v>
      </c>
      <c r="P238" s="727">
        <f t="shared" si="41"/>
        <v>2340</v>
      </c>
      <c r="Q238" s="727">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5">
        <f t="shared" si="31"/>
        <v>3600</v>
      </c>
      <c r="I239" s="727">
        <f t="shared" si="41"/>
        <v>4320</v>
      </c>
      <c r="J239" s="727">
        <f t="shared" si="41"/>
        <v>3600</v>
      </c>
      <c r="K239" s="727">
        <f t="shared" si="41"/>
        <v>4392</v>
      </c>
      <c r="L239" s="727">
        <f t="shared" si="41"/>
        <v>3132</v>
      </c>
      <c r="M239" s="727">
        <f t="shared" si="41"/>
        <v>3780</v>
      </c>
      <c r="N239" s="727">
        <f t="shared" si="41"/>
        <v>2988</v>
      </c>
      <c r="O239" s="727">
        <f t="shared" si="41"/>
        <v>3420</v>
      </c>
      <c r="P239" s="727">
        <f t="shared" si="41"/>
        <v>2340</v>
      </c>
      <c r="Q239" s="727">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5">
        <f t="shared" si="31"/>
        <v>3600</v>
      </c>
      <c r="I240" s="727">
        <f t="shared" si="41"/>
        <v>4320</v>
      </c>
      <c r="J240" s="727">
        <f t="shared" si="41"/>
        <v>3600</v>
      </c>
      <c r="K240" s="727">
        <f t="shared" si="41"/>
        <v>4392</v>
      </c>
      <c r="L240" s="727">
        <f t="shared" si="41"/>
        <v>3132</v>
      </c>
      <c r="M240" s="727">
        <f t="shared" si="41"/>
        <v>3780</v>
      </c>
      <c r="N240" s="727">
        <f t="shared" si="41"/>
        <v>2988</v>
      </c>
      <c r="O240" s="727">
        <f t="shared" si="41"/>
        <v>3420</v>
      </c>
      <c r="P240" s="727">
        <f t="shared" si="41"/>
        <v>2340</v>
      </c>
      <c r="Q240" s="727">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5">
        <f t="shared" si="31"/>
        <v>1800</v>
      </c>
      <c r="I241" s="727">
        <f t="shared" si="41"/>
        <v>2160</v>
      </c>
      <c r="J241" s="727">
        <f t="shared" si="41"/>
        <v>1800</v>
      </c>
      <c r="K241" s="727">
        <f t="shared" si="41"/>
        <v>2196</v>
      </c>
      <c r="L241" s="727">
        <f t="shared" si="41"/>
        <v>1566</v>
      </c>
      <c r="M241" s="727">
        <f t="shared" si="41"/>
        <v>1890</v>
      </c>
      <c r="N241" s="727">
        <f t="shared" si="41"/>
        <v>1494</v>
      </c>
      <c r="O241" s="727">
        <f t="shared" si="41"/>
        <v>1710</v>
      </c>
      <c r="P241" s="727">
        <f t="shared" si="41"/>
        <v>1170</v>
      </c>
      <c r="Q241" s="727">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5">
        <f t="shared" si="31"/>
        <v>3600</v>
      </c>
      <c r="I242" s="727">
        <f t="shared" si="41"/>
        <v>4320</v>
      </c>
      <c r="J242" s="727">
        <f t="shared" si="41"/>
        <v>3600</v>
      </c>
      <c r="K242" s="727">
        <f t="shared" si="41"/>
        <v>4392</v>
      </c>
      <c r="L242" s="727">
        <f t="shared" si="41"/>
        <v>3132</v>
      </c>
      <c r="M242" s="727">
        <f t="shared" si="41"/>
        <v>3780</v>
      </c>
      <c r="N242" s="727">
        <f t="shared" si="41"/>
        <v>2988</v>
      </c>
      <c r="O242" s="727">
        <f t="shared" si="41"/>
        <v>3420</v>
      </c>
      <c r="P242" s="727">
        <f t="shared" si="41"/>
        <v>2340</v>
      </c>
      <c r="Q242" s="727">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5">
        <f t="shared" si="31"/>
        <v>3600</v>
      </c>
      <c r="I243" s="727">
        <f t="shared" si="41"/>
        <v>4320</v>
      </c>
      <c r="J243" s="727">
        <f t="shared" si="41"/>
        <v>3600</v>
      </c>
      <c r="K243" s="727">
        <f t="shared" si="41"/>
        <v>4392</v>
      </c>
      <c r="L243" s="727">
        <f t="shared" si="41"/>
        <v>3132</v>
      </c>
      <c r="M243" s="727">
        <f t="shared" si="41"/>
        <v>3780</v>
      </c>
      <c r="N243" s="727">
        <f t="shared" si="41"/>
        <v>2988</v>
      </c>
      <c r="O243" s="727">
        <f t="shared" si="41"/>
        <v>3420</v>
      </c>
      <c r="P243" s="727">
        <f t="shared" si="41"/>
        <v>2340</v>
      </c>
      <c r="Q243" s="727">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5">
        <f t="shared" si="31"/>
        <v>3600</v>
      </c>
      <c r="I244" s="727">
        <f t="shared" si="41"/>
        <v>4320</v>
      </c>
      <c r="J244" s="727">
        <f t="shared" si="41"/>
        <v>3600</v>
      </c>
      <c r="K244" s="727">
        <f t="shared" si="41"/>
        <v>4392</v>
      </c>
      <c r="L244" s="727">
        <f t="shared" si="41"/>
        <v>3132</v>
      </c>
      <c r="M244" s="727">
        <f t="shared" si="41"/>
        <v>3780</v>
      </c>
      <c r="N244" s="727">
        <f t="shared" si="41"/>
        <v>2988</v>
      </c>
      <c r="O244" s="727">
        <f t="shared" si="41"/>
        <v>3420</v>
      </c>
      <c r="P244" s="727">
        <f t="shared" si="41"/>
        <v>2340</v>
      </c>
      <c r="Q244" s="727">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5">
        <f t="shared" si="31"/>
        <v>3600</v>
      </c>
      <c r="I245" s="727">
        <f t="shared" si="41"/>
        <v>4320</v>
      </c>
      <c r="J245" s="727">
        <f t="shared" si="41"/>
        <v>3600</v>
      </c>
      <c r="K245" s="727">
        <f t="shared" si="41"/>
        <v>4392</v>
      </c>
      <c r="L245" s="727">
        <f t="shared" si="41"/>
        <v>3132</v>
      </c>
      <c r="M245" s="727">
        <f t="shared" si="41"/>
        <v>3780</v>
      </c>
      <c r="N245" s="727">
        <f t="shared" si="41"/>
        <v>2988</v>
      </c>
      <c r="O245" s="727">
        <f t="shared" si="41"/>
        <v>3420</v>
      </c>
      <c r="P245" s="727">
        <f t="shared" si="41"/>
        <v>2340</v>
      </c>
      <c r="Q245" s="727">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5">
        <f t="shared" si="31"/>
        <v>1900</v>
      </c>
      <c r="I246" s="727">
        <f t="shared" si="41"/>
        <v>2280</v>
      </c>
      <c r="J246" s="727">
        <f t="shared" si="41"/>
        <v>1900</v>
      </c>
      <c r="K246" s="727">
        <f t="shared" si="41"/>
        <v>2318</v>
      </c>
      <c r="L246" s="727">
        <f t="shared" si="41"/>
        <v>1653</v>
      </c>
      <c r="M246" s="727">
        <f t="shared" si="41"/>
        <v>1995</v>
      </c>
      <c r="N246" s="727">
        <f t="shared" si="41"/>
        <v>1577</v>
      </c>
      <c r="O246" s="727">
        <f t="shared" si="41"/>
        <v>1805</v>
      </c>
      <c r="P246" s="727">
        <f t="shared" si="41"/>
        <v>1235</v>
      </c>
      <c r="Q246" s="727">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5">
        <f t="shared" si="31"/>
        <v>1900</v>
      </c>
      <c r="I247" s="727">
        <f t="shared" si="41"/>
        <v>2280</v>
      </c>
      <c r="J247" s="727">
        <f t="shared" si="41"/>
        <v>1900</v>
      </c>
      <c r="K247" s="727">
        <f t="shared" si="41"/>
        <v>2318</v>
      </c>
      <c r="L247" s="727">
        <f t="shared" si="41"/>
        <v>1653</v>
      </c>
      <c r="M247" s="727">
        <f t="shared" si="41"/>
        <v>1995</v>
      </c>
      <c r="N247" s="727">
        <f t="shared" si="41"/>
        <v>1577</v>
      </c>
      <c r="O247" s="727">
        <f t="shared" si="41"/>
        <v>1805</v>
      </c>
      <c r="P247" s="727">
        <f t="shared" si="41"/>
        <v>1235</v>
      </c>
      <c r="Q247" s="727">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5">
        <v>0.85</v>
      </c>
      <c r="J255" s="725">
        <v>0.85</v>
      </c>
      <c r="K255" s="725">
        <v>0.85</v>
      </c>
      <c r="L255" s="725">
        <v>0.85</v>
      </c>
      <c r="M255" s="725">
        <v>1</v>
      </c>
      <c r="N255" s="725">
        <v>1</v>
      </c>
      <c r="O255" s="725">
        <v>1</v>
      </c>
      <c r="P255" s="725">
        <v>1</v>
      </c>
      <c r="Q255" s="725">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0">
        <f>$H259*HLOOKUP(J$257,$I$254:$Q$255,2)</f>
        <v>0.85</v>
      </c>
      <c r="K259" s="710">
        <f>$I259</f>
        <v>0</v>
      </c>
      <c r="L259" s="690">
        <f>$H259*HLOOKUP(L$257,$I$254:$Q$255,2)</f>
        <v>0.85</v>
      </c>
      <c r="M259" s="710">
        <f>$I259</f>
        <v>0</v>
      </c>
      <c r="N259" s="690">
        <f>$H259*HLOOKUP(N$257,$I$254:$Q$255,2)</f>
        <v>0.85</v>
      </c>
      <c r="O259" s="710">
        <f>$I259</f>
        <v>0</v>
      </c>
      <c r="P259" s="690">
        <f>$H259*HLOOKUP(P$257,$I$254:$Q$255,2)</f>
        <v>0.85</v>
      </c>
      <c r="Q259" s="710">
        <f>$I259</f>
        <v>0</v>
      </c>
      <c r="R259" s="690">
        <f>$H259*HLOOKUP(R$257,$I$254:$Q$255,2)</f>
        <v>1</v>
      </c>
      <c r="S259" s="710">
        <f>$I259</f>
        <v>0</v>
      </c>
      <c r="T259" s="690">
        <f>$H259*HLOOKUP(T$257,$I$254:$Q$255,2)</f>
        <v>1</v>
      </c>
      <c r="U259" s="710">
        <f>$I259</f>
        <v>0</v>
      </c>
      <c r="V259" s="690">
        <f>$H259*HLOOKUP(V$257,$I$254:$Q$255,2)</f>
        <v>1</v>
      </c>
      <c r="W259" s="710">
        <f>$I259</f>
        <v>0</v>
      </c>
      <c r="X259" s="690">
        <f>$H259*HLOOKUP(X$257,$I$254:$Q$255,2)</f>
        <v>1</v>
      </c>
      <c r="Y259" s="710">
        <f>$I259</f>
        <v>0</v>
      </c>
      <c r="Z259" s="690">
        <f>$H259*HLOOKUP(Z$257,$I$254:$Q$255,2)</f>
        <v>1</v>
      </c>
      <c r="AA259" s="710">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0">
        <f t="shared" ref="J260:J268" si="45">$H260*HLOOKUP(J$257,$I$254:$Q$255,2)</f>
        <v>0</v>
      </c>
      <c r="K260" s="710">
        <f t="shared" ref="K260:K268" si="46">$I260</f>
        <v>0</v>
      </c>
      <c r="L260" s="690">
        <f t="shared" ref="L260:L268" si="47">$H260*HLOOKUP(L$257,$I$254:$Q$255,2)</f>
        <v>0</v>
      </c>
      <c r="M260" s="710">
        <f t="shared" ref="M260:M268" si="48">$I260</f>
        <v>0</v>
      </c>
      <c r="N260" s="690">
        <f t="shared" ref="N260:N268" si="49">$H260*HLOOKUP(N$257,$I$254:$Q$255,2)</f>
        <v>0</v>
      </c>
      <c r="O260" s="710">
        <f t="shared" ref="O260:O268" si="50">$I260</f>
        <v>0</v>
      </c>
      <c r="P260" s="690">
        <f t="shared" ref="P260:P268" si="51">$H260*HLOOKUP(P$257,$I$254:$Q$255,2)</f>
        <v>0</v>
      </c>
      <c r="Q260" s="710">
        <f t="shared" ref="Q260:Q268" si="52">$I260</f>
        <v>0</v>
      </c>
      <c r="R260" s="690">
        <f t="shared" ref="R260:R268" si="53">$H260*HLOOKUP(R$257,$I$254:$Q$255,2)</f>
        <v>0</v>
      </c>
      <c r="S260" s="710">
        <f t="shared" ref="S260:S268" si="54">$I260</f>
        <v>0</v>
      </c>
      <c r="T260" s="690">
        <f t="shared" ref="T260:T268" si="55">$H260*HLOOKUP(T$257,$I$254:$Q$255,2)</f>
        <v>0</v>
      </c>
      <c r="U260" s="710">
        <f t="shared" ref="U260:U268" si="56">$I260</f>
        <v>0</v>
      </c>
      <c r="V260" s="690">
        <f t="shared" ref="V260:V268" si="57">$H260*HLOOKUP(V$257,$I$254:$Q$255,2)</f>
        <v>0</v>
      </c>
      <c r="W260" s="710">
        <f t="shared" ref="W260:W268" si="58">$I260</f>
        <v>0</v>
      </c>
      <c r="X260" s="690">
        <f t="shared" ref="X260:X268" si="59">$H260*HLOOKUP(X$257,$I$254:$Q$255,2)</f>
        <v>0</v>
      </c>
      <c r="Y260" s="710">
        <f t="shared" ref="Y260:Y268" si="60">$I260</f>
        <v>0</v>
      </c>
      <c r="Z260" s="690">
        <f t="shared" ref="Z260:Z268" si="61">$H260*HLOOKUP(Z$257,$I$254:$Q$255,2)</f>
        <v>0</v>
      </c>
      <c r="AA260" s="710">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0">
        <f t="shared" si="45"/>
        <v>0</v>
      </c>
      <c r="K261" s="710">
        <f t="shared" si="46"/>
        <v>0</v>
      </c>
      <c r="L261" s="690">
        <f t="shared" si="47"/>
        <v>0</v>
      </c>
      <c r="M261" s="710">
        <f t="shared" si="48"/>
        <v>0</v>
      </c>
      <c r="N261" s="690">
        <f t="shared" si="49"/>
        <v>0</v>
      </c>
      <c r="O261" s="710">
        <f t="shared" si="50"/>
        <v>0</v>
      </c>
      <c r="P261" s="690">
        <f t="shared" si="51"/>
        <v>0</v>
      </c>
      <c r="Q261" s="710">
        <f t="shared" si="52"/>
        <v>0</v>
      </c>
      <c r="R261" s="690">
        <f t="shared" si="53"/>
        <v>0</v>
      </c>
      <c r="S261" s="710">
        <f t="shared" si="54"/>
        <v>0</v>
      </c>
      <c r="T261" s="690">
        <f t="shared" si="55"/>
        <v>0</v>
      </c>
      <c r="U261" s="710">
        <f t="shared" si="56"/>
        <v>0</v>
      </c>
      <c r="V261" s="690">
        <f t="shared" si="57"/>
        <v>0</v>
      </c>
      <c r="W261" s="710">
        <f t="shared" si="58"/>
        <v>0</v>
      </c>
      <c r="X261" s="690">
        <f t="shared" si="59"/>
        <v>0</v>
      </c>
      <c r="Y261" s="710">
        <f t="shared" si="60"/>
        <v>0</v>
      </c>
      <c r="Z261" s="690">
        <f t="shared" si="61"/>
        <v>0</v>
      </c>
      <c r="AA261" s="710">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0">
        <f t="shared" si="45"/>
        <v>0</v>
      </c>
      <c r="K262" s="710">
        <f t="shared" si="46"/>
        <v>0</v>
      </c>
      <c r="L262" s="690">
        <f t="shared" si="47"/>
        <v>0</v>
      </c>
      <c r="M262" s="710">
        <f t="shared" si="48"/>
        <v>0</v>
      </c>
      <c r="N262" s="690">
        <f t="shared" si="49"/>
        <v>0</v>
      </c>
      <c r="O262" s="710">
        <f t="shared" si="50"/>
        <v>0</v>
      </c>
      <c r="P262" s="690">
        <f t="shared" si="51"/>
        <v>0</v>
      </c>
      <c r="Q262" s="710">
        <f t="shared" si="52"/>
        <v>0</v>
      </c>
      <c r="R262" s="690">
        <f t="shared" si="53"/>
        <v>0</v>
      </c>
      <c r="S262" s="710">
        <f t="shared" si="54"/>
        <v>0</v>
      </c>
      <c r="T262" s="690">
        <f t="shared" si="55"/>
        <v>0</v>
      </c>
      <c r="U262" s="710">
        <f t="shared" si="56"/>
        <v>0</v>
      </c>
      <c r="V262" s="690">
        <f t="shared" si="57"/>
        <v>0</v>
      </c>
      <c r="W262" s="710">
        <f t="shared" si="58"/>
        <v>0</v>
      </c>
      <c r="X262" s="690">
        <f t="shared" si="59"/>
        <v>0</v>
      </c>
      <c r="Y262" s="710">
        <f t="shared" si="60"/>
        <v>0</v>
      </c>
      <c r="Z262" s="690">
        <f t="shared" si="61"/>
        <v>0</v>
      </c>
      <c r="AA262" s="710">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0">
        <f t="shared" si="45"/>
        <v>0</v>
      </c>
      <c r="K263" s="710">
        <f t="shared" si="46"/>
        <v>0</v>
      </c>
      <c r="L263" s="690">
        <f t="shared" si="47"/>
        <v>0</v>
      </c>
      <c r="M263" s="710">
        <f t="shared" si="48"/>
        <v>0</v>
      </c>
      <c r="N263" s="690">
        <f t="shared" si="49"/>
        <v>0</v>
      </c>
      <c r="O263" s="710">
        <f t="shared" si="50"/>
        <v>0</v>
      </c>
      <c r="P263" s="690">
        <f t="shared" si="51"/>
        <v>0</v>
      </c>
      <c r="Q263" s="710">
        <f t="shared" si="52"/>
        <v>0</v>
      </c>
      <c r="R263" s="690">
        <f t="shared" si="53"/>
        <v>0</v>
      </c>
      <c r="S263" s="710">
        <f t="shared" si="54"/>
        <v>0</v>
      </c>
      <c r="T263" s="690">
        <f t="shared" si="55"/>
        <v>0</v>
      </c>
      <c r="U263" s="710">
        <f t="shared" si="56"/>
        <v>0</v>
      </c>
      <c r="V263" s="690">
        <f t="shared" si="57"/>
        <v>0</v>
      </c>
      <c r="W263" s="710">
        <f t="shared" si="58"/>
        <v>0</v>
      </c>
      <c r="X263" s="690">
        <f t="shared" si="59"/>
        <v>0</v>
      </c>
      <c r="Y263" s="710">
        <f t="shared" si="60"/>
        <v>0</v>
      </c>
      <c r="Z263" s="690">
        <f t="shared" si="61"/>
        <v>0</v>
      </c>
      <c r="AA263" s="710">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0">
        <f t="shared" si="45"/>
        <v>0</v>
      </c>
      <c r="K264" s="710">
        <f t="shared" si="46"/>
        <v>0</v>
      </c>
      <c r="L264" s="690">
        <f t="shared" si="47"/>
        <v>0</v>
      </c>
      <c r="M264" s="710">
        <f t="shared" si="48"/>
        <v>0</v>
      </c>
      <c r="N264" s="690">
        <f t="shared" si="49"/>
        <v>0</v>
      </c>
      <c r="O264" s="710">
        <f t="shared" si="50"/>
        <v>0</v>
      </c>
      <c r="P264" s="690">
        <f t="shared" si="51"/>
        <v>0</v>
      </c>
      <c r="Q264" s="710">
        <f t="shared" si="52"/>
        <v>0</v>
      </c>
      <c r="R264" s="690">
        <f t="shared" si="53"/>
        <v>0</v>
      </c>
      <c r="S264" s="710">
        <f t="shared" si="54"/>
        <v>0</v>
      </c>
      <c r="T264" s="690">
        <f t="shared" si="55"/>
        <v>0</v>
      </c>
      <c r="U264" s="710">
        <f t="shared" si="56"/>
        <v>0</v>
      </c>
      <c r="V264" s="690">
        <f t="shared" si="57"/>
        <v>0</v>
      </c>
      <c r="W264" s="710">
        <f t="shared" si="58"/>
        <v>0</v>
      </c>
      <c r="X264" s="690">
        <f t="shared" si="59"/>
        <v>0</v>
      </c>
      <c r="Y264" s="710">
        <f t="shared" si="60"/>
        <v>0</v>
      </c>
      <c r="Z264" s="690">
        <f t="shared" si="61"/>
        <v>0</v>
      </c>
      <c r="AA264" s="710">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0">
        <f t="shared" si="45"/>
        <v>0</v>
      </c>
      <c r="K265" s="710">
        <f t="shared" si="46"/>
        <v>0</v>
      </c>
      <c r="L265" s="690">
        <f t="shared" si="47"/>
        <v>0</v>
      </c>
      <c r="M265" s="710">
        <f t="shared" si="48"/>
        <v>0</v>
      </c>
      <c r="N265" s="690">
        <f t="shared" si="49"/>
        <v>0</v>
      </c>
      <c r="O265" s="710">
        <f t="shared" si="50"/>
        <v>0</v>
      </c>
      <c r="P265" s="690">
        <f t="shared" si="51"/>
        <v>0</v>
      </c>
      <c r="Q265" s="710">
        <f t="shared" si="52"/>
        <v>0</v>
      </c>
      <c r="R265" s="690">
        <f t="shared" si="53"/>
        <v>0</v>
      </c>
      <c r="S265" s="710">
        <f t="shared" si="54"/>
        <v>0</v>
      </c>
      <c r="T265" s="690">
        <f t="shared" si="55"/>
        <v>0</v>
      </c>
      <c r="U265" s="710">
        <f t="shared" si="56"/>
        <v>0</v>
      </c>
      <c r="V265" s="690">
        <f t="shared" si="57"/>
        <v>0</v>
      </c>
      <c r="W265" s="710">
        <f t="shared" si="58"/>
        <v>0</v>
      </c>
      <c r="X265" s="690">
        <f t="shared" si="59"/>
        <v>0</v>
      </c>
      <c r="Y265" s="710">
        <f t="shared" si="60"/>
        <v>0</v>
      </c>
      <c r="Z265" s="690">
        <f t="shared" si="61"/>
        <v>0</v>
      </c>
      <c r="AA265" s="710">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0">
        <f t="shared" si="45"/>
        <v>0</v>
      </c>
      <c r="K266" s="710">
        <f t="shared" si="46"/>
        <v>0</v>
      </c>
      <c r="L266" s="690">
        <f t="shared" si="47"/>
        <v>0</v>
      </c>
      <c r="M266" s="710">
        <f t="shared" si="48"/>
        <v>0</v>
      </c>
      <c r="N266" s="690">
        <f t="shared" si="49"/>
        <v>0</v>
      </c>
      <c r="O266" s="710">
        <f t="shared" si="50"/>
        <v>0</v>
      </c>
      <c r="P266" s="690">
        <f t="shared" si="51"/>
        <v>0</v>
      </c>
      <c r="Q266" s="710">
        <f t="shared" si="52"/>
        <v>0</v>
      </c>
      <c r="R266" s="690">
        <f t="shared" si="53"/>
        <v>0</v>
      </c>
      <c r="S266" s="710">
        <f t="shared" si="54"/>
        <v>0</v>
      </c>
      <c r="T266" s="690">
        <f t="shared" si="55"/>
        <v>0</v>
      </c>
      <c r="U266" s="710">
        <f t="shared" si="56"/>
        <v>0</v>
      </c>
      <c r="V266" s="690">
        <f t="shared" si="57"/>
        <v>0</v>
      </c>
      <c r="W266" s="710">
        <f t="shared" si="58"/>
        <v>0</v>
      </c>
      <c r="X266" s="690">
        <f t="shared" si="59"/>
        <v>0</v>
      </c>
      <c r="Y266" s="710">
        <f t="shared" si="60"/>
        <v>0</v>
      </c>
      <c r="Z266" s="690">
        <f t="shared" si="61"/>
        <v>0</v>
      </c>
      <c r="AA266" s="710">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0">
        <f t="shared" si="45"/>
        <v>0</v>
      </c>
      <c r="K267" s="710">
        <f t="shared" si="46"/>
        <v>0</v>
      </c>
      <c r="L267" s="690">
        <f t="shared" si="47"/>
        <v>0</v>
      </c>
      <c r="M267" s="710">
        <f t="shared" si="48"/>
        <v>0</v>
      </c>
      <c r="N267" s="690">
        <f t="shared" si="49"/>
        <v>0</v>
      </c>
      <c r="O267" s="710">
        <f t="shared" si="50"/>
        <v>0</v>
      </c>
      <c r="P267" s="690">
        <f t="shared" si="51"/>
        <v>0</v>
      </c>
      <c r="Q267" s="710">
        <f t="shared" si="52"/>
        <v>0</v>
      </c>
      <c r="R267" s="690">
        <f t="shared" si="53"/>
        <v>0</v>
      </c>
      <c r="S267" s="710">
        <f t="shared" si="54"/>
        <v>0</v>
      </c>
      <c r="T267" s="690">
        <f t="shared" si="55"/>
        <v>0</v>
      </c>
      <c r="U267" s="710">
        <f t="shared" si="56"/>
        <v>0</v>
      </c>
      <c r="V267" s="690">
        <f t="shared" si="57"/>
        <v>0</v>
      </c>
      <c r="W267" s="710">
        <f t="shared" si="58"/>
        <v>0</v>
      </c>
      <c r="X267" s="690">
        <f t="shared" si="59"/>
        <v>0</v>
      </c>
      <c r="Y267" s="710">
        <f t="shared" si="60"/>
        <v>0</v>
      </c>
      <c r="Z267" s="690">
        <f t="shared" si="61"/>
        <v>0</v>
      </c>
      <c r="AA267" s="710">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0">
        <f t="shared" si="45"/>
        <v>0</v>
      </c>
      <c r="K268" s="710">
        <f t="shared" si="46"/>
        <v>0</v>
      </c>
      <c r="L268" s="690">
        <f t="shared" si="47"/>
        <v>0</v>
      </c>
      <c r="M268" s="710">
        <f t="shared" si="48"/>
        <v>0</v>
      </c>
      <c r="N268" s="690">
        <f t="shared" si="49"/>
        <v>0</v>
      </c>
      <c r="O268" s="710">
        <f t="shared" si="50"/>
        <v>0</v>
      </c>
      <c r="P268" s="690">
        <f t="shared" si="51"/>
        <v>0</v>
      </c>
      <c r="Q268" s="710">
        <f t="shared" si="52"/>
        <v>0</v>
      </c>
      <c r="R268" s="690">
        <f t="shared" si="53"/>
        <v>0</v>
      </c>
      <c r="S268" s="710">
        <f t="shared" si="54"/>
        <v>0</v>
      </c>
      <c r="T268" s="690">
        <f t="shared" si="55"/>
        <v>0</v>
      </c>
      <c r="U268" s="710">
        <f t="shared" si="56"/>
        <v>0</v>
      </c>
      <c r="V268" s="690">
        <f t="shared" si="57"/>
        <v>0</v>
      </c>
      <c r="W268" s="710">
        <f t="shared" si="58"/>
        <v>0</v>
      </c>
      <c r="X268" s="690">
        <f t="shared" si="59"/>
        <v>0</v>
      </c>
      <c r="Y268" s="710">
        <f t="shared" si="60"/>
        <v>0</v>
      </c>
      <c r="Z268" s="690">
        <f t="shared" si="61"/>
        <v>0</v>
      </c>
      <c r="AA268" s="710">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0">
        <f>$H269*HLOOKUP(J$257,$I$254:$Q$255,2)</f>
        <v>0</v>
      </c>
      <c r="K269" s="710">
        <f>$I269</f>
        <v>0</v>
      </c>
      <c r="L269" s="690">
        <f>$H269*HLOOKUP(L$257,$I$254:$Q$255,2)</f>
        <v>0</v>
      </c>
      <c r="M269" s="710">
        <f>$I269</f>
        <v>0</v>
      </c>
      <c r="N269" s="690">
        <f>$H269*HLOOKUP(N$257,$I$254:$Q$255,2)</f>
        <v>0</v>
      </c>
      <c r="O269" s="710">
        <f>$I269</f>
        <v>0</v>
      </c>
      <c r="P269" s="690">
        <f>$H269*HLOOKUP(P$257,$I$254:$Q$255,2)</f>
        <v>0</v>
      </c>
      <c r="Q269" s="710">
        <f>$I269</f>
        <v>0</v>
      </c>
      <c r="R269" s="690">
        <f>$H269*HLOOKUP(R$257,$I$254:$Q$255,2)</f>
        <v>0</v>
      </c>
      <c r="S269" s="710">
        <f>$I269</f>
        <v>0</v>
      </c>
      <c r="T269" s="690">
        <f>$H269*HLOOKUP(T$257,$I$254:$Q$255,2)</f>
        <v>0</v>
      </c>
      <c r="U269" s="710">
        <f>$I269</f>
        <v>0</v>
      </c>
      <c r="V269" s="690">
        <f>$H269*HLOOKUP(V$257,$I$254:$Q$255,2)</f>
        <v>0</v>
      </c>
      <c r="W269" s="710">
        <f>$I269</f>
        <v>0</v>
      </c>
      <c r="X269" s="690">
        <f>$H269*HLOOKUP(X$257,$I$254:$Q$255,2)</f>
        <v>0</v>
      </c>
      <c r="Y269" s="710">
        <f>$I269</f>
        <v>0</v>
      </c>
      <c r="Z269" s="690">
        <f>$H269*HLOOKUP(Z$257,$I$254:$Q$255,2)</f>
        <v>0</v>
      </c>
      <c r="AA269" s="710">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0">
        <f t="shared" ref="J270:J289" si="63">$H270*HLOOKUP(J$257,$I$254:$Q$255,2)</f>
        <v>59.5</v>
      </c>
      <c r="K270" s="710">
        <f t="shared" ref="K270:K289" si="64">$I270</f>
        <v>3.75</v>
      </c>
      <c r="L270" s="690">
        <f t="shared" ref="L270:L289" si="65">$H270*HLOOKUP(L$257,$I$254:$Q$255,2)</f>
        <v>59.5</v>
      </c>
      <c r="M270" s="710">
        <f t="shared" ref="M270:M289" si="66">$I270</f>
        <v>3.75</v>
      </c>
      <c r="N270" s="690">
        <f t="shared" ref="N270:N289" si="67">$H270*HLOOKUP(N$257,$I$254:$Q$255,2)</f>
        <v>59.5</v>
      </c>
      <c r="O270" s="710">
        <f t="shared" ref="O270:O289" si="68">$I270</f>
        <v>3.75</v>
      </c>
      <c r="P270" s="690">
        <f t="shared" ref="P270:P289" si="69">$H270*HLOOKUP(P$257,$I$254:$Q$255,2)</f>
        <v>59.5</v>
      </c>
      <c r="Q270" s="710">
        <f t="shared" ref="Q270:Q289" si="70">$I270</f>
        <v>3.75</v>
      </c>
      <c r="R270" s="690">
        <f t="shared" ref="R270:R289" si="71">$H270*HLOOKUP(R$257,$I$254:$Q$255,2)</f>
        <v>70</v>
      </c>
      <c r="S270" s="710">
        <f t="shared" ref="S270:S289" si="72">$I270</f>
        <v>3.75</v>
      </c>
      <c r="T270" s="690">
        <f t="shared" ref="T270:T289" si="73">$H270*HLOOKUP(T$257,$I$254:$Q$255,2)</f>
        <v>70</v>
      </c>
      <c r="U270" s="710">
        <f t="shared" ref="U270:U289" si="74">$I270</f>
        <v>3.75</v>
      </c>
      <c r="V270" s="690">
        <f t="shared" ref="V270:V289" si="75">$H270*HLOOKUP(V$257,$I$254:$Q$255,2)</f>
        <v>70</v>
      </c>
      <c r="W270" s="710">
        <f t="shared" ref="W270:W289" si="76">$I270</f>
        <v>3.75</v>
      </c>
      <c r="X270" s="690">
        <f t="shared" ref="X270:X289" si="77">$H270*HLOOKUP(X$257,$I$254:$Q$255,2)</f>
        <v>70</v>
      </c>
      <c r="Y270" s="710">
        <f t="shared" ref="Y270:Y289" si="78">$I270</f>
        <v>3.75</v>
      </c>
      <c r="Z270" s="690">
        <f t="shared" ref="Z270:Z289" si="79">$H270*HLOOKUP(Z$257,$I$254:$Q$255,2)</f>
        <v>70</v>
      </c>
      <c r="AA270" s="710">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0">
        <f t="shared" si="63"/>
        <v>71.399999999999991</v>
      </c>
      <c r="K271" s="710">
        <f t="shared" si="64"/>
        <v>3.75</v>
      </c>
      <c r="L271" s="690">
        <f t="shared" si="65"/>
        <v>71.399999999999991</v>
      </c>
      <c r="M271" s="710">
        <f t="shared" si="66"/>
        <v>3.75</v>
      </c>
      <c r="N271" s="690">
        <f t="shared" si="67"/>
        <v>71.399999999999991</v>
      </c>
      <c r="O271" s="710">
        <f t="shared" si="68"/>
        <v>3.75</v>
      </c>
      <c r="P271" s="690">
        <f t="shared" si="69"/>
        <v>71.399999999999991</v>
      </c>
      <c r="Q271" s="710">
        <f t="shared" si="70"/>
        <v>3.75</v>
      </c>
      <c r="R271" s="690">
        <f t="shared" si="71"/>
        <v>84</v>
      </c>
      <c r="S271" s="710">
        <f t="shared" si="72"/>
        <v>3.75</v>
      </c>
      <c r="T271" s="690">
        <f t="shared" si="73"/>
        <v>84</v>
      </c>
      <c r="U271" s="710">
        <f t="shared" si="74"/>
        <v>3.75</v>
      </c>
      <c r="V271" s="690">
        <f t="shared" si="75"/>
        <v>84</v>
      </c>
      <c r="W271" s="710">
        <f t="shared" si="76"/>
        <v>3.75</v>
      </c>
      <c r="X271" s="690">
        <f t="shared" si="77"/>
        <v>84</v>
      </c>
      <c r="Y271" s="710">
        <f t="shared" si="78"/>
        <v>3.75</v>
      </c>
      <c r="Z271" s="690">
        <f t="shared" si="79"/>
        <v>84</v>
      </c>
      <c r="AA271" s="710">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0">
        <f t="shared" si="63"/>
        <v>63.75</v>
      </c>
      <c r="K272" s="710">
        <f t="shared" si="64"/>
        <v>1.95</v>
      </c>
      <c r="L272" s="690">
        <f t="shared" si="65"/>
        <v>63.75</v>
      </c>
      <c r="M272" s="710">
        <f t="shared" si="66"/>
        <v>1.95</v>
      </c>
      <c r="N272" s="690">
        <f t="shared" si="67"/>
        <v>63.75</v>
      </c>
      <c r="O272" s="710">
        <f t="shared" si="68"/>
        <v>1.95</v>
      </c>
      <c r="P272" s="690">
        <f t="shared" si="69"/>
        <v>63.75</v>
      </c>
      <c r="Q272" s="710">
        <f t="shared" si="70"/>
        <v>1.95</v>
      </c>
      <c r="R272" s="690">
        <f t="shared" si="71"/>
        <v>75</v>
      </c>
      <c r="S272" s="710">
        <f t="shared" si="72"/>
        <v>1.95</v>
      </c>
      <c r="T272" s="690">
        <f t="shared" si="73"/>
        <v>75</v>
      </c>
      <c r="U272" s="710">
        <f t="shared" si="74"/>
        <v>1.95</v>
      </c>
      <c r="V272" s="690">
        <f t="shared" si="75"/>
        <v>75</v>
      </c>
      <c r="W272" s="710">
        <f t="shared" si="76"/>
        <v>1.95</v>
      </c>
      <c r="X272" s="690">
        <f t="shared" si="77"/>
        <v>75</v>
      </c>
      <c r="Y272" s="710">
        <f t="shared" si="78"/>
        <v>1.95</v>
      </c>
      <c r="Z272" s="690">
        <f t="shared" si="79"/>
        <v>75</v>
      </c>
      <c r="AA272" s="710">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0">
        <f t="shared" si="63"/>
        <v>76.5</v>
      </c>
      <c r="K273" s="710">
        <f t="shared" si="64"/>
        <v>1.95</v>
      </c>
      <c r="L273" s="690">
        <f t="shared" si="65"/>
        <v>76.5</v>
      </c>
      <c r="M273" s="710">
        <f t="shared" si="66"/>
        <v>1.95</v>
      </c>
      <c r="N273" s="690">
        <f t="shared" si="67"/>
        <v>76.5</v>
      </c>
      <c r="O273" s="710">
        <f t="shared" si="68"/>
        <v>1.95</v>
      </c>
      <c r="P273" s="690">
        <f t="shared" si="69"/>
        <v>76.5</v>
      </c>
      <c r="Q273" s="710">
        <f t="shared" si="70"/>
        <v>1.95</v>
      </c>
      <c r="R273" s="690">
        <f t="shared" si="71"/>
        <v>90</v>
      </c>
      <c r="S273" s="710">
        <f t="shared" si="72"/>
        <v>1.95</v>
      </c>
      <c r="T273" s="690">
        <f t="shared" si="73"/>
        <v>90</v>
      </c>
      <c r="U273" s="710">
        <f t="shared" si="74"/>
        <v>1.95</v>
      </c>
      <c r="V273" s="690">
        <f t="shared" si="75"/>
        <v>90</v>
      </c>
      <c r="W273" s="710">
        <f t="shared" si="76"/>
        <v>1.95</v>
      </c>
      <c r="X273" s="690">
        <f t="shared" si="77"/>
        <v>90</v>
      </c>
      <c r="Y273" s="710">
        <f t="shared" si="78"/>
        <v>1.95</v>
      </c>
      <c r="Z273" s="690">
        <f t="shared" si="79"/>
        <v>90</v>
      </c>
      <c r="AA273" s="710">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0">
        <f t="shared" si="63"/>
        <v>61.199999999999996</v>
      </c>
      <c r="K274" s="710">
        <f t="shared" si="64"/>
        <v>0</v>
      </c>
      <c r="L274" s="690">
        <f t="shared" si="65"/>
        <v>61.199999999999996</v>
      </c>
      <c r="M274" s="710">
        <f t="shared" si="66"/>
        <v>0</v>
      </c>
      <c r="N274" s="690">
        <f t="shared" si="67"/>
        <v>61.199999999999996</v>
      </c>
      <c r="O274" s="710">
        <f t="shared" si="68"/>
        <v>0</v>
      </c>
      <c r="P274" s="690">
        <f t="shared" si="69"/>
        <v>61.199999999999996</v>
      </c>
      <c r="Q274" s="710">
        <f t="shared" si="70"/>
        <v>0</v>
      </c>
      <c r="R274" s="690">
        <f t="shared" si="71"/>
        <v>72</v>
      </c>
      <c r="S274" s="710">
        <f t="shared" si="72"/>
        <v>0</v>
      </c>
      <c r="T274" s="690">
        <f t="shared" si="73"/>
        <v>72</v>
      </c>
      <c r="U274" s="710">
        <f t="shared" si="74"/>
        <v>0</v>
      </c>
      <c r="V274" s="690">
        <f t="shared" si="75"/>
        <v>72</v>
      </c>
      <c r="W274" s="710">
        <f t="shared" si="76"/>
        <v>0</v>
      </c>
      <c r="X274" s="690">
        <f t="shared" si="77"/>
        <v>72</v>
      </c>
      <c r="Y274" s="710">
        <f t="shared" si="78"/>
        <v>0</v>
      </c>
      <c r="Z274" s="690">
        <f t="shared" si="79"/>
        <v>72</v>
      </c>
      <c r="AA274" s="710">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0">
        <f t="shared" si="63"/>
        <v>63.75</v>
      </c>
      <c r="K275" s="710">
        <f t="shared" si="64"/>
        <v>1.95</v>
      </c>
      <c r="L275" s="690">
        <f t="shared" si="65"/>
        <v>63.75</v>
      </c>
      <c r="M275" s="710">
        <f t="shared" si="66"/>
        <v>1.95</v>
      </c>
      <c r="N275" s="690">
        <f t="shared" si="67"/>
        <v>63.75</v>
      </c>
      <c r="O275" s="710">
        <f t="shared" si="68"/>
        <v>1.95</v>
      </c>
      <c r="P275" s="690">
        <f t="shared" si="69"/>
        <v>63.75</v>
      </c>
      <c r="Q275" s="710">
        <f t="shared" si="70"/>
        <v>1.95</v>
      </c>
      <c r="R275" s="690">
        <f t="shared" si="71"/>
        <v>75</v>
      </c>
      <c r="S275" s="710">
        <f t="shared" si="72"/>
        <v>1.95</v>
      </c>
      <c r="T275" s="690">
        <f t="shared" si="73"/>
        <v>75</v>
      </c>
      <c r="U275" s="710">
        <f t="shared" si="74"/>
        <v>1.95</v>
      </c>
      <c r="V275" s="690">
        <f t="shared" si="75"/>
        <v>75</v>
      </c>
      <c r="W275" s="710">
        <f t="shared" si="76"/>
        <v>1.95</v>
      </c>
      <c r="X275" s="690">
        <f t="shared" si="77"/>
        <v>75</v>
      </c>
      <c r="Y275" s="710">
        <f t="shared" si="78"/>
        <v>1.95</v>
      </c>
      <c r="Z275" s="690">
        <f t="shared" si="79"/>
        <v>75</v>
      </c>
      <c r="AA275" s="710">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0">
        <f t="shared" si="63"/>
        <v>76.5</v>
      </c>
      <c r="K276" s="710">
        <f t="shared" si="64"/>
        <v>1.95</v>
      </c>
      <c r="L276" s="690">
        <f t="shared" si="65"/>
        <v>76.5</v>
      </c>
      <c r="M276" s="710">
        <f t="shared" si="66"/>
        <v>1.95</v>
      </c>
      <c r="N276" s="690">
        <f t="shared" si="67"/>
        <v>76.5</v>
      </c>
      <c r="O276" s="710">
        <f t="shared" si="68"/>
        <v>1.95</v>
      </c>
      <c r="P276" s="690">
        <f t="shared" si="69"/>
        <v>76.5</v>
      </c>
      <c r="Q276" s="710">
        <f t="shared" si="70"/>
        <v>1.95</v>
      </c>
      <c r="R276" s="690">
        <f t="shared" si="71"/>
        <v>90</v>
      </c>
      <c r="S276" s="710">
        <f t="shared" si="72"/>
        <v>1.95</v>
      </c>
      <c r="T276" s="690">
        <f t="shared" si="73"/>
        <v>90</v>
      </c>
      <c r="U276" s="710">
        <f t="shared" si="74"/>
        <v>1.95</v>
      </c>
      <c r="V276" s="690">
        <f t="shared" si="75"/>
        <v>90</v>
      </c>
      <c r="W276" s="710">
        <f t="shared" si="76"/>
        <v>1.95</v>
      </c>
      <c r="X276" s="690">
        <f t="shared" si="77"/>
        <v>90</v>
      </c>
      <c r="Y276" s="710">
        <f t="shared" si="78"/>
        <v>1.95</v>
      </c>
      <c r="Z276" s="690">
        <f t="shared" si="79"/>
        <v>90</v>
      </c>
      <c r="AA276" s="710">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0">
        <f t="shared" si="63"/>
        <v>75.862499999999997</v>
      </c>
      <c r="K277" s="710">
        <f t="shared" si="64"/>
        <v>15</v>
      </c>
      <c r="L277" s="690">
        <f t="shared" si="65"/>
        <v>75.862499999999997</v>
      </c>
      <c r="M277" s="710">
        <f t="shared" si="66"/>
        <v>15</v>
      </c>
      <c r="N277" s="690">
        <f t="shared" si="67"/>
        <v>75.862499999999997</v>
      </c>
      <c r="O277" s="710">
        <f t="shared" si="68"/>
        <v>15</v>
      </c>
      <c r="P277" s="690">
        <f t="shared" si="69"/>
        <v>75.862499999999997</v>
      </c>
      <c r="Q277" s="710">
        <f t="shared" si="70"/>
        <v>15</v>
      </c>
      <c r="R277" s="690">
        <f t="shared" si="71"/>
        <v>89.25</v>
      </c>
      <c r="S277" s="710">
        <f t="shared" si="72"/>
        <v>15</v>
      </c>
      <c r="T277" s="690">
        <f t="shared" si="73"/>
        <v>89.25</v>
      </c>
      <c r="U277" s="710">
        <f t="shared" si="74"/>
        <v>15</v>
      </c>
      <c r="V277" s="690">
        <f t="shared" si="75"/>
        <v>89.25</v>
      </c>
      <c r="W277" s="710">
        <f t="shared" si="76"/>
        <v>15</v>
      </c>
      <c r="X277" s="690">
        <f t="shared" si="77"/>
        <v>89.25</v>
      </c>
      <c r="Y277" s="710">
        <f t="shared" si="78"/>
        <v>15</v>
      </c>
      <c r="Z277" s="690">
        <f t="shared" si="79"/>
        <v>89.25</v>
      </c>
      <c r="AA277" s="710">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0">
        <f t="shared" si="63"/>
        <v>0.85</v>
      </c>
      <c r="K278" s="710">
        <f t="shared" si="64"/>
        <v>0</v>
      </c>
      <c r="L278" s="690">
        <f t="shared" si="65"/>
        <v>0.85</v>
      </c>
      <c r="M278" s="710">
        <f t="shared" si="66"/>
        <v>0</v>
      </c>
      <c r="N278" s="690">
        <f t="shared" si="67"/>
        <v>0.85</v>
      </c>
      <c r="O278" s="710">
        <f t="shared" si="68"/>
        <v>0</v>
      </c>
      <c r="P278" s="690">
        <f t="shared" si="69"/>
        <v>0.85</v>
      </c>
      <c r="Q278" s="710">
        <f t="shared" si="70"/>
        <v>0</v>
      </c>
      <c r="R278" s="690">
        <f t="shared" si="71"/>
        <v>1</v>
      </c>
      <c r="S278" s="710">
        <f t="shared" si="72"/>
        <v>0</v>
      </c>
      <c r="T278" s="690">
        <f t="shared" si="73"/>
        <v>1</v>
      </c>
      <c r="U278" s="710">
        <f t="shared" si="74"/>
        <v>0</v>
      </c>
      <c r="V278" s="690">
        <f t="shared" si="75"/>
        <v>1</v>
      </c>
      <c r="W278" s="710">
        <f t="shared" si="76"/>
        <v>0</v>
      </c>
      <c r="X278" s="690">
        <f t="shared" si="77"/>
        <v>1</v>
      </c>
      <c r="Y278" s="710">
        <f t="shared" si="78"/>
        <v>0</v>
      </c>
      <c r="Z278" s="690">
        <f t="shared" si="79"/>
        <v>1</v>
      </c>
      <c r="AA278" s="710">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0">
        <f t="shared" si="63"/>
        <v>0.85</v>
      </c>
      <c r="K279" s="710">
        <f t="shared" si="64"/>
        <v>0</v>
      </c>
      <c r="L279" s="690">
        <f t="shared" si="65"/>
        <v>0.85</v>
      </c>
      <c r="M279" s="710">
        <f t="shared" si="66"/>
        <v>0</v>
      </c>
      <c r="N279" s="690">
        <f t="shared" si="67"/>
        <v>0.85</v>
      </c>
      <c r="O279" s="710">
        <f t="shared" si="68"/>
        <v>0</v>
      </c>
      <c r="P279" s="690">
        <f t="shared" si="69"/>
        <v>0.85</v>
      </c>
      <c r="Q279" s="710">
        <f t="shared" si="70"/>
        <v>0</v>
      </c>
      <c r="R279" s="690">
        <f t="shared" si="71"/>
        <v>1</v>
      </c>
      <c r="S279" s="710">
        <f t="shared" si="72"/>
        <v>0</v>
      </c>
      <c r="T279" s="690">
        <f t="shared" si="73"/>
        <v>1</v>
      </c>
      <c r="U279" s="710">
        <f t="shared" si="74"/>
        <v>0</v>
      </c>
      <c r="V279" s="690">
        <f t="shared" si="75"/>
        <v>1</v>
      </c>
      <c r="W279" s="710">
        <f t="shared" si="76"/>
        <v>0</v>
      </c>
      <c r="X279" s="690">
        <f t="shared" si="77"/>
        <v>1</v>
      </c>
      <c r="Y279" s="710">
        <f t="shared" si="78"/>
        <v>0</v>
      </c>
      <c r="Z279" s="690">
        <f t="shared" si="79"/>
        <v>1</v>
      </c>
      <c r="AA279" s="710">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0">
        <f t="shared" si="63"/>
        <v>0</v>
      </c>
      <c r="K280" s="710">
        <f t="shared" si="64"/>
        <v>0</v>
      </c>
      <c r="L280" s="690">
        <f t="shared" si="65"/>
        <v>0</v>
      </c>
      <c r="M280" s="710">
        <f t="shared" si="66"/>
        <v>0</v>
      </c>
      <c r="N280" s="690">
        <f t="shared" si="67"/>
        <v>0</v>
      </c>
      <c r="O280" s="710">
        <f t="shared" si="68"/>
        <v>0</v>
      </c>
      <c r="P280" s="690">
        <f t="shared" si="69"/>
        <v>0</v>
      </c>
      <c r="Q280" s="710">
        <f t="shared" si="70"/>
        <v>0</v>
      </c>
      <c r="R280" s="690">
        <f t="shared" si="71"/>
        <v>0</v>
      </c>
      <c r="S280" s="710">
        <f t="shared" si="72"/>
        <v>0</v>
      </c>
      <c r="T280" s="690">
        <f t="shared" si="73"/>
        <v>0</v>
      </c>
      <c r="U280" s="710">
        <f t="shared" si="74"/>
        <v>0</v>
      </c>
      <c r="V280" s="690">
        <f t="shared" si="75"/>
        <v>0</v>
      </c>
      <c r="W280" s="710">
        <f t="shared" si="76"/>
        <v>0</v>
      </c>
      <c r="X280" s="690">
        <f t="shared" si="77"/>
        <v>0</v>
      </c>
      <c r="Y280" s="710">
        <f t="shared" si="78"/>
        <v>0</v>
      </c>
      <c r="Z280" s="690">
        <f t="shared" si="79"/>
        <v>0</v>
      </c>
      <c r="AA280" s="710">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0">
        <f t="shared" si="63"/>
        <v>59.5</v>
      </c>
      <c r="K281" s="710">
        <f t="shared" si="64"/>
        <v>3.75</v>
      </c>
      <c r="L281" s="690">
        <f t="shared" si="65"/>
        <v>59.5</v>
      </c>
      <c r="M281" s="710">
        <f t="shared" si="66"/>
        <v>3.75</v>
      </c>
      <c r="N281" s="690">
        <f t="shared" si="67"/>
        <v>59.5</v>
      </c>
      <c r="O281" s="710">
        <f t="shared" si="68"/>
        <v>3.75</v>
      </c>
      <c r="P281" s="690">
        <f t="shared" si="69"/>
        <v>59.5</v>
      </c>
      <c r="Q281" s="710">
        <f t="shared" si="70"/>
        <v>3.75</v>
      </c>
      <c r="R281" s="690">
        <f t="shared" si="71"/>
        <v>70</v>
      </c>
      <c r="S281" s="710">
        <f t="shared" si="72"/>
        <v>3.75</v>
      </c>
      <c r="T281" s="690">
        <f t="shared" si="73"/>
        <v>70</v>
      </c>
      <c r="U281" s="710">
        <f t="shared" si="74"/>
        <v>3.75</v>
      </c>
      <c r="V281" s="690">
        <f t="shared" si="75"/>
        <v>70</v>
      </c>
      <c r="W281" s="710">
        <f t="shared" si="76"/>
        <v>3.75</v>
      </c>
      <c r="X281" s="690">
        <f t="shared" si="77"/>
        <v>70</v>
      </c>
      <c r="Y281" s="710">
        <f t="shared" si="78"/>
        <v>3.75</v>
      </c>
      <c r="Z281" s="690">
        <f t="shared" si="79"/>
        <v>70</v>
      </c>
      <c r="AA281" s="710">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0">
        <f t="shared" si="63"/>
        <v>71.399999999999991</v>
      </c>
      <c r="K282" s="710">
        <f t="shared" si="64"/>
        <v>3.75</v>
      </c>
      <c r="L282" s="690">
        <f t="shared" si="65"/>
        <v>71.399999999999991</v>
      </c>
      <c r="M282" s="710">
        <f t="shared" si="66"/>
        <v>3.75</v>
      </c>
      <c r="N282" s="690">
        <f t="shared" si="67"/>
        <v>71.399999999999991</v>
      </c>
      <c r="O282" s="710">
        <f t="shared" si="68"/>
        <v>3.75</v>
      </c>
      <c r="P282" s="690">
        <f t="shared" si="69"/>
        <v>71.399999999999991</v>
      </c>
      <c r="Q282" s="710">
        <f t="shared" si="70"/>
        <v>3.75</v>
      </c>
      <c r="R282" s="690">
        <f t="shared" si="71"/>
        <v>84</v>
      </c>
      <c r="S282" s="710">
        <f t="shared" si="72"/>
        <v>3.75</v>
      </c>
      <c r="T282" s="690">
        <f t="shared" si="73"/>
        <v>84</v>
      </c>
      <c r="U282" s="710">
        <f t="shared" si="74"/>
        <v>3.75</v>
      </c>
      <c r="V282" s="690">
        <f t="shared" si="75"/>
        <v>84</v>
      </c>
      <c r="W282" s="710">
        <f t="shared" si="76"/>
        <v>3.75</v>
      </c>
      <c r="X282" s="690">
        <f t="shared" si="77"/>
        <v>84</v>
      </c>
      <c r="Y282" s="710">
        <f t="shared" si="78"/>
        <v>3.75</v>
      </c>
      <c r="Z282" s="690">
        <f t="shared" si="79"/>
        <v>84</v>
      </c>
      <c r="AA282" s="710">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0">
        <f t="shared" si="63"/>
        <v>63.75</v>
      </c>
      <c r="K283" s="710">
        <f t="shared" si="64"/>
        <v>1.95</v>
      </c>
      <c r="L283" s="690">
        <f t="shared" si="65"/>
        <v>63.75</v>
      </c>
      <c r="M283" s="710">
        <f t="shared" si="66"/>
        <v>1.95</v>
      </c>
      <c r="N283" s="690">
        <f t="shared" si="67"/>
        <v>63.75</v>
      </c>
      <c r="O283" s="710">
        <f t="shared" si="68"/>
        <v>1.95</v>
      </c>
      <c r="P283" s="690">
        <f t="shared" si="69"/>
        <v>63.75</v>
      </c>
      <c r="Q283" s="710">
        <f t="shared" si="70"/>
        <v>1.95</v>
      </c>
      <c r="R283" s="690">
        <f t="shared" si="71"/>
        <v>75</v>
      </c>
      <c r="S283" s="710">
        <f t="shared" si="72"/>
        <v>1.95</v>
      </c>
      <c r="T283" s="690">
        <f t="shared" si="73"/>
        <v>75</v>
      </c>
      <c r="U283" s="710">
        <f t="shared" si="74"/>
        <v>1.95</v>
      </c>
      <c r="V283" s="690">
        <f t="shared" si="75"/>
        <v>75</v>
      </c>
      <c r="W283" s="710">
        <f t="shared" si="76"/>
        <v>1.95</v>
      </c>
      <c r="X283" s="690">
        <f t="shared" si="77"/>
        <v>75</v>
      </c>
      <c r="Y283" s="710">
        <f t="shared" si="78"/>
        <v>1.95</v>
      </c>
      <c r="Z283" s="690">
        <f t="shared" si="79"/>
        <v>75</v>
      </c>
      <c r="AA283" s="710">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0">
        <f t="shared" si="63"/>
        <v>76.5</v>
      </c>
      <c r="K284" s="710">
        <f t="shared" si="64"/>
        <v>1.95</v>
      </c>
      <c r="L284" s="690">
        <f t="shared" si="65"/>
        <v>76.5</v>
      </c>
      <c r="M284" s="710">
        <f t="shared" si="66"/>
        <v>1.95</v>
      </c>
      <c r="N284" s="690">
        <f t="shared" si="67"/>
        <v>76.5</v>
      </c>
      <c r="O284" s="710">
        <f t="shared" si="68"/>
        <v>1.95</v>
      </c>
      <c r="P284" s="690">
        <f t="shared" si="69"/>
        <v>76.5</v>
      </c>
      <c r="Q284" s="710">
        <f t="shared" si="70"/>
        <v>1.95</v>
      </c>
      <c r="R284" s="690">
        <f t="shared" si="71"/>
        <v>90</v>
      </c>
      <c r="S284" s="710">
        <f t="shared" si="72"/>
        <v>1.95</v>
      </c>
      <c r="T284" s="690">
        <f t="shared" si="73"/>
        <v>90</v>
      </c>
      <c r="U284" s="710">
        <f t="shared" si="74"/>
        <v>1.95</v>
      </c>
      <c r="V284" s="690">
        <f t="shared" si="75"/>
        <v>90</v>
      </c>
      <c r="W284" s="710">
        <f t="shared" si="76"/>
        <v>1.95</v>
      </c>
      <c r="X284" s="690">
        <f t="shared" si="77"/>
        <v>90</v>
      </c>
      <c r="Y284" s="710">
        <f t="shared" si="78"/>
        <v>1.95</v>
      </c>
      <c r="Z284" s="690">
        <f t="shared" si="79"/>
        <v>90</v>
      </c>
      <c r="AA284" s="710">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0">
        <f t="shared" si="63"/>
        <v>75.862499999999997</v>
      </c>
      <c r="K285" s="710">
        <f t="shared" si="64"/>
        <v>15</v>
      </c>
      <c r="L285" s="690">
        <f t="shared" si="65"/>
        <v>75.862499999999997</v>
      </c>
      <c r="M285" s="710">
        <f t="shared" si="66"/>
        <v>15</v>
      </c>
      <c r="N285" s="690">
        <f t="shared" si="67"/>
        <v>75.862499999999997</v>
      </c>
      <c r="O285" s="710">
        <f t="shared" si="68"/>
        <v>15</v>
      </c>
      <c r="P285" s="690">
        <f t="shared" si="69"/>
        <v>75.862499999999997</v>
      </c>
      <c r="Q285" s="710">
        <f t="shared" si="70"/>
        <v>15</v>
      </c>
      <c r="R285" s="690">
        <f t="shared" si="71"/>
        <v>89.25</v>
      </c>
      <c r="S285" s="710">
        <f t="shared" si="72"/>
        <v>15</v>
      </c>
      <c r="T285" s="690">
        <f t="shared" si="73"/>
        <v>89.25</v>
      </c>
      <c r="U285" s="710">
        <f t="shared" si="74"/>
        <v>15</v>
      </c>
      <c r="V285" s="690">
        <f t="shared" si="75"/>
        <v>89.25</v>
      </c>
      <c r="W285" s="710">
        <f t="shared" si="76"/>
        <v>15</v>
      </c>
      <c r="X285" s="690">
        <f t="shared" si="77"/>
        <v>89.25</v>
      </c>
      <c r="Y285" s="710">
        <f t="shared" si="78"/>
        <v>15</v>
      </c>
      <c r="Z285" s="690">
        <f t="shared" si="79"/>
        <v>89.25</v>
      </c>
      <c r="AA285" s="710">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0">
        <f t="shared" si="63"/>
        <v>0.85</v>
      </c>
      <c r="K286" s="710">
        <f t="shared" si="64"/>
        <v>0</v>
      </c>
      <c r="L286" s="690">
        <f t="shared" si="65"/>
        <v>0.85</v>
      </c>
      <c r="M286" s="710">
        <f t="shared" si="66"/>
        <v>0</v>
      </c>
      <c r="N286" s="690">
        <f t="shared" si="67"/>
        <v>0.85</v>
      </c>
      <c r="O286" s="710">
        <f t="shared" si="68"/>
        <v>0</v>
      </c>
      <c r="P286" s="690">
        <f t="shared" si="69"/>
        <v>0.85</v>
      </c>
      <c r="Q286" s="710">
        <f t="shared" si="70"/>
        <v>0</v>
      </c>
      <c r="R286" s="690">
        <f t="shared" si="71"/>
        <v>1</v>
      </c>
      <c r="S286" s="710">
        <f t="shared" si="72"/>
        <v>0</v>
      </c>
      <c r="T286" s="690">
        <f t="shared" si="73"/>
        <v>1</v>
      </c>
      <c r="U286" s="710">
        <f t="shared" si="74"/>
        <v>0</v>
      </c>
      <c r="V286" s="690">
        <f t="shared" si="75"/>
        <v>1</v>
      </c>
      <c r="W286" s="710">
        <f t="shared" si="76"/>
        <v>0</v>
      </c>
      <c r="X286" s="690">
        <f t="shared" si="77"/>
        <v>1</v>
      </c>
      <c r="Y286" s="710">
        <f t="shared" si="78"/>
        <v>0</v>
      </c>
      <c r="Z286" s="690">
        <f t="shared" si="79"/>
        <v>1</v>
      </c>
      <c r="AA286" s="710">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0">
        <f t="shared" si="63"/>
        <v>0.85</v>
      </c>
      <c r="K287" s="710">
        <f t="shared" si="64"/>
        <v>0</v>
      </c>
      <c r="L287" s="690">
        <f t="shared" si="65"/>
        <v>0.85</v>
      </c>
      <c r="M287" s="710">
        <f t="shared" si="66"/>
        <v>0</v>
      </c>
      <c r="N287" s="690">
        <f t="shared" si="67"/>
        <v>0.85</v>
      </c>
      <c r="O287" s="710">
        <f t="shared" si="68"/>
        <v>0</v>
      </c>
      <c r="P287" s="690">
        <f t="shared" si="69"/>
        <v>0.85</v>
      </c>
      <c r="Q287" s="710">
        <f t="shared" si="70"/>
        <v>0</v>
      </c>
      <c r="R287" s="690">
        <f t="shared" si="71"/>
        <v>1</v>
      </c>
      <c r="S287" s="710">
        <f t="shared" si="72"/>
        <v>0</v>
      </c>
      <c r="T287" s="690">
        <f t="shared" si="73"/>
        <v>1</v>
      </c>
      <c r="U287" s="710">
        <f t="shared" si="74"/>
        <v>0</v>
      </c>
      <c r="V287" s="690">
        <f t="shared" si="75"/>
        <v>1</v>
      </c>
      <c r="W287" s="710">
        <f t="shared" si="76"/>
        <v>0</v>
      </c>
      <c r="X287" s="690">
        <f t="shared" si="77"/>
        <v>1</v>
      </c>
      <c r="Y287" s="710">
        <f t="shared" si="78"/>
        <v>0</v>
      </c>
      <c r="Z287" s="690">
        <f t="shared" si="79"/>
        <v>1</v>
      </c>
      <c r="AA287" s="710">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0">
        <f t="shared" si="63"/>
        <v>0.85</v>
      </c>
      <c r="K288" s="710">
        <f t="shared" si="64"/>
        <v>0</v>
      </c>
      <c r="L288" s="690">
        <f t="shared" si="65"/>
        <v>0.85</v>
      </c>
      <c r="M288" s="710">
        <f t="shared" si="66"/>
        <v>0</v>
      </c>
      <c r="N288" s="690">
        <f t="shared" si="67"/>
        <v>0.85</v>
      </c>
      <c r="O288" s="710">
        <f t="shared" si="68"/>
        <v>0</v>
      </c>
      <c r="P288" s="690">
        <f t="shared" si="69"/>
        <v>0.85</v>
      </c>
      <c r="Q288" s="710">
        <f t="shared" si="70"/>
        <v>0</v>
      </c>
      <c r="R288" s="690">
        <f t="shared" si="71"/>
        <v>1</v>
      </c>
      <c r="S288" s="710">
        <f t="shared" si="72"/>
        <v>0</v>
      </c>
      <c r="T288" s="690">
        <f t="shared" si="73"/>
        <v>1</v>
      </c>
      <c r="U288" s="710">
        <f t="shared" si="74"/>
        <v>0</v>
      </c>
      <c r="V288" s="690">
        <f t="shared" si="75"/>
        <v>1</v>
      </c>
      <c r="W288" s="710">
        <f t="shared" si="76"/>
        <v>0</v>
      </c>
      <c r="X288" s="690">
        <f t="shared" si="77"/>
        <v>1</v>
      </c>
      <c r="Y288" s="710">
        <f t="shared" si="78"/>
        <v>0</v>
      </c>
      <c r="Z288" s="690">
        <f t="shared" si="79"/>
        <v>1</v>
      </c>
      <c r="AA288" s="710">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0">
        <f t="shared" si="63"/>
        <v>0</v>
      </c>
      <c r="K289" s="710">
        <f t="shared" si="64"/>
        <v>0</v>
      </c>
      <c r="L289" s="690">
        <f t="shared" si="65"/>
        <v>0</v>
      </c>
      <c r="M289" s="710">
        <f t="shared" si="66"/>
        <v>0</v>
      </c>
      <c r="N289" s="690">
        <f t="shared" si="67"/>
        <v>0</v>
      </c>
      <c r="O289" s="710">
        <f t="shared" si="68"/>
        <v>0</v>
      </c>
      <c r="P289" s="690">
        <f t="shared" si="69"/>
        <v>0</v>
      </c>
      <c r="Q289" s="710">
        <f t="shared" si="70"/>
        <v>0</v>
      </c>
      <c r="R289" s="690">
        <f t="shared" si="71"/>
        <v>0</v>
      </c>
      <c r="S289" s="710">
        <f t="shared" si="72"/>
        <v>0</v>
      </c>
      <c r="T289" s="690">
        <f t="shared" si="73"/>
        <v>0</v>
      </c>
      <c r="U289" s="710">
        <f t="shared" si="74"/>
        <v>0</v>
      </c>
      <c r="V289" s="690">
        <f t="shared" si="75"/>
        <v>0</v>
      </c>
      <c r="W289" s="710">
        <f t="shared" si="76"/>
        <v>0</v>
      </c>
      <c r="X289" s="690">
        <f t="shared" si="77"/>
        <v>0</v>
      </c>
      <c r="Y289" s="710">
        <f t="shared" si="78"/>
        <v>0</v>
      </c>
      <c r="Z289" s="690">
        <f t="shared" si="79"/>
        <v>0</v>
      </c>
      <c r="AA289" s="710">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0">
        <f t="shared" ref="J290:J317" si="81">$H290*HLOOKUP(J$257,$I$254:$Q$255,2)</f>
        <v>0</v>
      </c>
      <c r="K290" s="710">
        <f t="shared" ref="K290:Y304" si="82">$I290</f>
        <v>0</v>
      </c>
      <c r="L290" s="690">
        <f t="shared" ref="L290:L317" si="83">$H290*HLOOKUP(L$257,$I$254:$Q$255,2)</f>
        <v>0</v>
      </c>
      <c r="M290" s="710">
        <f t="shared" si="82"/>
        <v>0</v>
      </c>
      <c r="N290" s="690">
        <f t="shared" ref="N290:N317" si="84">$H290*HLOOKUP(N$257,$I$254:$Q$255,2)</f>
        <v>0</v>
      </c>
      <c r="O290" s="710">
        <f t="shared" si="82"/>
        <v>0</v>
      </c>
      <c r="P290" s="690">
        <f t="shared" ref="P290:P317" si="85">$H290*HLOOKUP(P$257,$I$254:$Q$255,2)</f>
        <v>0</v>
      </c>
      <c r="Q290" s="710">
        <f t="shared" si="82"/>
        <v>0</v>
      </c>
      <c r="R290" s="690">
        <f t="shared" ref="R290:R317" si="86">$H290*HLOOKUP(R$257,$I$254:$Q$255,2)</f>
        <v>0</v>
      </c>
      <c r="S290" s="710">
        <f t="shared" si="82"/>
        <v>0</v>
      </c>
      <c r="T290" s="690">
        <f t="shared" ref="T290:T317" si="87">$H290*HLOOKUP(T$257,$I$254:$Q$255,2)</f>
        <v>0</v>
      </c>
      <c r="U290" s="710">
        <f t="shared" si="82"/>
        <v>0</v>
      </c>
      <c r="V290" s="690">
        <f t="shared" ref="V290:V317" si="88">$H290*HLOOKUP(V$257,$I$254:$Q$255,2)</f>
        <v>0</v>
      </c>
      <c r="W290" s="710">
        <f t="shared" si="82"/>
        <v>0</v>
      </c>
      <c r="X290" s="690">
        <f t="shared" ref="X290:X317" si="89">$H290*HLOOKUP(X$257,$I$254:$Q$255,2)</f>
        <v>0</v>
      </c>
      <c r="Y290" s="710">
        <f t="shared" si="82"/>
        <v>0</v>
      </c>
      <c r="Z290" s="690">
        <f t="shared" ref="Z290:Z317" si="90">$H290*HLOOKUP(Z$257,$I$254:$Q$255,2)</f>
        <v>0</v>
      </c>
      <c r="AA290" s="710">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0">
        <f t="shared" si="81"/>
        <v>66.9375</v>
      </c>
      <c r="K291" s="710">
        <f t="shared" si="82"/>
        <v>1.95</v>
      </c>
      <c r="L291" s="690">
        <f t="shared" si="83"/>
        <v>66.9375</v>
      </c>
      <c r="M291" s="710">
        <f t="shared" si="82"/>
        <v>1.95</v>
      </c>
      <c r="N291" s="690">
        <f t="shared" si="84"/>
        <v>66.9375</v>
      </c>
      <c r="O291" s="710">
        <f t="shared" si="82"/>
        <v>1.95</v>
      </c>
      <c r="P291" s="690">
        <f t="shared" si="85"/>
        <v>66.9375</v>
      </c>
      <c r="Q291" s="710">
        <f t="shared" si="82"/>
        <v>1.95</v>
      </c>
      <c r="R291" s="690">
        <f t="shared" si="86"/>
        <v>78.75</v>
      </c>
      <c r="S291" s="710">
        <f t="shared" si="82"/>
        <v>1.95</v>
      </c>
      <c r="T291" s="690">
        <f t="shared" si="87"/>
        <v>78.75</v>
      </c>
      <c r="U291" s="710">
        <f t="shared" si="82"/>
        <v>1.95</v>
      </c>
      <c r="V291" s="690">
        <f t="shared" si="88"/>
        <v>78.75</v>
      </c>
      <c r="W291" s="710">
        <f t="shared" si="82"/>
        <v>1.95</v>
      </c>
      <c r="X291" s="690">
        <f t="shared" si="89"/>
        <v>78.75</v>
      </c>
      <c r="Y291" s="710">
        <f t="shared" si="82"/>
        <v>1.95</v>
      </c>
      <c r="Z291" s="690">
        <f t="shared" si="90"/>
        <v>78.75</v>
      </c>
      <c r="AA291" s="710">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0">
        <f t="shared" si="81"/>
        <v>0</v>
      </c>
      <c r="K292" s="710">
        <f t="shared" si="82"/>
        <v>0</v>
      </c>
      <c r="L292" s="690">
        <f t="shared" si="83"/>
        <v>0</v>
      </c>
      <c r="M292" s="710">
        <f t="shared" si="82"/>
        <v>0</v>
      </c>
      <c r="N292" s="690">
        <f t="shared" si="84"/>
        <v>0</v>
      </c>
      <c r="O292" s="710">
        <f t="shared" si="82"/>
        <v>0</v>
      </c>
      <c r="P292" s="690">
        <f t="shared" si="85"/>
        <v>0</v>
      </c>
      <c r="Q292" s="710">
        <f t="shared" si="82"/>
        <v>0</v>
      </c>
      <c r="R292" s="690">
        <f t="shared" si="86"/>
        <v>0</v>
      </c>
      <c r="S292" s="710">
        <f t="shared" si="82"/>
        <v>0</v>
      </c>
      <c r="T292" s="690">
        <f t="shared" si="87"/>
        <v>0</v>
      </c>
      <c r="U292" s="710">
        <f t="shared" si="82"/>
        <v>0</v>
      </c>
      <c r="V292" s="690">
        <f t="shared" si="88"/>
        <v>0</v>
      </c>
      <c r="W292" s="710">
        <f t="shared" si="82"/>
        <v>0</v>
      </c>
      <c r="X292" s="690">
        <f t="shared" si="89"/>
        <v>0</v>
      </c>
      <c r="Y292" s="710">
        <f t="shared" si="82"/>
        <v>0</v>
      </c>
      <c r="Z292" s="690">
        <f t="shared" si="90"/>
        <v>0</v>
      </c>
      <c r="AA292" s="710">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0">
        <f t="shared" si="81"/>
        <v>0</v>
      </c>
      <c r="K293" s="710">
        <f t="shared" si="82"/>
        <v>0</v>
      </c>
      <c r="L293" s="690">
        <f t="shared" si="83"/>
        <v>0</v>
      </c>
      <c r="M293" s="710">
        <f t="shared" si="82"/>
        <v>0</v>
      </c>
      <c r="N293" s="690">
        <f t="shared" si="84"/>
        <v>0</v>
      </c>
      <c r="O293" s="710">
        <f t="shared" si="82"/>
        <v>0</v>
      </c>
      <c r="P293" s="690">
        <f t="shared" si="85"/>
        <v>0</v>
      </c>
      <c r="Q293" s="710">
        <f t="shared" si="82"/>
        <v>0</v>
      </c>
      <c r="R293" s="690">
        <f t="shared" si="86"/>
        <v>0</v>
      </c>
      <c r="S293" s="710">
        <f t="shared" si="82"/>
        <v>0</v>
      </c>
      <c r="T293" s="690">
        <f t="shared" si="87"/>
        <v>0</v>
      </c>
      <c r="U293" s="710">
        <f t="shared" si="82"/>
        <v>0</v>
      </c>
      <c r="V293" s="690">
        <f t="shared" si="88"/>
        <v>0</v>
      </c>
      <c r="W293" s="710">
        <f t="shared" si="82"/>
        <v>0</v>
      </c>
      <c r="X293" s="690">
        <f t="shared" si="89"/>
        <v>0</v>
      </c>
      <c r="Y293" s="710">
        <f t="shared" si="82"/>
        <v>0</v>
      </c>
      <c r="Z293" s="690">
        <f t="shared" si="90"/>
        <v>0</v>
      </c>
      <c r="AA293" s="710">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0">
        <f t="shared" si="81"/>
        <v>63.75</v>
      </c>
      <c r="K294" s="710">
        <f t="shared" si="82"/>
        <v>1.95</v>
      </c>
      <c r="L294" s="690">
        <f t="shared" si="83"/>
        <v>63.75</v>
      </c>
      <c r="M294" s="710">
        <f t="shared" si="82"/>
        <v>1.95</v>
      </c>
      <c r="N294" s="690">
        <f t="shared" si="84"/>
        <v>63.75</v>
      </c>
      <c r="O294" s="710">
        <f t="shared" si="82"/>
        <v>1.95</v>
      </c>
      <c r="P294" s="690">
        <f t="shared" si="85"/>
        <v>63.75</v>
      </c>
      <c r="Q294" s="710">
        <f t="shared" si="82"/>
        <v>1.95</v>
      </c>
      <c r="R294" s="690">
        <f t="shared" si="86"/>
        <v>75</v>
      </c>
      <c r="S294" s="710">
        <f t="shared" si="82"/>
        <v>1.95</v>
      </c>
      <c r="T294" s="690">
        <f t="shared" si="87"/>
        <v>75</v>
      </c>
      <c r="U294" s="710">
        <f t="shared" si="82"/>
        <v>1.95</v>
      </c>
      <c r="V294" s="690">
        <f t="shared" si="88"/>
        <v>75</v>
      </c>
      <c r="W294" s="710">
        <f t="shared" si="82"/>
        <v>1.95</v>
      </c>
      <c r="X294" s="690">
        <f t="shared" si="89"/>
        <v>75</v>
      </c>
      <c r="Y294" s="710">
        <f t="shared" si="82"/>
        <v>1.95</v>
      </c>
      <c r="Z294" s="690">
        <f t="shared" si="90"/>
        <v>75</v>
      </c>
      <c r="AA294" s="710">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0">
        <f t="shared" si="81"/>
        <v>76.5</v>
      </c>
      <c r="K295" s="710">
        <f t="shared" si="82"/>
        <v>1.95</v>
      </c>
      <c r="L295" s="690">
        <f t="shared" si="83"/>
        <v>76.5</v>
      </c>
      <c r="M295" s="710">
        <f t="shared" si="82"/>
        <v>1.95</v>
      </c>
      <c r="N295" s="690">
        <f t="shared" si="84"/>
        <v>76.5</v>
      </c>
      <c r="O295" s="710">
        <f t="shared" si="82"/>
        <v>1.95</v>
      </c>
      <c r="P295" s="690">
        <f t="shared" si="85"/>
        <v>76.5</v>
      </c>
      <c r="Q295" s="710">
        <f t="shared" si="82"/>
        <v>1.95</v>
      </c>
      <c r="R295" s="690">
        <f t="shared" si="86"/>
        <v>90</v>
      </c>
      <c r="S295" s="710">
        <f t="shared" si="82"/>
        <v>1.95</v>
      </c>
      <c r="T295" s="690">
        <f t="shared" si="87"/>
        <v>90</v>
      </c>
      <c r="U295" s="710">
        <f t="shared" si="82"/>
        <v>1.95</v>
      </c>
      <c r="V295" s="690">
        <f t="shared" si="88"/>
        <v>90</v>
      </c>
      <c r="W295" s="710">
        <f t="shared" si="82"/>
        <v>1.95</v>
      </c>
      <c r="X295" s="690">
        <f t="shared" si="89"/>
        <v>90</v>
      </c>
      <c r="Y295" s="710">
        <f t="shared" si="82"/>
        <v>1.95</v>
      </c>
      <c r="Z295" s="690">
        <f t="shared" si="90"/>
        <v>90</v>
      </c>
      <c r="AA295" s="710">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0">
        <f t="shared" si="81"/>
        <v>72.25</v>
      </c>
      <c r="K296" s="710">
        <f t="shared" si="82"/>
        <v>15</v>
      </c>
      <c r="L296" s="690">
        <f t="shared" si="83"/>
        <v>72.25</v>
      </c>
      <c r="M296" s="710">
        <f t="shared" si="82"/>
        <v>15</v>
      </c>
      <c r="N296" s="690">
        <f t="shared" si="84"/>
        <v>72.25</v>
      </c>
      <c r="O296" s="710">
        <f t="shared" si="82"/>
        <v>15</v>
      </c>
      <c r="P296" s="690">
        <f t="shared" si="85"/>
        <v>72.25</v>
      </c>
      <c r="Q296" s="710">
        <f t="shared" si="82"/>
        <v>15</v>
      </c>
      <c r="R296" s="690">
        <f t="shared" si="86"/>
        <v>85</v>
      </c>
      <c r="S296" s="710">
        <f t="shared" si="82"/>
        <v>15</v>
      </c>
      <c r="T296" s="690">
        <f t="shared" si="87"/>
        <v>85</v>
      </c>
      <c r="U296" s="710">
        <f t="shared" si="82"/>
        <v>15</v>
      </c>
      <c r="V296" s="690">
        <f t="shared" si="88"/>
        <v>85</v>
      </c>
      <c r="W296" s="710">
        <f t="shared" si="82"/>
        <v>15</v>
      </c>
      <c r="X296" s="690">
        <f t="shared" si="89"/>
        <v>85</v>
      </c>
      <c r="Y296" s="710">
        <f t="shared" si="82"/>
        <v>15</v>
      </c>
      <c r="Z296" s="690">
        <f t="shared" si="90"/>
        <v>85</v>
      </c>
      <c r="AA296" s="710">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0">
        <f t="shared" si="81"/>
        <v>86.7</v>
      </c>
      <c r="K297" s="710">
        <f t="shared" si="82"/>
        <v>15</v>
      </c>
      <c r="L297" s="690">
        <f t="shared" si="83"/>
        <v>86.7</v>
      </c>
      <c r="M297" s="710">
        <f t="shared" si="82"/>
        <v>15</v>
      </c>
      <c r="N297" s="690">
        <f t="shared" si="84"/>
        <v>86.7</v>
      </c>
      <c r="O297" s="710">
        <f t="shared" si="82"/>
        <v>15</v>
      </c>
      <c r="P297" s="690">
        <f t="shared" si="85"/>
        <v>86.7</v>
      </c>
      <c r="Q297" s="710">
        <f t="shared" si="82"/>
        <v>15</v>
      </c>
      <c r="R297" s="690">
        <f t="shared" si="86"/>
        <v>102</v>
      </c>
      <c r="S297" s="710">
        <f t="shared" si="82"/>
        <v>15</v>
      </c>
      <c r="T297" s="690">
        <f t="shared" si="87"/>
        <v>102</v>
      </c>
      <c r="U297" s="710">
        <f t="shared" si="82"/>
        <v>15</v>
      </c>
      <c r="V297" s="690">
        <f t="shared" si="88"/>
        <v>102</v>
      </c>
      <c r="W297" s="710">
        <f t="shared" si="82"/>
        <v>15</v>
      </c>
      <c r="X297" s="690">
        <f t="shared" si="89"/>
        <v>102</v>
      </c>
      <c r="Y297" s="710">
        <f t="shared" si="82"/>
        <v>15</v>
      </c>
      <c r="Z297" s="690">
        <f t="shared" si="90"/>
        <v>102</v>
      </c>
      <c r="AA297" s="710">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0">
        <f t="shared" si="81"/>
        <v>61.199999999999996</v>
      </c>
      <c r="K298" s="710">
        <f t="shared" si="82"/>
        <v>0</v>
      </c>
      <c r="L298" s="690">
        <f t="shared" si="83"/>
        <v>61.199999999999996</v>
      </c>
      <c r="M298" s="710">
        <f t="shared" si="82"/>
        <v>0</v>
      </c>
      <c r="N298" s="690">
        <f t="shared" si="84"/>
        <v>61.199999999999996</v>
      </c>
      <c r="O298" s="710">
        <f t="shared" si="82"/>
        <v>0</v>
      </c>
      <c r="P298" s="690">
        <f t="shared" si="85"/>
        <v>61.199999999999996</v>
      </c>
      <c r="Q298" s="710">
        <f t="shared" si="82"/>
        <v>0</v>
      </c>
      <c r="R298" s="690">
        <f t="shared" si="86"/>
        <v>72</v>
      </c>
      <c r="S298" s="710">
        <f t="shared" si="82"/>
        <v>0</v>
      </c>
      <c r="T298" s="690">
        <f t="shared" si="87"/>
        <v>72</v>
      </c>
      <c r="U298" s="710">
        <f t="shared" si="82"/>
        <v>0</v>
      </c>
      <c r="V298" s="690">
        <f t="shared" si="88"/>
        <v>72</v>
      </c>
      <c r="W298" s="710">
        <f t="shared" si="82"/>
        <v>0</v>
      </c>
      <c r="X298" s="690">
        <f t="shared" si="89"/>
        <v>72</v>
      </c>
      <c r="Y298" s="710">
        <f t="shared" si="82"/>
        <v>0</v>
      </c>
      <c r="Z298" s="690">
        <f t="shared" si="90"/>
        <v>72</v>
      </c>
      <c r="AA298" s="710">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0">
        <f t="shared" si="81"/>
        <v>63.75</v>
      </c>
      <c r="K299" s="710">
        <f t="shared" si="82"/>
        <v>1.95</v>
      </c>
      <c r="L299" s="690">
        <f t="shared" si="83"/>
        <v>63.75</v>
      </c>
      <c r="M299" s="710">
        <f t="shared" si="82"/>
        <v>1.95</v>
      </c>
      <c r="N299" s="690">
        <f t="shared" si="84"/>
        <v>63.75</v>
      </c>
      <c r="O299" s="710">
        <f t="shared" si="82"/>
        <v>1.95</v>
      </c>
      <c r="P299" s="690">
        <f t="shared" si="85"/>
        <v>63.75</v>
      </c>
      <c r="Q299" s="710">
        <f t="shared" si="82"/>
        <v>1.95</v>
      </c>
      <c r="R299" s="690">
        <f t="shared" si="86"/>
        <v>75</v>
      </c>
      <c r="S299" s="710">
        <f t="shared" si="82"/>
        <v>1.95</v>
      </c>
      <c r="T299" s="690">
        <f t="shared" si="87"/>
        <v>75</v>
      </c>
      <c r="U299" s="710">
        <f t="shared" si="82"/>
        <v>1.95</v>
      </c>
      <c r="V299" s="690">
        <f t="shared" si="88"/>
        <v>75</v>
      </c>
      <c r="W299" s="710">
        <f t="shared" si="82"/>
        <v>1.95</v>
      </c>
      <c r="X299" s="690">
        <f t="shared" si="89"/>
        <v>75</v>
      </c>
      <c r="Y299" s="710">
        <f t="shared" si="82"/>
        <v>1.95</v>
      </c>
      <c r="Z299" s="690">
        <f t="shared" si="90"/>
        <v>75</v>
      </c>
      <c r="AA299" s="710">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0">
        <f t="shared" si="81"/>
        <v>76.5</v>
      </c>
      <c r="K300" s="710">
        <f t="shared" si="82"/>
        <v>1.95</v>
      </c>
      <c r="L300" s="690">
        <f t="shared" si="83"/>
        <v>76.5</v>
      </c>
      <c r="M300" s="710">
        <f t="shared" si="82"/>
        <v>1.95</v>
      </c>
      <c r="N300" s="690">
        <f t="shared" si="84"/>
        <v>76.5</v>
      </c>
      <c r="O300" s="710">
        <f t="shared" si="82"/>
        <v>1.95</v>
      </c>
      <c r="P300" s="690">
        <f t="shared" si="85"/>
        <v>76.5</v>
      </c>
      <c r="Q300" s="710">
        <f t="shared" si="82"/>
        <v>1.95</v>
      </c>
      <c r="R300" s="690">
        <f t="shared" si="86"/>
        <v>90</v>
      </c>
      <c r="S300" s="710">
        <f t="shared" si="82"/>
        <v>1.95</v>
      </c>
      <c r="T300" s="690">
        <f t="shared" si="87"/>
        <v>90</v>
      </c>
      <c r="U300" s="710">
        <f t="shared" si="82"/>
        <v>1.95</v>
      </c>
      <c r="V300" s="690">
        <f t="shared" si="88"/>
        <v>90</v>
      </c>
      <c r="W300" s="710">
        <f t="shared" si="82"/>
        <v>1.95</v>
      </c>
      <c r="X300" s="690">
        <f t="shared" si="89"/>
        <v>90</v>
      </c>
      <c r="Y300" s="710">
        <f t="shared" si="82"/>
        <v>1.95</v>
      </c>
      <c r="Z300" s="690">
        <f t="shared" si="90"/>
        <v>90</v>
      </c>
      <c r="AA300" s="710">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0">
        <f t="shared" si="81"/>
        <v>72.25</v>
      </c>
      <c r="K301" s="710">
        <f t="shared" si="82"/>
        <v>15</v>
      </c>
      <c r="L301" s="690">
        <f t="shared" si="83"/>
        <v>72.25</v>
      </c>
      <c r="M301" s="710">
        <f t="shared" si="82"/>
        <v>15</v>
      </c>
      <c r="N301" s="690">
        <f t="shared" si="84"/>
        <v>72.25</v>
      </c>
      <c r="O301" s="710">
        <f t="shared" si="82"/>
        <v>15</v>
      </c>
      <c r="P301" s="690">
        <f t="shared" si="85"/>
        <v>72.25</v>
      </c>
      <c r="Q301" s="710">
        <f t="shared" si="82"/>
        <v>15</v>
      </c>
      <c r="R301" s="690">
        <f t="shared" si="86"/>
        <v>85</v>
      </c>
      <c r="S301" s="710">
        <f t="shared" si="82"/>
        <v>15</v>
      </c>
      <c r="T301" s="690">
        <f t="shared" si="87"/>
        <v>85</v>
      </c>
      <c r="U301" s="710">
        <f t="shared" si="82"/>
        <v>15</v>
      </c>
      <c r="V301" s="690">
        <f t="shared" si="88"/>
        <v>85</v>
      </c>
      <c r="W301" s="710">
        <f t="shared" si="82"/>
        <v>15</v>
      </c>
      <c r="X301" s="690">
        <f t="shared" si="89"/>
        <v>85</v>
      </c>
      <c r="Y301" s="710">
        <f t="shared" si="82"/>
        <v>15</v>
      </c>
      <c r="Z301" s="690">
        <f t="shared" si="90"/>
        <v>85</v>
      </c>
      <c r="AA301" s="710">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0">
        <f t="shared" si="81"/>
        <v>86.7</v>
      </c>
      <c r="K302" s="710">
        <f t="shared" si="82"/>
        <v>15</v>
      </c>
      <c r="L302" s="690">
        <f t="shared" si="83"/>
        <v>86.7</v>
      </c>
      <c r="M302" s="710">
        <f t="shared" si="82"/>
        <v>15</v>
      </c>
      <c r="N302" s="690">
        <f t="shared" si="84"/>
        <v>86.7</v>
      </c>
      <c r="O302" s="710">
        <f t="shared" si="82"/>
        <v>15</v>
      </c>
      <c r="P302" s="690">
        <f t="shared" si="85"/>
        <v>86.7</v>
      </c>
      <c r="Q302" s="710">
        <f t="shared" si="82"/>
        <v>15</v>
      </c>
      <c r="R302" s="690">
        <f t="shared" si="86"/>
        <v>102</v>
      </c>
      <c r="S302" s="710">
        <f t="shared" si="82"/>
        <v>15</v>
      </c>
      <c r="T302" s="690">
        <f t="shared" si="87"/>
        <v>102</v>
      </c>
      <c r="U302" s="710">
        <f t="shared" si="82"/>
        <v>15</v>
      </c>
      <c r="V302" s="690">
        <f t="shared" si="88"/>
        <v>102</v>
      </c>
      <c r="W302" s="710">
        <f t="shared" si="82"/>
        <v>15</v>
      </c>
      <c r="X302" s="690">
        <f t="shared" si="89"/>
        <v>102</v>
      </c>
      <c r="Y302" s="710">
        <f t="shared" si="82"/>
        <v>15</v>
      </c>
      <c r="Z302" s="690">
        <f t="shared" si="90"/>
        <v>102</v>
      </c>
      <c r="AA302" s="710">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0">
        <f t="shared" si="81"/>
        <v>63.75</v>
      </c>
      <c r="K303" s="710">
        <f t="shared" si="82"/>
        <v>1.95</v>
      </c>
      <c r="L303" s="690">
        <f t="shared" si="83"/>
        <v>63.75</v>
      </c>
      <c r="M303" s="710">
        <f t="shared" si="82"/>
        <v>1.95</v>
      </c>
      <c r="N303" s="690">
        <f t="shared" si="84"/>
        <v>63.75</v>
      </c>
      <c r="O303" s="710">
        <f t="shared" si="82"/>
        <v>1.95</v>
      </c>
      <c r="P303" s="690">
        <f t="shared" si="85"/>
        <v>63.75</v>
      </c>
      <c r="Q303" s="710">
        <f t="shared" si="82"/>
        <v>1.95</v>
      </c>
      <c r="R303" s="690">
        <f t="shared" si="86"/>
        <v>75</v>
      </c>
      <c r="S303" s="710">
        <f t="shared" si="82"/>
        <v>1.95</v>
      </c>
      <c r="T303" s="690">
        <f t="shared" si="87"/>
        <v>75</v>
      </c>
      <c r="U303" s="710">
        <f t="shared" si="82"/>
        <v>1.95</v>
      </c>
      <c r="V303" s="690">
        <f t="shared" si="88"/>
        <v>75</v>
      </c>
      <c r="W303" s="710">
        <f t="shared" si="82"/>
        <v>1.95</v>
      </c>
      <c r="X303" s="690">
        <f t="shared" si="89"/>
        <v>75</v>
      </c>
      <c r="Y303" s="710">
        <f t="shared" si="82"/>
        <v>1.95</v>
      </c>
      <c r="Z303" s="690">
        <f t="shared" si="90"/>
        <v>75</v>
      </c>
      <c r="AA303" s="710">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0">
        <f t="shared" si="81"/>
        <v>76.5</v>
      </c>
      <c r="K304" s="710">
        <f t="shared" si="82"/>
        <v>1.95</v>
      </c>
      <c r="L304" s="690">
        <f t="shared" si="83"/>
        <v>76.5</v>
      </c>
      <c r="M304" s="710">
        <f t="shared" si="82"/>
        <v>1.95</v>
      </c>
      <c r="N304" s="690">
        <f t="shared" si="84"/>
        <v>76.5</v>
      </c>
      <c r="O304" s="710">
        <f t="shared" si="82"/>
        <v>1.95</v>
      </c>
      <c r="P304" s="690">
        <f t="shared" si="85"/>
        <v>76.5</v>
      </c>
      <c r="Q304" s="710">
        <f t="shared" si="82"/>
        <v>1.95</v>
      </c>
      <c r="R304" s="690">
        <f t="shared" si="86"/>
        <v>90</v>
      </c>
      <c r="S304" s="710">
        <f t="shared" si="82"/>
        <v>1.95</v>
      </c>
      <c r="T304" s="690">
        <f t="shared" si="87"/>
        <v>90</v>
      </c>
      <c r="U304" s="710">
        <f t="shared" si="82"/>
        <v>1.95</v>
      </c>
      <c r="V304" s="690">
        <f t="shared" si="88"/>
        <v>90</v>
      </c>
      <c r="W304" s="710">
        <f t="shared" si="82"/>
        <v>1.95</v>
      </c>
      <c r="X304" s="690">
        <f t="shared" si="89"/>
        <v>90</v>
      </c>
      <c r="Y304" s="710">
        <f t="shared" si="82"/>
        <v>1.95</v>
      </c>
      <c r="Z304" s="690">
        <f t="shared" si="90"/>
        <v>90</v>
      </c>
      <c r="AA304" s="710">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0">
        <f t="shared" si="81"/>
        <v>59.5</v>
      </c>
      <c r="K305" s="710">
        <f t="shared" ref="K305:Y317" si="92">$I305</f>
        <v>15</v>
      </c>
      <c r="L305" s="690">
        <f t="shared" si="83"/>
        <v>59.5</v>
      </c>
      <c r="M305" s="710">
        <f t="shared" si="92"/>
        <v>15</v>
      </c>
      <c r="N305" s="690">
        <f t="shared" si="84"/>
        <v>59.5</v>
      </c>
      <c r="O305" s="710">
        <f t="shared" si="92"/>
        <v>15</v>
      </c>
      <c r="P305" s="690">
        <f t="shared" si="85"/>
        <v>59.5</v>
      </c>
      <c r="Q305" s="710">
        <f t="shared" si="92"/>
        <v>15</v>
      </c>
      <c r="R305" s="690">
        <f t="shared" si="86"/>
        <v>70</v>
      </c>
      <c r="S305" s="710">
        <f t="shared" si="92"/>
        <v>15</v>
      </c>
      <c r="T305" s="690">
        <f t="shared" si="87"/>
        <v>70</v>
      </c>
      <c r="U305" s="710">
        <f t="shared" si="92"/>
        <v>15</v>
      </c>
      <c r="V305" s="690">
        <f t="shared" si="88"/>
        <v>70</v>
      </c>
      <c r="W305" s="710">
        <f t="shared" si="92"/>
        <v>15</v>
      </c>
      <c r="X305" s="690">
        <f t="shared" si="89"/>
        <v>70</v>
      </c>
      <c r="Y305" s="710">
        <f t="shared" si="92"/>
        <v>15</v>
      </c>
      <c r="Z305" s="690">
        <f t="shared" si="90"/>
        <v>70</v>
      </c>
      <c r="AA305" s="710">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0">
        <f t="shared" si="81"/>
        <v>71.399999999999991</v>
      </c>
      <c r="K306" s="710">
        <f t="shared" si="92"/>
        <v>15</v>
      </c>
      <c r="L306" s="690">
        <f t="shared" si="83"/>
        <v>71.399999999999991</v>
      </c>
      <c r="M306" s="710">
        <f t="shared" si="92"/>
        <v>15</v>
      </c>
      <c r="N306" s="690">
        <f t="shared" si="84"/>
        <v>71.399999999999991</v>
      </c>
      <c r="O306" s="710">
        <f t="shared" si="92"/>
        <v>15</v>
      </c>
      <c r="P306" s="690">
        <f t="shared" si="85"/>
        <v>71.399999999999991</v>
      </c>
      <c r="Q306" s="710">
        <f t="shared" si="92"/>
        <v>15</v>
      </c>
      <c r="R306" s="690">
        <f t="shared" si="86"/>
        <v>84</v>
      </c>
      <c r="S306" s="710">
        <f t="shared" si="92"/>
        <v>15</v>
      </c>
      <c r="T306" s="690">
        <f t="shared" si="87"/>
        <v>84</v>
      </c>
      <c r="U306" s="710">
        <f t="shared" si="92"/>
        <v>15</v>
      </c>
      <c r="V306" s="690">
        <f t="shared" si="88"/>
        <v>84</v>
      </c>
      <c r="W306" s="710">
        <f t="shared" si="92"/>
        <v>15</v>
      </c>
      <c r="X306" s="690">
        <f t="shared" si="89"/>
        <v>84</v>
      </c>
      <c r="Y306" s="710">
        <f t="shared" si="92"/>
        <v>15</v>
      </c>
      <c r="Z306" s="690">
        <f t="shared" si="90"/>
        <v>84</v>
      </c>
      <c r="AA306" s="710">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0">
        <f t="shared" si="81"/>
        <v>63.75</v>
      </c>
      <c r="K307" s="710">
        <f t="shared" si="92"/>
        <v>1.95</v>
      </c>
      <c r="L307" s="690">
        <f t="shared" si="83"/>
        <v>63.75</v>
      </c>
      <c r="M307" s="710">
        <f t="shared" si="92"/>
        <v>1.95</v>
      </c>
      <c r="N307" s="690">
        <f t="shared" si="84"/>
        <v>63.75</v>
      </c>
      <c r="O307" s="710">
        <f t="shared" si="92"/>
        <v>1.95</v>
      </c>
      <c r="P307" s="690">
        <f t="shared" si="85"/>
        <v>63.75</v>
      </c>
      <c r="Q307" s="710">
        <f t="shared" si="92"/>
        <v>1.95</v>
      </c>
      <c r="R307" s="690">
        <f t="shared" si="86"/>
        <v>75</v>
      </c>
      <c r="S307" s="710">
        <f t="shared" si="92"/>
        <v>1.95</v>
      </c>
      <c r="T307" s="690">
        <f t="shared" si="87"/>
        <v>75</v>
      </c>
      <c r="U307" s="710">
        <f t="shared" si="92"/>
        <v>1.95</v>
      </c>
      <c r="V307" s="690">
        <f t="shared" si="88"/>
        <v>75</v>
      </c>
      <c r="W307" s="710">
        <f t="shared" si="92"/>
        <v>1.95</v>
      </c>
      <c r="X307" s="690">
        <f t="shared" si="89"/>
        <v>75</v>
      </c>
      <c r="Y307" s="710">
        <f t="shared" si="92"/>
        <v>1.95</v>
      </c>
      <c r="Z307" s="690">
        <f t="shared" si="90"/>
        <v>75</v>
      </c>
      <c r="AA307" s="710">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0">
        <f t="shared" si="81"/>
        <v>76.5</v>
      </c>
      <c r="K308" s="710">
        <f t="shared" si="92"/>
        <v>1.95</v>
      </c>
      <c r="L308" s="690">
        <f t="shared" si="83"/>
        <v>76.5</v>
      </c>
      <c r="M308" s="710">
        <f t="shared" si="92"/>
        <v>1.95</v>
      </c>
      <c r="N308" s="690">
        <f t="shared" si="84"/>
        <v>76.5</v>
      </c>
      <c r="O308" s="710">
        <f t="shared" si="92"/>
        <v>1.95</v>
      </c>
      <c r="P308" s="690">
        <f t="shared" si="85"/>
        <v>76.5</v>
      </c>
      <c r="Q308" s="710">
        <f t="shared" si="92"/>
        <v>1.95</v>
      </c>
      <c r="R308" s="690">
        <f t="shared" si="86"/>
        <v>90</v>
      </c>
      <c r="S308" s="710">
        <f t="shared" si="92"/>
        <v>1.95</v>
      </c>
      <c r="T308" s="690">
        <f t="shared" si="87"/>
        <v>90</v>
      </c>
      <c r="U308" s="710">
        <f t="shared" si="92"/>
        <v>1.95</v>
      </c>
      <c r="V308" s="690">
        <f t="shared" si="88"/>
        <v>90</v>
      </c>
      <c r="W308" s="710">
        <f t="shared" si="92"/>
        <v>1.95</v>
      </c>
      <c r="X308" s="690">
        <f t="shared" si="89"/>
        <v>90</v>
      </c>
      <c r="Y308" s="710">
        <f t="shared" si="92"/>
        <v>1.95</v>
      </c>
      <c r="Z308" s="690">
        <f t="shared" si="90"/>
        <v>90</v>
      </c>
      <c r="AA308" s="710">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0">
        <f t="shared" si="81"/>
        <v>59.5</v>
      </c>
      <c r="K309" s="710">
        <f t="shared" si="92"/>
        <v>3.75</v>
      </c>
      <c r="L309" s="690">
        <f t="shared" si="83"/>
        <v>59.5</v>
      </c>
      <c r="M309" s="710">
        <f t="shared" si="92"/>
        <v>3.75</v>
      </c>
      <c r="N309" s="690">
        <f t="shared" si="84"/>
        <v>59.5</v>
      </c>
      <c r="O309" s="710">
        <f t="shared" si="92"/>
        <v>3.75</v>
      </c>
      <c r="P309" s="690">
        <f t="shared" si="85"/>
        <v>59.5</v>
      </c>
      <c r="Q309" s="710">
        <f t="shared" si="92"/>
        <v>3.75</v>
      </c>
      <c r="R309" s="690">
        <f t="shared" si="86"/>
        <v>70</v>
      </c>
      <c r="S309" s="710">
        <f t="shared" si="92"/>
        <v>3.75</v>
      </c>
      <c r="T309" s="690">
        <f t="shared" si="87"/>
        <v>70</v>
      </c>
      <c r="U309" s="710">
        <f t="shared" si="92"/>
        <v>3.75</v>
      </c>
      <c r="V309" s="690">
        <f t="shared" si="88"/>
        <v>70</v>
      </c>
      <c r="W309" s="710">
        <f t="shared" si="92"/>
        <v>3.75</v>
      </c>
      <c r="X309" s="690">
        <f t="shared" si="89"/>
        <v>70</v>
      </c>
      <c r="Y309" s="710">
        <f t="shared" si="92"/>
        <v>3.75</v>
      </c>
      <c r="Z309" s="690">
        <f t="shared" si="90"/>
        <v>70</v>
      </c>
      <c r="AA309" s="710">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0">
        <f t="shared" si="81"/>
        <v>71.399999999999991</v>
      </c>
      <c r="K310" s="710">
        <f t="shared" si="92"/>
        <v>3.75</v>
      </c>
      <c r="L310" s="690">
        <f t="shared" si="83"/>
        <v>71.399999999999991</v>
      </c>
      <c r="M310" s="710">
        <f t="shared" si="92"/>
        <v>3.75</v>
      </c>
      <c r="N310" s="690">
        <f t="shared" si="84"/>
        <v>71.399999999999991</v>
      </c>
      <c r="O310" s="710">
        <f t="shared" si="92"/>
        <v>3.75</v>
      </c>
      <c r="P310" s="690">
        <f t="shared" si="85"/>
        <v>71.399999999999991</v>
      </c>
      <c r="Q310" s="710">
        <f t="shared" si="92"/>
        <v>3.75</v>
      </c>
      <c r="R310" s="690">
        <f t="shared" si="86"/>
        <v>84</v>
      </c>
      <c r="S310" s="710">
        <f t="shared" si="92"/>
        <v>3.75</v>
      </c>
      <c r="T310" s="690">
        <f t="shared" si="87"/>
        <v>84</v>
      </c>
      <c r="U310" s="710">
        <f t="shared" si="92"/>
        <v>3.75</v>
      </c>
      <c r="V310" s="690">
        <f t="shared" si="88"/>
        <v>84</v>
      </c>
      <c r="W310" s="710">
        <f t="shared" si="92"/>
        <v>3.75</v>
      </c>
      <c r="X310" s="690">
        <f t="shared" si="89"/>
        <v>84</v>
      </c>
      <c r="Y310" s="710">
        <f t="shared" si="92"/>
        <v>3.75</v>
      </c>
      <c r="Z310" s="690">
        <f t="shared" si="90"/>
        <v>84</v>
      </c>
      <c r="AA310" s="710">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0">
        <f t="shared" si="81"/>
        <v>61.199999999999996</v>
      </c>
      <c r="K311" s="710">
        <f t="shared" si="92"/>
        <v>0</v>
      </c>
      <c r="L311" s="690">
        <f t="shared" si="83"/>
        <v>61.199999999999996</v>
      </c>
      <c r="M311" s="710">
        <f t="shared" si="92"/>
        <v>0</v>
      </c>
      <c r="N311" s="690">
        <f t="shared" si="84"/>
        <v>61.199999999999996</v>
      </c>
      <c r="O311" s="710">
        <f t="shared" si="92"/>
        <v>0</v>
      </c>
      <c r="P311" s="690">
        <f t="shared" si="85"/>
        <v>61.199999999999996</v>
      </c>
      <c r="Q311" s="710">
        <f t="shared" si="92"/>
        <v>0</v>
      </c>
      <c r="R311" s="690">
        <f t="shared" si="86"/>
        <v>72</v>
      </c>
      <c r="S311" s="710">
        <f t="shared" si="92"/>
        <v>0</v>
      </c>
      <c r="T311" s="690">
        <f t="shared" si="87"/>
        <v>72</v>
      </c>
      <c r="U311" s="710">
        <f t="shared" si="92"/>
        <v>0</v>
      </c>
      <c r="V311" s="690">
        <f t="shared" si="88"/>
        <v>72</v>
      </c>
      <c r="W311" s="710">
        <f t="shared" si="92"/>
        <v>0</v>
      </c>
      <c r="X311" s="690">
        <f t="shared" si="89"/>
        <v>72</v>
      </c>
      <c r="Y311" s="710">
        <f t="shared" si="92"/>
        <v>0</v>
      </c>
      <c r="Z311" s="690">
        <f t="shared" si="90"/>
        <v>72</v>
      </c>
      <c r="AA311" s="710">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0">
        <f t="shared" si="81"/>
        <v>63.75</v>
      </c>
      <c r="K312" s="710">
        <f t="shared" si="92"/>
        <v>1.95</v>
      </c>
      <c r="L312" s="690">
        <f t="shared" si="83"/>
        <v>63.75</v>
      </c>
      <c r="M312" s="710">
        <f t="shared" si="92"/>
        <v>1.95</v>
      </c>
      <c r="N312" s="690">
        <f t="shared" si="84"/>
        <v>63.75</v>
      </c>
      <c r="O312" s="710">
        <f t="shared" si="92"/>
        <v>1.95</v>
      </c>
      <c r="P312" s="690">
        <f t="shared" si="85"/>
        <v>63.75</v>
      </c>
      <c r="Q312" s="710">
        <f t="shared" si="92"/>
        <v>1.95</v>
      </c>
      <c r="R312" s="690">
        <f t="shared" si="86"/>
        <v>75</v>
      </c>
      <c r="S312" s="710">
        <f t="shared" si="92"/>
        <v>1.95</v>
      </c>
      <c r="T312" s="690">
        <f t="shared" si="87"/>
        <v>75</v>
      </c>
      <c r="U312" s="710">
        <f t="shared" si="92"/>
        <v>1.95</v>
      </c>
      <c r="V312" s="690">
        <f t="shared" si="88"/>
        <v>75</v>
      </c>
      <c r="W312" s="710">
        <f t="shared" si="92"/>
        <v>1.95</v>
      </c>
      <c r="X312" s="690">
        <f t="shared" si="89"/>
        <v>75</v>
      </c>
      <c r="Y312" s="710">
        <f t="shared" si="92"/>
        <v>1.95</v>
      </c>
      <c r="Z312" s="690">
        <f t="shared" si="90"/>
        <v>75</v>
      </c>
      <c r="AA312" s="710">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0">
        <f t="shared" si="81"/>
        <v>76.5</v>
      </c>
      <c r="K313" s="710">
        <f t="shared" si="92"/>
        <v>1.95</v>
      </c>
      <c r="L313" s="690">
        <f t="shared" si="83"/>
        <v>76.5</v>
      </c>
      <c r="M313" s="710">
        <f t="shared" si="92"/>
        <v>1.95</v>
      </c>
      <c r="N313" s="690">
        <f t="shared" si="84"/>
        <v>76.5</v>
      </c>
      <c r="O313" s="710">
        <f t="shared" si="92"/>
        <v>1.95</v>
      </c>
      <c r="P313" s="690">
        <f t="shared" si="85"/>
        <v>76.5</v>
      </c>
      <c r="Q313" s="710">
        <f t="shared" si="92"/>
        <v>1.95</v>
      </c>
      <c r="R313" s="690">
        <f t="shared" si="86"/>
        <v>90</v>
      </c>
      <c r="S313" s="710">
        <f t="shared" si="92"/>
        <v>1.95</v>
      </c>
      <c r="T313" s="690">
        <f t="shared" si="87"/>
        <v>90</v>
      </c>
      <c r="U313" s="710">
        <f t="shared" si="92"/>
        <v>1.95</v>
      </c>
      <c r="V313" s="690">
        <f t="shared" si="88"/>
        <v>90</v>
      </c>
      <c r="W313" s="710">
        <f t="shared" si="92"/>
        <v>1.95</v>
      </c>
      <c r="X313" s="690">
        <f t="shared" si="89"/>
        <v>90</v>
      </c>
      <c r="Y313" s="710">
        <f t="shared" si="92"/>
        <v>1.95</v>
      </c>
      <c r="Z313" s="690">
        <f t="shared" si="90"/>
        <v>90</v>
      </c>
      <c r="AA313" s="710">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0">
        <f t="shared" si="81"/>
        <v>59.5</v>
      </c>
      <c r="K314" s="710">
        <f t="shared" si="92"/>
        <v>3.75</v>
      </c>
      <c r="L314" s="690">
        <f t="shared" si="83"/>
        <v>59.5</v>
      </c>
      <c r="M314" s="710">
        <f t="shared" si="92"/>
        <v>3.75</v>
      </c>
      <c r="N314" s="690">
        <f t="shared" si="84"/>
        <v>59.5</v>
      </c>
      <c r="O314" s="710">
        <f t="shared" si="92"/>
        <v>3.75</v>
      </c>
      <c r="P314" s="690">
        <f t="shared" si="85"/>
        <v>59.5</v>
      </c>
      <c r="Q314" s="710">
        <f t="shared" si="92"/>
        <v>3.75</v>
      </c>
      <c r="R314" s="690">
        <f t="shared" si="86"/>
        <v>70</v>
      </c>
      <c r="S314" s="710">
        <f t="shared" si="92"/>
        <v>3.75</v>
      </c>
      <c r="T314" s="690">
        <f t="shared" si="87"/>
        <v>70</v>
      </c>
      <c r="U314" s="710">
        <f t="shared" si="92"/>
        <v>3.75</v>
      </c>
      <c r="V314" s="690">
        <f t="shared" si="88"/>
        <v>70</v>
      </c>
      <c r="W314" s="710">
        <f t="shared" si="92"/>
        <v>3.75</v>
      </c>
      <c r="X314" s="690">
        <f t="shared" si="89"/>
        <v>70</v>
      </c>
      <c r="Y314" s="710">
        <f t="shared" si="92"/>
        <v>3.75</v>
      </c>
      <c r="Z314" s="690">
        <f t="shared" si="90"/>
        <v>70</v>
      </c>
      <c r="AA314" s="710">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0">
        <f t="shared" si="81"/>
        <v>71.399999999999991</v>
      </c>
      <c r="K315" s="710">
        <f t="shared" si="92"/>
        <v>3.75</v>
      </c>
      <c r="L315" s="690">
        <f t="shared" si="83"/>
        <v>71.399999999999991</v>
      </c>
      <c r="M315" s="710">
        <f t="shared" si="92"/>
        <v>3.75</v>
      </c>
      <c r="N315" s="690">
        <f t="shared" si="84"/>
        <v>71.399999999999991</v>
      </c>
      <c r="O315" s="710">
        <f t="shared" si="92"/>
        <v>3.75</v>
      </c>
      <c r="P315" s="690">
        <f t="shared" si="85"/>
        <v>71.399999999999991</v>
      </c>
      <c r="Q315" s="710">
        <f t="shared" si="92"/>
        <v>3.75</v>
      </c>
      <c r="R315" s="690">
        <f t="shared" si="86"/>
        <v>84</v>
      </c>
      <c r="S315" s="710">
        <f t="shared" si="92"/>
        <v>3.75</v>
      </c>
      <c r="T315" s="690">
        <f t="shared" si="87"/>
        <v>84</v>
      </c>
      <c r="U315" s="710">
        <f t="shared" si="92"/>
        <v>3.75</v>
      </c>
      <c r="V315" s="690">
        <f t="shared" si="88"/>
        <v>84</v>
      </c>
      <c r="W315" s="710">
        <f t="shared" si="92"/>
        <v>3.75</v>
      </c>
      <c r="X315" s="690">
        <f t="shared" si="89"/>
        <v>84</v>
      </c>
      <c r="Y315" s="710">
        <f t="shared" si="92"/>
        <v>3.75</v>
      </c>
      <c r="Z315" s="690">
        <f t="shared" si="90"/>
        <v>84</v>
      </c>
      <c r="AA315" s="710">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0">
        <f t="shared" si="81"/>
        <v>59.5</v>
      </c>
      <c r="K316" s="710">
        <f t="shared" si="92"/>
        <v>15</v>
      </c>
      <c r="L316" s="690">
        <f t="shared" si="83"/>
        <v>59.5</v>
      </c>
      <c r="M316" s="710">
        <f t="shared" si="92"/>
        <v>15</v>
      </c>
      <c r="N316" s="690">
        <f t="shared" si="84"/>
        <v>59.5</v>
      </c>
      <c r="O316" s="710">
        <f t="shared" si="92"/>
        <v>15</v>
      </c>
      <c r="P316" s="690">
        <f t="shared" si="85"/>
        <v>59.5</v>
      </c>
      <c r="Q316" s="710">
        <f t="shared" si="92"/>
        <v>15</v>
      </c>
      <c r="R316" s="690">
        <f t="shared" si="86"/>
        <v>70</v>
      </c>
      <c r="S316" s="710">
        <f t="shared" si="92"/>
        <v>15</v>
      </c>
      <c r="T316" s="690">
        <f t="shared" si="87"/>
        <v>70</v>
      </c>
      <c r="U316" s="710">
        <f t="shared" si="92"/>
        <v>15</v>
      </c>
      <c r="V316" s="690">
        <f t="shared" si="88"/>
        <v>70</v>
      </c>
      <c r="W316" s="710">
        <f t="shared" si="92"/>
        <v>15</v>
      </c>
      <c r="X316" s="690">
        <f t="shared" si="89"/>
        <v>70</v>
      </c>
      <c r="Y316" s="710">
        <f t="shared" si="92"/>
        <v>15</v>
      </c>
      <c r="Z316" s="690">
        <f t="shared" si="90"/>
        <v>70</v>
      </c>
      <c r="AA316" s="710">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0">
        <f t="shared" si="81"/>
        <v>71.399999999999991</v>
      </c>
      <c r="K317" s="710">
        <f t="shared" si="92"/>
        <v>15</v>
      </c>
      <c r="L317" s="690">
        <f t="shared" si="83"/>
        <v>71.399999999999991</v>
      </c>
      <c r="M317" s="710">
        <f t="shared" si="92"/>
        <v>15</v>
      </c>
      <c r="N317" s="690">
        <f t="shared" si="84"/>
        <v>71.399999999999991</v>
      </c>
      <c r="O317" s="710">
        <f t="shared" si="92"/>
        <v>15</v>
      </c>
      <c r="P317" s="690">
        <f t="shared" si="85"/>
        <v>71.399999999999991</v>
      </c>
      <c r="Q317" s="710">
        <f t="shared" si="92"/>
        <v>15</v>
      </c>
      <c r="R317" s="690">
        <f t="shared" si="86"/>
        <v>84</v>
      </c>
      <c r="S317" s="710">
        <f t="shared" si="92"/>
        <v>15</v>
      </c>
      <c r="T317" s="690">
        <f t="shared" si="87"/>
        <v>84</v>
      </c>
      <c r="U317" s="710">
        <f t="shared" si="92"/>
        <v>15</v>
      </c>
      <c r="V317" s="690">
        <f t="shared" si="88"/>
        <v>84</v>
      </c>
      <c r="W317" s="710">
        <f t="shared" si="92"/>
        <v>15</v>
      </c>
      <c r="X317" s="690">
        <f t="shared" si="89"/>
        <v>84</v>
      </c>
      <c r="Y317" s="710">
        <f t="shared" si="92"/>
        <v>15</v>
      </c>
      <c r="Z317" s="690">
        <f t="shared" si="90"/>
        <v>84</v>
      </c>
      <c r="AA317" s="710">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5">
        <v>2</v>
      </c>
      <c r="K320" s="725">
        <v>2</v>
      </c>
      <c r="L320" s="725">
        <v>2</v>
      </c>
      <c r="M320" s="725">
        <v>2</v>
      </c>
      <c r="N320" s="725">
        <v>1</v>
      </c>
      <c r="O320" s="725">
        <v>1</v>
      </c>
      <c r="P320" s="725">
        <v>1</v>
      </c>
      <c r="Q320" s="725">
        <v>1</v>
      </c>
      <c r="R320" s="725">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5">
        <v>1</v>
      </c>
      <c r="K321" s="725">
        <v>1</v>
      </c>
      <c r="L321" s="725">
        <v>1</v>
      </c>
      <c r="M321" s="725">
        <v>1</v>
      </c>
      <c r="N321" s="725">
        <v>1</v>
      </c>
      <c r="O321" s="725">
        <v>1</v>
      </c>
      <c r="P321" s="725">
        <v>1</v>
      </c>
      <c r="Q321" s="725">
        <v>1</v>
      </c>
      <c r="R321" s="725">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5">
        <v>1</v>
      </c>
      <c r="K322" s="725">
        <v>1</v>
      </c>
      <c r="L322" s="725">
        <v>1</v>
      </c>
      <c r="M322" s="725">
        <v>1</v>
      </c>
      <c r="N322" s="725">
        <v>1</v>
      </c>
      <c r="O322" s="725">
        <v>1</v>
      </c>
      <c r="P322" s="725">
        <v>1</v>
      </c>
      <c r="Q322" s="725">
        <v>1</v>
      </c>
      <c r="R322" s="725">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5">
        <v>1</v>
      </c>
      <c r="K323" s="725">
        <v>1</v>
      </c>
      <c r="L323" s="725">
        <v>1</v>
      </c>
      <c r="M323" s="725">
        <v>1</v>
      </c>
      <c r="N323" s="725">
        <v>1</v>
      </c>
      <c r="O323" s="725">
        <v>1</v>
      </c>
      <c r="P323" s="725">
        <v>1</v>
      </c>
      <c r="Q323" s="725">
        <v>1</v>
      </c>
      <c r="R323" s="725">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6" cm="1">
        <f t="array" ref="L327">INDEX($H327:$K327,0,MATCH(L$326,$H$326:$K$326,0))*INDEX($J$320:$R$323,MATCH(L$326,$I$320:$I$323,0),MATCH(L$325,$J$319:$R$319,0))</f>
        <v>2</v>
      </c>
      <c r="M327" s="726" cm="1">
        <f t="array" ref="M327">INDEX($H327:$K327,0,MATCH(M$326,$H$326:$K$326,0))*INDEX($J$320:$R$323,MATCH(M$326,$I$320:$I$323,0),MATCH(M$325,$J$319:$R$319,0))</f>
        <v>0</v>
      </c>
      <c r="N327" s="726" cm="1">
        <f t="array" ref="N327">INDEX($H327:$K327,0,MATCH(N$326,$H$326:$K$326,0))*INDEX($J$320:$R$323,MATCH(N$326,$I$320:$I$323,0),MATCH(N$325,$J$319:$R$319,0))</f>
        <v>0</v>
      </c>
      <c r="O327" s="726" cm="1">
        <f t="array" ref="O327">INDEX($H327:$K327,0,MATCH(O$326,$H$326:$K$326,0))*INDEX($J$320:$R$323,MATCH(O$326,$I$320:$I$323,0),MATCH(O$325,$J$319:$R$319,0))</f>
        <v>0</v>
      </c>
      <c r="P327" s="726" cm="1">
        <f t="array" ref="P327">INDEX($H327:$K327,0,MATCH(P$326,$H$326:$K$326,0))*INDEX($J$320:$R$323,MATCH(P$326,$I$320:$I$323,0),MATCH(P$325,$J$319:$R$319,0))</f>
        <v>2</v>
      </c>
      <c r="Q327" s="726" cm="1">
        <f t="array" ref="Q327">INDEX($H327:$K327,0,MATCH(Q$326,$H$326:$K$326,0))*INDEX($J$320:$R$323,MATCH(Q$326,$I$320:$I$323,0),MATCH(Q$325,$J$319:$R$319,0))</f>
        <v>0</v>
      </c>
      <c r="R327" s="726" cm="1">
        <f t="array" ref="R327">INDEX($H327:$K327,0,MATCH(R$326,$H$326:$K$326,0))*INDEX($J$320:$R$323,MATCH(R$326,$I$320:$I$323,0),MATCH(R$325,$J$319:$R$319,0))</f>
        <v>0</v>
      </c>
      <c r="S327" s="726" cm="1">
        <f t="array" ref="S327">INDEX($H327:$K327,0,MATCH(S$326,$H$326:$K$326,0))*INDEX($J$320:$R$323,MATCH(S$326,$I$320:$I$323,0),MATCH(S$325,$J$319:$R$319,0))</f>
        <v>0</v>
      </c>
      <c r="T327" s="726" cm="1">
        <f t="array" ref="T327">INDEX($H327:$K327,0,MATCH(T$326,$H$326:$K$326,0))*INDEX($J$320:$R$323,MATCH(T$326,$I$320:$I$323,0),MATCH(T$325,$J$319:$R$319,0))</f>
        <v>2</v>
      </c>
      <c r="U327" s="726" cm="1">
        <f t="array" ref="U327">INDEX($H327:$K327,0,MATCH(U$326,$H$326:$K$326,0))*INDEX($J$320:$R$323,MATCH(U$326,$I$320:$I$323,0),MATCH(U$325,$J$319:$R$319,0))</f>
        <v>0</v>
      </c>
      <c r="V327" s="726" cm="1">
        <f t="array" ref="V327">INDEX($H327:$K327,0,MATCH(V$326,$H$326:$K$326,0))*INDEX($J$320:$R$323,MATCH(V$326,$I$320:$I$323,0),MATCH(V$325,$J$319:$R$319,0))</f>
        <v>0</v>
      </c>
      <c r="W327" s="726" cm="1">
        <f t="array" ref="W327">INDEX($H327:$K327,0,MATCH(W$326,$H$326:$K$326,0))*INDEX($J$320:$R$323,MATCH(W$326,$I$320:$I$323,0),MATCH(W$325,$J$319:$R$319,0))</f>
        <v>0</v>
      </c>
      <c r="X327" s="726" cm="1">
        <f t="array" ref="X327">INDEX($H327:$K327,0,MATCH(X$326,$H$326:$K$326,0))*INDEX($J$320:$R$323,MATCH(X$326,$I$320:$I$323,0),MATCH(X$325,$J$319:$R$319,0))</f>
        <v>2</v>
      </c>
      <c r="Y327" s="726" cm="1">
        <f t="array" ref="Y327">INDEX($H327:$K327,0,MATCH(Y$326,$H$326:$K$326,0))*INDEX($J$320:$R$323,MATCH(Y$326,$I$320:$I$323,0),MATCH(Y$325,$J$319:$R$319,0))</f>
        <v>0</v>
      </c>
      <c r="Z327" s="726" cm="1">
        <f t="array" ref="Z327">INDEX($H327:$K327,0,MATCH(Z$326,$H$326:$K$326,0))*INDEX($J$320:$R$323,MATCH(Z$326,$I$320:$I$323,0),MATCH(Z$325,$J$319:$R$319,0))</f>
        <v>0</v>
      </c>
      <c r="AA327" s="726" cm="1">
        <f t="array" ref="AA327">INDEX($H327:$K327,0,MATCH(AA$326,$H$326:$K$326,0))*INDEX($J$320:$R$323,MATCH(AA$326,$I$320:$I$323,0),MATCH(AA$325,$J$319:$R$319,0))</f>
        <v>0</v>
      </c>
      <c r="AB327" s="726" cm="1">
        <f t="array" ref="AB327">INDEX($H327:$K327,0,MATCH(AB$326,$H$326:$K$326,0))*INDEX($J$320:$R$323,MATCH(AB$326,$I$320:$I$323,0),MATCH(AB$325,$J$319:$R$319,0))</f>
        <v>1</v>
      </c>
      <c r="AC327" s="726" cm="1">
        <f t="array" ref="AC327">INDEX($H327:$K327,0,MATCH(AC$326,$H$326:$K$326,0))*INDEX($J$320:$R$323,MATCH(AC$326,$I$320:$I$323,0),MATCH(AC$325,$J$319:$R$319,0))</f>
        <v>0</v>
      </c>
      <c r="AD327" s="726" cm="1">
        <f t="array" ref="AD327">INDEX($H327:$K327,0,MATCH(AD$326,$H$326:$K$326,0))*INDEX($J$320:$R$323,MATCH(AD$326,$I$320:$I$323,0),MATCH(AD$325,$J$319:$R$319,0))</f>
        <v>0</v>
      </c>
      <c r="AE327" s="726" cm="1">
        <f t="array" ref="AE327">INDEX($H327:$K327,0,MATCH(AE$326,$H$326:$K$326,0))*INDEX($J$320:$R$323,MATCH(AE$326,$I$320:$I$323,0),MATCH(AE$325,$J$319:$R$319,0))</f>
        <v>0</v>
      </c>
      <c r="AF327" s="726" cm="1">
        <f t="array" ref="AF327">INDEX($H327:$K327,0,MATCH(AF$326,$H$326:$K$326,0))*INDEX($J$320:$R$323,MATCH(AF$326,$I$320:$I$323,0),MATCH(AF$325,$J$319:$R$319,0))</f>
        <v>1</v>
      </c>
      <c r="AG327" s="726" cm="1">
        <f t="array" ref="AG327">INDEX($H327:$K327,0,MATCH(AG$326,$H$326:$K$326,0))*INDEX($J$320:$R$323,MATCH(AG$326,$I$320:$I$323,0),MATCH(AG$325,$J$319:$R$319,0))</f>
        <v>0</v>
      </c>
      <c r="AH327" s="726" cm="1">
        <f t="array" ref="AH327">INDEX($H327:$K327,0,MATCH(AH$326,$H$326:$K$326,0))*INDEX($J$320:$R$323,MATCH(AH$326,$I$320:$I$323,0),MATCH(AH$325,$J$319:$R$319,0))</f>
        <v>0</v>
      </c>
      <c r="AI327" s="726" cm="1">
        <f t="array" ref="AI327">INDEX($H327:$K327,0,MATCH(AI$326,$H$326:$K$326,0))*INDEX($J$320:$R$323,MATCH(AI$326,$I$320:$I$323,0),MATCH(AI$325,$J$319:$R$319,0))</f>
        <v>0</v>
      </c>
      <c r="AJ327" s="726" cm="1">
        <f t="array" ref="AJ327">INDEX($H327:$K327,0,MATCH(AJ$326,$H$326:$K$326,0))*INDEX($J$320:$R$323,MATCH(AJ$326,$I$320:$I$323,0),MATCH(AJ$325,$J$319:$R$319,0))</f>
        <v>1</v>
      </c>
      <c r="AK327" s="726" cm="1">
        <f t="array" ref="AK327">INDEX($H327:$K327,0,MATCH(AK$326,$H$326:$K$326,0))*INDEX($J$320:$R$323,MATCH(AK$326,$I$320:$I$323,0),MATCH(AK$325,$J$319:$R$319,0))</f>
        <v>0</v>
      </c>
      <c r="AL327" s="726" cm="1">
        <f t="array" ref="AL327">INDEX($H327:$K327,0,MATCH(AL$326,$H$326:$K$326,0))*INDEX($J$320:$R$323,MATCH(AL$326,$I$320:$I$323,0),MATCH(AL$325,$J$319:$R$319,0))</f>
        <v>0</v>
      </c>
      <c r="AM327" s="726" cm="1">
        <f t="array" ref="AM327">INDEX($H327:$K327,0,MATCH(AM$326,$H$326:$K$326,0))*INDEX($J$320:$R$323,MATCH(AM$326,$I$320:$I$323,0),MATCH(AM$325,$J$319:$R$319,0))</f>
        <v>0</v>
      </c>
      <c r="AN327" s="726" cm="1">
        <f t="array" ref="AN327">INDEX($H327:$K327,0,MATCH(AN$326,$H$326:$K$326,0))*INDEX($J$320:$R$323,MATCH(AN$326,$I$320:$I$323,0),MATCH(AN$325,$J$319:$R$319,0))</f>
        <v>1</v>
      </c>
      <c r="AO327" s="726" cm="1">
        <f t="array" ref="AO327">INDEX($H327:$K327,0,MATCH(AO$326,$H$326:$K$326,0))*INDEX($J$320:$R$323,MATCH(AO$326,$I$320:$I$323,0),MATCH(AO$325,$J$319:$R$319,0))</f>
        <v>0</v>
      </c>
      <c r="AP327" s="726" cm="1">
        <f t="array" ref="AP327">INDEX($H327:$K327,0,MATCH(AP$326,$H$326:$K$326,0))*INDEX($J$320:$R$323,MATCH(AP$326,$I$320:$I$323,0),MATCH(AP$325,$J$319:$R$319,0))</f>
        <v>0</v>
      </c>
      <c r="AQ327" s="726" cm="1">
        <f t="array" ref="AQ327">INDEX($H327:$K327,0,MATCH(AQ$326,$H$326:$K$326,0))*INDEX($J$320:$R$323,MATCH(AQ$326,$I$320:$I$323,0),MATCH(AQ$325,$J$319:$R$319,0))</f>
        <v>0</v>
      </c>
      <c r="AR327" s="726" cm="1">
        <f t="array" ref="AR327">INDEX($H327:$K327,0,MATCH(AR$326,$H$326:$K$326,0))*INDEX($J$320:$R$323,MATCH(AR$326,$I$320:$I$323,0),MATCH(AR$325,$J$319:$R$319,0))</f>
        <v>1</v>
      </c>
      <c r="AS327" s="726" cm="1">
        <f t="array" ref="AS327">INDEX($H327:$K327,0,MATCH(AS$326,$H$326:$K$326,0))*INDEX($J$320:$R$323,MATCH(AS$326,$I$320:$I$323,0),MATCH(AS$325,$J$319:$R$319,0))</f>
        <v>0</v>
      </c>
      <c r="AT327" s="726" cm="1">
        <f t="array" ref="AT327">INDEX($H327:$K327,0,MATCH(AT$326,$H$326:$K$326,0))*INDEX($J$320:$R$323,MATCH(AT$326,$I$320:$I$323,0),MATCH(AT$325,$J$319:$R$319,0))</f>
        <v>0</v>
      </c>
      <c r="AU327" s="726"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6" cm="1">
        <f t="array" ref="L328">INDEX($H328:$K328,0,MATCH(L$326,$H$326:$K$326,0))*INDEX($J$320:$R$323,MATCH(L$326,$I$320:$I$323,0),MATCH(L$325,$J$319:$R$319,0))</f>
        <v>0</v>
      </c>
      <c r="M328" s="726" cm="1">
        <f t="array" ref="M328">INDEX($H328:$K328,0,MATCH(M$326,$H$326:$K$326,0))*INDEX($J$320:$R$323,MATCH(M$326,$I$320:$I$323,0),MATCH(M$325,$J$319:$R$319,0))</f>
        <v>0</v>
      </c>
      <c r="N328" s="726" cm="1">
        <f t="array" ref="N328">INDEX($H328:$K328,0,MATCH(N$326,$H$326:$K$326,0))*INDEX($J$320:$R$323,MATCH(N$326,$I$320:$I$323,0),MATCH(N$325,$J$319:$R$319,0))</f>
        <v>0</v>
      </c>
      <c r="O328" s="726" cm="1">
        <f t="array" ref="O328">INDEX($H328:$K328,0,MATCH(O$326,$H$326:$K$326,0))*INDEX($J$320:$R$323,MATCH(O$326,$I$320:$I$323,0),MATCH(O$325,$J$319:$R$319,0))</f>
        <v>0</v>
      </c>
      <c r="P328" s="726" cm="1">
        <f t="array" ref="P328">INDEX($H328:$K328,0,MATCH(P$326,$H$326:$K$326,0))*INDEX($J$320:$R$323,MATCH(P$326,$I$320:$I$323,0),MATCH(P$325,$J$319:$R$319,0))</f>
        <v>0</v>
      </c>
      <c r="Q328" s="726" cm="1">
        <f t="array" ref="Q328">INDEX($H328:$K328,0,MATCH(Q$326,$H$326:$K$326,0))*INDEX($J$320:$R$323,MATCH(Q$326,$I$320:$I$323,0),MATCH(Q$325,$J$319:$R$319,0))</f>
        <v>0</v>
      </c>
      <c r="R328" s="726" cm="1">
        <f t="array" ref="R328">INDEX($H328:$K328,0,MATCH(R$326,$H$326:$K$326,0))*INDEX($J$320:$R$323,MATCH(R$326,$I$320:$I$323,0),MATCH(R$325,$J$319:$R$319,0))</f>
        <v>0</v>
      </c>
      <c r="S328" s="726" cm="1">
        <f t="array" ref="S328">INDEX($H328:$K328,0,MATCH(S$326,$H$326:$K$326,0))*INDEX($J$320:$R$323,MATCH(S$326,$I$320:$I$323,0),MATCH(S$325,$J$319:$R$319,0))</f>
        <v>0</v>
      </c>
      <c r="T328" s="726" cm="1">
        <f t="array" ref="T328">INDEX($H328:$K328,0,MATCH(T$326,$H$326:$K$326,0))*INDEX($J$320:$R$323,MATCH(T$326,$I$320:$I$323,0),MATCH(T$325,$J$319:$R$319,0))</f>
        <v>0</v>
      </c>
      <c r="U328" s="726" cm="1">
        <f t="array" ref="U328">INDEX($H328:$K328,0,MATCH(U$326,$H$326:$K$326,0))*INDEX($J$320:$R$323,MATCH(U$326,$I$320:$I$323,0),MATCH(U$325,$J$319:$R$319,0))</f>
        <v>0</v>
      </c>
      <c r="V328" s="726" cm="1">
        <f t="array" ref="V328">INDEX($H328:$K328,0,MATCH(V$326,$H$326:$K$326,0))*INDEX($J$320:$R$323,MATCH(V$326,$I$320:$I$323,0),MATCH(V$325,$J$319:$R$319,0))</f>
        <v>0</v>
      </c>
      <c r="W328" s="726" cm="1">
        <f t="array" ref="W328">INDEX($H328:$K328,0,MATCH(W$326,$H$326:$K$326,0))*INDEX($J$320:$R$323,MATCH(W$326,$I$320:$I$323,0),MATCH(W$325,$J$319:$R$319,0))</f>
        <v>0</v>
      </c>
      <c r="X328" s="726" cm="1">
        <f t="array" ref="X328">INDEX($H328:$K328,0,MATCH(X$326,$H$326:$K$326,0))*INDEX($J$320:$R$323,MATCH(X$326,$I$320:$I$323,0),MATCH(X$325,$J$319:$R$319,0))</f>
        <v>0</v>
      </c>
      <c r="Y328" s="726" cm="1">
        <f t="array" ref="Y328">INDEX($H328:$K328,0,MATCH(Y$326,$H$326:$K$326,0))*INDEX($J$320:$R$323,MATCH(Y$326,$I$320:$I$323,0),MATCH(Y$325,$J$319:$R$319,0))</f>
        <v>0</v>
      </c>
      <c r="Z328" s="726" cm="1">
        <f t="array" ref="Z328">INDEX($H328:$K328,0,MATCH(Z$326,$H$326:$K$326,0))*INDEX($J$320:$R$323,MATCH(Z$326,$I$320:$I$323,0),MATCH(Z$325,$J$319:$R$319,0))</f>
        <v>0</v>
      </c>
      <c r="AA328" s="726" cm="1">
        <f t="array" ref="AA328">INDEX($H328:$K328,0,MATCH(AA$326,$H$326:$K$326,0))*INDEX($J$320:$R$323,MATCH(AA$326,$I$320:$I$323,0),MATCH(AA$325,$J$319:$R$319,0))</f>
        <v>0</v>
      </c>
      <c r="AB328" s="726" cm="1">
        <f t="array" ref="AB328">INDEX($H328:$K328,0,MATCH(AB$326,$H$326:$K$326,0))*INDEX($J$320:$R$323,MATCH(AB$326,$I$320:$I$323,0),MATCH(AB$325,$J$319:$R$319,0))</f>
        <v>0</v>
      </c>
      <c r="AC328" s="726" cm="1">
        <f t="array" ref="AC328">INDEX($H328:$K328,0,MATCH(AC$326,$H$326:$K$326,0))*INDEX($J$320:$R$323,MATCH(AC$326,$I$320:$I$323,0),MATCH(AC$325,$J$319:$R$319,0))</f>
        <v>0</v>
      </c>
      <c r="AD328" s="726" cm="1">
        <f t="array" ref="AD328">INDEX($H328:$K328,0,MATCH(AD$326,$H$326:$K$326,0))*INDEX($J$320:$R$323,MATCH(AD$326,$I$320:$I$323,0),MATCH(AD$325,$J$319:$R$319,0))</f>
        <v>0</v>
      </c>
      <c r="AE328" s="726" cm="1">
        <f t="array" ref="AE328">INDEX($H328:$K328,0,MATCH(AE$326,$H$326:$K$326,0))*INDEX($J$320:$R$323,MATCH(AE$326,$I$320:$I$323,0),MATCH(AE$325,$J$319:$R$319,0))</f>
        <v>0</v>
      </c>
      <c r="AF328" s="726" cm="1">
        <f t="array" ref="AF328">INDEX($H328:$K328,0,MATCH(AF$326,$H$326:$K$326,0))*INDEX($J$320:$R$323,MATCH(AF$326,$I$320:$I$323,0),MATCH(AF$325,$J$319:$R$319,0))</f>
        <v>0</v>
      </c>
      <c r="AG328" s="726" cm="1">
        <f t="array" ref="AG328">INDEX($H328:$K328,0,MATCH(AG$326,$H$326:$K$326,0))*INDEX($J$320:$R$323,MATCH(AG$326,$I$320:$I$323,0),MATCH(AG$325,$J$319:$R$319,0))</f>
        <v>0</v>
      </c>
      <c r="AH328" s="726" cm="1">
        <f t="array" ref="AH328">INDEX($H328:$K328,0,MATCH(AH$326,$H$326:$K$326,0))*INDEX($J$320:$R$323,MATCH(AH$326,$I$320:$I$323,0),MATCH(AH$325,$J$319:$R$319,0))</f>
        <v>0</v>
      </c>
      <c r="AI328" s="726" cm="1">
        <f t="array" ref="AI328">INDEX($H328:$K328,0,MATCH(AI$326,$H$326:$K$326,0))*INDEX($J$320:$R$323,MATCH(AI$326,$I$320:$I$323,0),MATCH(AI$325,$J$319:$R$319,0))</f>
        <v>0</v>
      </c>
      <c r="AJ328" s="726" cm="1">
        <f t="array" ref="AJ328">INDEX($H328:$K328,0,MATCH(AJ$326,$H$326:$K$326,0))*INDEX($J$320:$R$323,MATCH(AJ$326,$I$320:$I$323,0),MATCH(AJ$325,$J$319:$R$319,0))</f>
        <v>0</v>
      </c>
      <c r="AK328" s="726" cm="1">
        <f t="array" ref="AK328">INDEX($H328:$K328,0,MATCH(AK$326,$H$326:$K$326,0))*INDEX($J$320:$R$323,MATCH(AK$326,$I$320:$I$323,0),MATCH(AK$325,$J$319:$R$319,0))</f>
        <v>0</v>
      </c>
      <c r="AL328" s="726" cm="1">
        <f t="array" ref="AL328">INDEX($H328:$K328,0,MATCH(AL$326,$H$326:$K$326,0))*INDEX($J$320:$R$323,MATCH(AL$326,$I$320:$I$323,0),MATCH(AL$325,$J$319:$R$319,0))</f>
        <v>0</v>
      </c>
      <c r="AM328" s="726" cm="1">
        <f t="array" ref="AM328">INDEX($H328:$K328,0,MATCH(AM$326,$H$326:$K$326,0))*INDEX($J$320:$R$323,MATCH(AM$326,$I$320:$I$323,0),MATCH(AM$325,$J$319:$R$319,0))</f>
        <v>0</v>
      </c>
      <c r="AN328" s="726" cm="1">
        <f t="array" ref="AN328">INDEX($H328:$K328,0,MATCH(AN$326,$H$326:$K$326,0))*INDEX($J$320:$R$323,MATCH(AN$326,$I$320:$I$323,0),MATCH(AN$325,$J$319:$R$319,0))</f>
        <v>0</v>
      </c>
      <c r="AO328" s="726" cm="1">
        <f t="array" ref="AO328">INDEX($H328:$K328,0,MATCH(AO$326,$H$326:$K$326,0))*INDEX($J$320:$R$323,MATCH(AO$326,$I$320:$I$323,0),MATCH(AO$325,$J$319:$R$319,0))</f>
        <v>0</v>
      </c>
      <c r="AP328" s="726" cm="1">
        <f t="array" ref="AP328">INDEX($H328:$K328,0,MATCH(AP$326,$H$326:$K$326,0))*INDEX($J$320:$R$323,MATCH(AP$326,$I$320:$I$323,0),MATCH(AP$325,$J$319:$R$319,0))</f>
        <v>0</v>
      </c>
      <c r="AQ328" s="726" cm="1">
        <f t="array" ref="AQ328">INDEX($H328:$K328,0,MATCH(AQ$326,$H$326:$K$326,0))*INDEX($J$320:$R$323,MATCH(AQ$326,$I$320:$I$323,0),MATCH(AQ$325,$J$319:$R$319,0))</f>
        <v>0</v>
      </c>
      <c r="AR328" s="726" cm="1">
        <f t="array" ref="AR328">INDEX($H328:$K328,0,MATCH(AR$326,$H$326:$K$326,0))*INDEX($J$320:$R$323,MATCH(AR$326,$I$320:$I$323,0),MATCH(AR$325,$J$319:$R$319,0))</f>
        <v>0</v>
      </c>
      <c r="AS328" s="726" cm="1">
        <f t="array" ref="AS328">INDEX($H328:$K328,0,MATCH(AS$326,$H$326:$K$326,0))*INDEX($J$320:$R$323,MATCH(AS$326,$I$320:$I$323,0),MATCH(AS$325,$J$319:$R$319,0))</f>
        <v>0</v>
      </c>
      <c r="AT328" s="726" cm="1">
        <f t="array" ref="AT328">INDEX($H328:$K328,0,MATCH(AT$326,$H$326:$K$326,0))*INDEX($J$320:$R$323,MATCH(AT$326,$I$320:$I$323,0),MATCH(AT$325,$J$319:$R$319,0))</f>
        <v>0</v>
      </c>
      <c r="AU328" s="726"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6" cm="1">
        <f t="array" ref="L329">INDEX($H329:$K329,0,MATCH(L$326,$H$326:$K$326,0))*INDEX($J$320:$R$323,MATCH(L$326,$I$320:$I$323,0),MATCH(L$325,$J$319:$R$319,0))</f>
        <v>0</v>
      </c>
      <c r="M329" s="726" cm="1">
        <f t="array" ref="M329">INDEX($H329:$K329,0,MATCH(M$326,$H$326:$K$326,0))*INDEX($J$320:$R$323,MATCH(M$326,$I$320:$I$323,0),MATCH(M$325,$J$319:$R$319,0))</f>
        <v>0</v>
      </c>
      <c r="N329" s="726" cm="1">
        <f t="array" ref="N329">INDEX($H329:$K329,0,MATCH(N$326,$H$326:$K$326,0))*INDEX($J$320:$R$323,MATCH(N$326,$I$320:$I$323,0),MATCH(N$325,$J$319:$R$319,0))</f>
        <v>0</v>
      </c>
      <c r="O329" s="726" cm="1">
        <f t="array" ref="O329">INDEX($H329:$K329,0,MATCH(O$326,$H$326:$K$326,0))*INDEX($J$320:$R$323,MATCH(O$326,$I$320:$I$323,0),MATCH(O$325,$J$319:$R$319,0))</f>
        <v>0</v>
      </c>
      <c r="P329" s="726" cm="1">
        <f t="array" ref="P329">INDEX($H329:$K329,0,MATCH(P$326,$H$326:$K$326,0))*INDEX($J$320:$R$323,MATCH(P$326,$I$320:$I$323,0),MATCH(P$325,$J$319:$R$319,0))</f>
        <v>0</v>
      </c>
      <c r="Q329" s="726" cm="1">
        <f t="array" ref="Q329">INDEX($H329:$K329,0,MATCH(Q$326,$H$326:$K$326,0))*INDEX($J$320:$R$323,MATCH(Q$326,$I$320:$I$323,0),MATCH(Q$325,$J$319:$R$319,0))</f>
        <v>0</v>
      </c>
      <c r="R329" s="726" cm="1">
        <f t="array" ref="R329">INDEX($H329:$K329,0,MATCH(R$326,$H$326:$K$326,0))*INDEX($J$320:$R$323,MATCH(R$326,$I$320:$I$323,0),MATCH(R$325,$J$319:$R$319,0))</f>
        <v>0</v>
      </c>
      <c r="S329" s="726" cm="1">
        <f t="array" ref="S329">INDEX($H329:$K329,0,MATCH(S$326,$H$326:$K$326,0))*INDEX($J$320:$R$323,MATCH(S$326,$I$320:$I$323,0),MATCH(S$325,$J$319:$R$319,0))</f>
        <v>0</v>
      </c>
      <c r="T329" s="726" cm="1">
        <f t="array" ref="T329">INDEX($H329:$K329,0,MATCH(T$326,$H$326:$K$326,0))*INDEX($J$320:$R$323,MATCH(T$326,$I$320:$I$323,0),MATCH(T$325,$J$319:$R$319,0))</f>
        <v>0</v>
      </c>
      <c r="U329" s="726" cm="1">
        <f t="array" ref="U329">INDEX($H329:$K329,0,MATCH(U$326,$H$326:$K$326,0))*INDEX($J$320:$R$323,MATCH(U$326,$I$320:$I$323,0),MATCH(U$325,$J$319:$R$319,0))</f>
        <v>0</v>
      </c>
      <c r="V329" s="726" cm="1">
        <f t="array" ref="V329">INDEX($H329:$K329,0,MATCH(V$326,$H$326:$K$326,0))*INDEX($J$320:$R$323,MATCH(V$326,$I$320:$I$323,0),MATCH(V$325,$J$319:$R$319,0))</f>
        <v>0</v>
      </c>
      <c r="W329" s="726" cm="1">
        <f t="array" ref="W329">INDEX($H329:$K329,0,MATCH(W$326,$H$326:$K$326,0))*INDEX($J$320:$R$323,MATCH(W$326,$I$320:$I$323,0),MATCH(W$325,$J$319:$R$319,0))</f>
        <v>0</v>
      </c>
      <c r="X329" s="726" cm="1">
        <f t="array" ref="X329">INDEX($H329:$K329,0,MATCH(X$326,$H$326:$K$326,0))*INDEX($J$320:$R$323,MATCH(X$326,$I$320:$I$323,0),MATCH(X$325,$J$319:$R$319,0))</f>
        <v>0</v>
      </c>
      <c r="Y329" s="726" cm="1">
        <f t="array" ref="Y329">INDEX($H329:$K329,0,MATCH(Y$326,$H$326:$K$326,0))*INDEX($J$320:$R$323,MATCH(Y$326,$I$320:$I$323,0),MATCH(Y$325,$J$319:$R$319,0))</f>
        <v>0</v>
      </c>
      <c r="Z329" s="726" cm="1">
        <f t="array" ref="Z329">INDEX($H329:$K329,0,MATCH(Z$326,$H$326:$K$326,0))*INDEX($J$320:$R$323,MATCH(Z$326,$I$320:$I$323,0),MATCH(Z$325,$J$319:$R$319,0))</f>
        <v>0</v>
      </c>
      <c r="AA329" s="726" cm="1">
        <f t="array" ref="AA329">INDEX($H329:$K329,0,MATCH(AA$326,$H$326:$K$326,0))*INDEX($J$320:$R$323,MATCH(AA$326,$I$320:$I$323,0),MATCH(AA$325,$J$319:$R$319,0))</f>
        <v>0</v>
      </c>
      <c r="AB329" s="726" cm="1">
        <f t="array" ref="AB329">INDEX($H329:$K329,0,MATCH(AB$326,$H$326:$K$326,0))*INDEX($J$320:$R$323,MATCH(AB$326,$I$320:$I$323,0),MATCH(AB$325,$J$319:$R$319,0))</f>
        <v>0</v>
      </c>
      <c r="AC329" s="726" cm="1">
        <f t="array" ref="AC329">INDEX($H329:$K329,0,MATCH(AC$326,$H$326:$K$326,0))*INDEX($J$320:$R$323,MATCH(AC$326,$I$320:$I$323,0),MATCH(AC$325,$J$319:$R$319,0))</f>
        <v>0</v>
      </c>
      <c r="AD329" s="726" cm="1">
        <f t="array" ref="AD329">INDEX($H329:$K329,0,MATCH(AD$326,$H$326:$K$326,0))*INDEX($J$320:$R$323,MATCH(AD$326,$I$320:$I$323,0),MATCH(AD$325,$J$319:$R$319,0))</f>
        <v>0</v>
      </c>
      <c r="AE329" s="726" cm="1">
        <f t="array" ref="AE329">INDEX($H329:$K329,0,MATCH(AE$326,$H$326:$K$326,0))*INDEX($J$320:$R$323,MATCH(AE$326,$I$320:$I$323,0),MATCH(AE$325,$J$319:$R$319,0))</f>
        <v>0</v>
      </c>
      <c r="AF329" s="726" cm="1">
        <f t="array" ref="AF329">INDEX($H329:$K329,0,MATCH(AF$326,$H$326:$K$326,0))*INDEX($J$320:$R$323,MATCH(AF$326,$I$320:$I$323,0),MATCH(AF$325,$J$319:$R$319,0))</f>
        <v>0</v>
      </c>
      <c r="AG329" s="726" cm="1">
        <f t="array" ref="AG329">INDEX($H329:$K329,0,MATCH(AG$326,$H$326:$K$326,0))*INDEX($J$320:$R$323,MATCH(AG$326,$I$320:$I$323,0),MATCH(AG$325,$J$319:$R$319,0))</f>
        <v>0</v>
      </c>
      <c r="AH329" s="726" cm="1">
        <f t="array" ref="AH329">INDEX($H329:$K329,0,MATCH(AH$326,$H$326:$K$326,0))*INDEX($J$320:$R$323,MATCH(AH$326,$I$320:$I$323,0),MATCH(AH$325,$J$319:$R$319,0))</f>
        <v>0</v>
      </c>
      <c r="AI329" s="726" cm="1">
        <f t="array" ref="AI329">INDEX($H329:$K329,0,MATCH(AI$326,$H$326:$K$326,0))*INDEX($J$320:$R$323,MATCH(AI$326,$I$320:$I$323,0),MATCH(AI$325,$J$319:$R$319,0))</f>
        <v>0</v>
      </c>
      <c r="AJ329" s="726" cm="1">
        <f t="array" ref="AJ329">INDEX($H329:$K329,0,MATCH(AJ$326,$H$326:$K$326,0))*INDEX($J$320:$R$323,MATCH(AJ$326,$I$320:$I$323,0),MATCH(AJ$325,$J$319:$R$319,0))</f>
        <v>0</v>
      </c>
      <c r="AK329" s="726" cm="1">
        <f t="array" ref="AK329">INDEX($H329:$K329,0,MATCH(AK$326,$H$326:$K$326,0))*INDEX($J$320:$R$323,MATCH(AK$326,$I$320:$I$323,0),MATCH(AK$325,$J$319:$R$319,0))</f>
        <v>0</v>
      </c>
      <c r="AL329" s="726" cm="1">
        <f t="array" ref="AL329">INDEX($H329:$K329,0,MATCH(AL$326,$H$326:$K$326,0))*INDEX($J$320:$R$323,MATCH(AL$326,$I$320:$I$323,0),MATCH(AL$325,$J$319:$R$319,0))</f>
        <v>0</v>
      </c>
      <c r="AM329" s="726" cm="1">
        <f t="array" ref="AM329">INDEX($H329:$K329,0,MATCH(AM$326,$H$326:$K$326,0))*INDEX($J$320:$R$323,MATCH(AM$326,$I$320:$I$323,0),MATCH(AM$325,$J$319:$R$319,0))</f>
        <v>0</v>
      </c>
      <c r="AN329" s="726" cm="1">
        <f t="array" ref="AN329">INDEX($H329:$K329,0,MATCH(AN$326,$H$326:$K$326,0))*INDEX($J$320:$R$323,MATCH(AN$326,$I$320:$I$323,0),MATCH(AN$325,$J$319:$R$319,0))</f>
        <v>0</v>
      </c>
      <c r="AO329" s="726" cm="1">
        <f t="array" ref="AO329">INDEX($H329:$K329,0,MATCH(AO$326,$H$326:$K$326,0))*INDEX($J$320:$R$323,MATCH(AO$326,$I$320:$I$323,0),MATCH(AO$325,$J$319:$R$319,0))</f>
        <v>0</v>
      </c>
      <c r="AP329" s="726" cm="1">
        <f t="array" ref="AP329">INDEX($H329:$K329,0,MATCH(AP$326,$H$326:$K$326,0))*INDEX($J$320:$R$323,MATCH(AP$326,$I$320:$I$323,0),MATCH(AP$325,$J$319:$R$319,0))</f>
        <v>0</v>
      </c>
      <c r="AQ329" s="726" cm="1">
        <f t="array" ref="AQ329">INDEX($H329:$K329,0,MATCH(AQ$326,$H$326:$K$326,0))*INDEX($J$320:$R$323,MATCH(AQ$326,$I$320:$I$323,0),MATCH(AQ$325,$J$319:$R$319,0))</f>
        <v>0</v>
      </c>
      <c r="AR329" s="726" cm="1">
        <f t="array" ref="AR329">INDEX($H329:$K329,0,MATCH(AR$326,$H$326:$K$326,0))*INDEX($J$320:$R$323,MATCH(AR$326,$I$320:$I$323,0),MATCH(AR$325,$J$319:$R$319,0))</f>
        <v>0</v>
      </c>
      <c r="AS329" s="726" cm="1">
        <f t="array" ref="AS329">INDEX($H329:$K329,0,MATCH(AS$326,$H$326:$K$326,0))*INDEX($J$320:$R$323,MATCH(AS$326,$I$320:$I$323,0),MATCH(AS$325,$J$319:$R$319,0))</f>
        <v>0</v>
      </c>
      <c r="AT329" s="726" cm="1">
        <f t="array" ref="AT329">INDEX($H329:$K329,0,MATCH(AT$326,$H$326:$K$326,0))*INDEX($J$320:$R$323,MATCH(AT$326,$I$320:$I$323,0),MATCH(AT$325,$J$319:$R$319,0))</f>
        <v>0</v>
      </c>
      <c r="AU329" s="726"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6" cm="1">
        <f t="array" ref="L330">INDEX($H330:$K330,0,MATCH(L$326,$H$326:$K$326,0))*INDEX($J$320:$R$323,MATCH(L$326,$I$320:$I$323,0),MATCH(L$325,$J$319:$R$319,0))</f>
        <v>0</v>
      </c>
      <c r="M330" s="726" cm="1">
        <f t="array" ref="M330">INDEX($H330:$K330,0,MATCH(M$326,$H$326:$K$326,0))*INDEX($J$320:$R$323,MATCH(M$326,$I$320:$I$323,0),MATCH(M$325,$J$319:$R$319,0))</f>
        <v>0</v>
      </c>
      <c r="N330" s="726" cm="1">
        <f t="array" ref="N330">INDEX($H330:$K330,0,MATCH(N$326,$H$326:$K$326,0))*INDEX($J$320:$R$323,MATCH(N$326,$I$320:$I$323,0),MATCH(N$325,$J$319:$R$319,0))</f>
        <v>0</v>
      </c>
      <c r="O330" s="726" cm="1">
        <f t="array" ref="O330">INDEX($H330:$K330,0,MATCH(O$326,$H$326:$K$326,0))*INDEX($J$320:$R$323,MATCH(O$326,$I$320:$I$323,0),MATCH(O$325,$J$319:$R$319,0))</f>
        <v>0</v>
      </c>
      <c r="P330" s="726" cm="1">
        <f t="array" ref="P330">INDEX($H330:$K330,0,MATCH(P$326,$H$326:$K$326,0))*INDEX($J$320:$R$323,MATCH(P$326,$I$320:$I$323,0),MATCH(P$325,$J$319:$R$319,0))</f>
        <v>0</v>
      </c>
      <c r="Q330" s="726" cm="1">
        <f t="array" ref="Q330">INDEX($H330:$K330,0,MATCH(Q$326,$H$326:$K$326,0))*INDEX($J$320:$R$323,MATCH(Q$326,$I$320:$I$323,0),MATCH(Q$325,$J$319:$R$319,0))</f>
        <v>0</v>
      </c>
      <c r="R330" s="726" cm="1">
        <f t="array" ref="R330">INDEX($H330:$K330,0,MATCH(R$326,$H$326:$K$326,0))*INDEX($J$320:$R$323,MATCH(R$326,$I$320:$I$323,0),MATCH(R$325,$J$319:$R$319,0))</f>
        <v>0</v>
      </c>
      <c r="S330" s="726" cm="1">
        <f t="array" ref="S330">INDEX($H330:$K330,0,MATCH(S$326,$H$326:$K$326,0))*INDEX($J$320:$R$323,MATCH(S$326,$I$320:$I$323,0),MATCH(S$325,$J$319:$R$319,0))</f>
        <v>0</v>
      </c>
      <c r="T330" s="726" cm="1">
        <f t="array" ref="T330">INDEX($H330:$K330,0,MATCH(T$326,$H$326:$K$326,0))*INDEX($J$320:$R$323,MATCH(T$326,$I$320:$I$323,0),MATCH(T$325,$J$319:$R$319,0))</f>
        <v>0</v>
      </c>
      <c r="U330" s="726" cm="1">
        <f t="array" ref="U330">INDEX($H330:$K330,0,MATCH(U$326,$H$326:$K$326,0))*INDEX($J$320:$R$323,MATCH(U$326,$I$320:$I$323,0),MATCH(U$325,$J$319:$R$319,0))</f>
        <v>0</v>
      </c>
      <c r="V330" s="726" cm="1">
        <f t="array" ref="V330">INDEX($H330:$K330,0,MATCH(V$326,$H$326:$K$326,0))*INDEX($J$320:$R$323,MATCH(V$326,$I$320:$I$323,0),MATCH(V$325,$J$319:$R$319,0))</f>
        <v>0</v>
      </c>
      <c r="W330" s="726" cm="1">
        <f t="array" ref="W330">INDEX($H330:$K330,0,MATCH(W$326,$H$326:$K$326,0))*INDEX($J$320:$R$323,MATCH(W$326,$I$320:$I$323,0),MATCH(W$325,$J$319:$R$319,0))</f>
        <v>0</v>
      </c>
      <c r="X330" s="726" cm="1">
        <f t="array" ref="X330">INDEX($H330:$K330,0,MATCH(X$326,$H$326:$K$326,0))*INDEX($J$320:$R$323,MATCH(X$326,$I$320:$I$323,0),MATCH(X$325,$J$319:$R$319,0))</f>
        <v>0</v>
      </c>
      <c r="Y330" s="726" cm="1">
        <f t="array" ref="Y330">INDEX($H330:$K330,0,MATCH(Y$326,$H$326:$K$326,0))*INDEX($J$320:$R$323,MATCH(Y$326,$I$320:$I$323,0),MATCH(Y$325,$J$319:$R$319,0))</f>
        <v>0</v>
      </c>
      <c r="Z330" s="726" cm="1">
        <f t="array" ref="Z330">INDEX($H330:$K330,0,MATCH(Z$326,$H$326:$K$326,0))*INDEX($J$320:$R$323,MATCH(Z$326,$I$320:$I$323,0),MATCH(Z$325,$J$319:$R$319,0))</f>
        <v>0</v>
      </c>
      <c r="AA330" s="726" cm="1">
        <f t="array" ref="AA330">INDEX($H330:$K330,0,MATCH(AA$326,$H$326:$K$326,0))*INDEX($J$320:$R$323,MATCH(AA$326,$I$320:$I$323,0),MATCH(AA$325,$J$319:$R$319,0))</f>
        <v>0</v>
      </c>
      <c r="AB330" s="726" cm="1">
        <f t="array" ref="AB330">INDEX($H330:$K330,0,MATCH(AB$326,$H$326:$K$326,0))*INDEX($J$320:$R$323,MATCH(AB$326,$I$320:$I$323,0),MATCH(AB$325,$J$319:$R$319,0))</f>
        <v>0</v>
      </c>
      <c r="AC330" s="726" cm="1">
        <f t="array" ref="AC330">INDEX($H330:$K330,0,MATCH(AC$326,$H$326:$K$326,0))*INDEX($J$320:$R$323,MATCH(AC$326,$I$320:$I$323,0),MATCH(AC$325,$J$319:$R$319,0))</f>
        <v>0</v>
      </c>
      <c r="AD330" s="726" cm="1">
        <f t="array" ref="AD330">INDEX($H330:$K330,0,MATCH(AD$326,$H$326:$K$326,0))*INDEX($J$320:$R$323,MATCH(AD$326,$I$320:$I$323,0),MATCH(AD$325,$J$319:$R$319,0))</f>
        <v>0</v>
      </c>
      <c r="AE330" s="726" cm="1">
        <f t="array" ref="AE330">INDEX($H330:$K330,0,MATCH(AE$326,$H$326:$K$326,0))*INDEX($J$320:$R$323,MATCH(AE$326,$I$320:$I$323,0),MATCH(AE$325,$J$319:$R$319,0))</f>
        <v>0</v>
      </c>
      <c r="AF330" s="726" cm="1">
        <f t="array" ref="AF330">INDEX($H330:$K330,0,MATCH(AF$326,$H$326:$K$326,0))*INDEX($J$320:$R$323,MATCH(AF$326,$I$320:$I$323,0),MATCH(AF$325,$J$319:$R$319,0))</f>
        <v>0</v>
      </c>
      <c r="AG330" s="726" cm="1">
        <f t="array" ref="AG330">INDEX($H330:$K330,0,MATCH(AG$326,$H$326:$K$326,0))*INDEX($J$320:$R$323,MATCH(AG$326,$I$320:$I$323,0),MATCH(AG$325,$J$319:$R$319,0))</f>
        <v>0</v>
      </c>
      <c r="AH330" s="726" cm="1">
        <f t="array" ref="AH330">INDEX($H330:$K330,0,MATCH(AH$326,$H$326:$K$326,0))*INDEX($J$320:$R$323,MATCH(AH$326,$I$320:$I$323,0),MATCH(AH$325,$J$319:$R$319,0))</f>
        <v>0</v>
      </c>
      <c r="AI330" s="726" cm="1">
        <f t="array" ref="AI330">INDEX($H330:$K330,0,MATCH(AI$326,$H$326:$K$326,0))*INDEX($J$320:$R$323,MATCH(AI$326,$I$320:$I$323,0),MATCH(AI$325,$J$319:$R$319,0))</f>
        <v>0</v>
      </c>
      <c r="AJ330" s="726" cm="1">
        <f t="array" ref="AJ330">INDEX($H330:$K330,0,MATCH(AJ$326,$H$326:$K$326,0))*INDEX($J$320:$R$323,MATCH(AJ$326,$I$320:$I$323,0),MATCH(AJ$325,$J$319:$R$319,0))</f>
        <v>0</v>
      </c>
      <c r="AK330" s="726" cm="1">
        <f t="array" ref="AK330">INDEX($H330:$K330,0,MATCH(AK$326,$H$326:$K$326,0))*INDEX($J$320:$R$323,MATCH(AK$326,$I$320:$I$323,0),MATCH(AK$325,$J$319:$R$319,0))</f>
        <v>0</v>
      </c>
      <c r="AL330" s="726" cm="1">
        <f t="array" ref="AL330">INDEX($H330:$K330,0,MATCH(AL$326,$H$326:$K$326,0))*INDEX($J$320:$R$323,MATCH(AL$326,$I$320:$I$323,0),MATCH(AL$325,$J$319:$R$319,0))</f>
        <v>0</v>
      </c>
      <c r="AM330" s="726" cm="1">
        <f t="array" ref="AM330">INDEX($H330:$K330,0,MATCH(AM$326,$H$326:$K$326,0))*INDEX($J$320:$R$323,MATCH(AM$326,$I$320:$I$323,0),MATCH(AM$325,$J$319:$R$319,0))</f>
        <v>0</v>
      </c>
      <c r="AN330" s="726" cm="1">
        <f t="array" ref="AN330">INDEX($H330:$K330,0,MATCH(AN$326,$H$326:$K$326,0))*INDEX($J$320:$R$323,MATCH(AN$326,$I$320:$I$323,0),MATCH(AN$325,$J$319:$R$319,0))</f>
        <v>0</v>
      </c>
      <c r="AO330" s="726" cm="1">
        <f t="array" ref="AO330">INDEX($H330:$K330,0,MATCH(AO$326,$H$326:$K$326,0))*INDEX($J$320:$R$323,MATCH(AO$326,$I$320:$I$323,0),MATCH(AO$325,$J$319:$R$319,0))</f>
        <v>0</v>
      </c>
      <c r="AP330" s="726" cm="1">
        <f t="array" ref="AP330">INDEX($H330:$K330,0,MATCH(AP$326,$H$326:$K$326,0))*INDEX($J$320:$R$323,MATCH(AP$326,$I$320:$I$323,0),MATCH(AP$325,$J$319:$R$319,0))</f>
        <v>0</v>
      </c>
      <c r="AQ330" s="726" cm="1">
        <f t="array" ref="AQ330">INDEX($H330:$K330,0,MATCH(AQ$326,$H$326:$K$326,0))*INDEX($J$320:$R$323,MATCH(AQ$326,$I$320:$I$323,0),MATCH(AQ$325,$J$319:$R$319,0))</f>
        <v>0</v>
      </c>
      <c r="AR330" s="726" cm="1">
        <f t="array" ref="AR330">INDEX($H330:$K330,0,MATCH(AR$326,$H$326:$K$326,0))*INDEX($J$320:$R$323,MATCH(AR$326,$I$320:$I$323,0),MATCH(AR$325,$J$319:$R$319,0))</f>
        <v>0</v>
      </c>
      <c r="AS330" s="726" cm="1">
        <f t="array" ref="AS330">INDEX($H330:$K330,0,MATCH(AS$326,$H$326:$K$326,0))*INDEX($J$320:$R$323,MATCH(AS$326,$I$320:$I$323,0),MATCH(AS$325,$J$319:$R$319,0))</f>
        <v>0</v>
      </c>
      <c r="AT330" s="726" cm="1">
        <f t="array" ref="AT330">INDEX($H330:$K330,0,MATCH(AT$326,$H$326:$K$326,0))*INDEX($J$320:$R$323,MATCH(AT$326,$I$320:$I$323,0),MATCH(AT$325,$J$319:$R$319,0))</f>
        <v>0</v>
      </c>
      <c r="AU330" s="726"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6" cm="1">
        <f t="array" ref="L331">INDEX($H331:$K331,0,MATCH(L$326,$H$326:$K$326,0))*INDEX($J$320:$R$323,MATCH(L$326,$I$320:$I$323,0),MATCH(L$325,$J$319:$R$319,0))</f>
        <v>0</v>
      </c>
      <c r="M331" s="726" cm="1">
        <f t="array" ref="M331">INDEX($H331:$K331,0,MATCH(M$326,$H$326:$K$326,0))*INDEX($J$320:$R$323,MATCH(M$326,$I$320:$I$323,0),MATCH(M$325,$J$319:$R$319,0))</f>
        <v>0</v>
      </c>
      <c r="N331" s="726" cm="1">
        <f t="array" ref="N331">INDEX($H331:$K331,0,MATCH(N$326,$H$326:$K$326,0))*INDEX($J$320:$R$323,MATCH(N$326,$I$320:$I$323,0),MATCH(N$325,$J$319:$R$319,0))</f>
        <v>0</v>
      </c>
      <c r="O331" s="726" cm="1">
        <f t="array" ref="O331">INDEX($H331:$K331,0,MATCH(O$326,$H$326:$K$326,0))*INDEX($J$320:$R$323,MATCH(O$326,$I$320:$I$323,0),MATCH(O$325,$J$319:$R$319,0))</f>
        <v>0</v>
      </c>
      <c r="P331" s="726" cm="1">
        <f t="array" ref="P331">INDEX($H331:$K331,0,MATCH(P$326,$H$326:$K$326,0))*INDEX($J$320:$R$323,MATCH(P$326,$I$320:$I$323,0),MATCH(P$325,$J$319:$R$319,0))</f>
        <v>0</v>
      </c>
      <c r="Q331" s="726" cm="1">
        <f t="array" ref="Q331">INDEX($H331:$K331,0,MATCH(Q$326,$H$326:$K$326,0))*INDEX($J$320:$R$323,MATCH(Q$326,$I$320:$I$323,0),MATCH(Q$325,$J$319:$R$319,0))</f>
        <v>0</v>
      </c>
      <c r="R331" s="726" cm="1">
        <f t="array" ref="R331">INDEX($H331:$K331,0,MATCH(R$326,$H$326:$K$326,0))*INDEX($J$320:$R$323,MATCH(R$326,$I$320:$I$323,0),MATCH(R$325,$J$319:$R$319,0))</f>
        <v>0</v>
      </c>
      <c r="S331" s="726" cm="1">
        <f t="array" ref="S331">INDEX($H331:$K331,0,MATCH(S$326,$H$326:$K$326,0))*INDEX($J$320:$R$323,MATCH(S$326,$I$320:$I$323,0),MATCH(S$325,$J$319:$R$319,0))</f>
        <v>0</v>
      </c>
      <c r="T331" s="726" cm="1">
        <f t="array" ref="T331">INDEX($H331:$K331,0,MATCH(T$326,$H$326:$K$326,0))*INDEX($J$320:$R$323,MATCH(T$326,$I$320:$I$323,0),MATCH(T$325,$J$319:$R$319,0))</f>
        <v>0</v>
      </c>
      <c r="U331" s="726" cm="1">
        <f t="array" ref="U331">INDEX($H331:$K331,0,MATCH(U$326,$H$326:$K$326,0))*INDEX($J$320:$R$323,MATCH(U$326,$I$320:$I$323,0),MATCH(U$325,$J$319:$R$319,0))</f>
        <v>0</v>
      </c>
      <c r="V331" s="726" cm="1">
        <f t="array" ref="V331">INDEX($H331:$K331,0,MATCH(V$326,$H$326:$K$326,0))*INDEX($J$320:$R$323,MATCH(V$326,$I$320:$I$323,0),MATCH(V$325,$J$319:$R$319,0))</f>
        <v>0</v>
      </c>
      <c r="W331" s="726" cm="1">
        <f t="array" ref="W331">INDEX($H331:$K331,0,MATCH(W$326,$H$326:$K$326,0))*INDEX($J$320:$R$323,MATCH(W$326,$I$320:$I$323,0),MATCH(W$325,$J$319:$R$319,0))</f>
        <v>0</v>
      </c>
      <c r="X331" s="726" cm="1">
        <f t="array" ref="X331">INDEX($H331:$K331,0,MATCH(X$326,$H$326:$K$326,0))*INDEX($J$320:$R$323,MATCH(X$326,$I$320:$I$323,0),MATCH(X$325,$J$319:$R$319,0))</f>
        <v>0</v>
      </c>
      <c r="Y331" s="726" cm="1">
        <f t="array" ref="Y331">INDEX($H331:$K331,0,MATCH(Y$326,$H$326:$K$326,0))*INDEX($J$320:$R$323,MATCH(Y$326,$I$320:$I$323,0),MATCH(Y$325,$J$319:$R$319,0))</f>
        <v>0</v>
      </c>
      <c r="Z331" s="726" cm="1">
        <f t="array" ref="Z331">INDEX($H331:$K331,0,MATCH(Z$326,$H$326:$K$326,0))*INDEX($J$320:$R$323,MATCH(Z$326,$I$320:$I$323,0),MATCH(Z$325,$J$319:$R$319,0))</f>
        <v>0</v>
      </c>
      <c r="AA331" s="726" cm="1">
        <f t="array" ref="AA331">INDEX($H331:$K331,0,MATCH(AA$326,$H$326:$K$326,0))*INDEX($J$320:$R$323,MATCH(AA$326,$I$320:$I$323,0),MATCH(AA$325,$J$319:$R$319,0))</f>
        <v>0</v>
      </c>
      <c r="AB331" s="726" cm="1">
        <f t="array" ref="AB331">INDEX($H331:$K331,0,MATCH(AB$326,$H$326:$K$326,0))*INDEX($J$320:$R$323,MATCH(AB$326,$I$320:$I$323,0),MATCH(AB$325,$J$319:$R$319,0))</f>
        <v>0</v>
      </c>
      <c r="AC331" s="726" cm="1">
        <f t="array" ref="AC331">INDEX($H331:$K331,0,MATCH(AC$326,$H$326:$K$326,0))*INDEX($J$320:$R$323,MATCH(AC$326,$I$320:$I$323,0),MATCH(AC$325,$J$319:$R$319,0))</f>
        <v>0</v>
      </c>
      <c r="AD331" s="726" cm="1">
        <f t="array" ref="AD331">INDEX($H331:$K331,0,MATCH(AD$326,$H$326:$K$326,0))*INDEX($J$320:$R$323,MATCH(AD$326,$I$320:$I$323,0),MATCH(AD$325,$J$319:$R$319,0))</f>
        <v>0</v>
      </c>
      <c r="AE331" s="726" cm="1">
        <f t="array" ref="AE331">INDEX($H331:$K331,0,MATCH(AE$326,$H$326:$K$326,0))*INDEX($J$320:$R$323,MATCH(AE$326,$I$320:$I$323,0),MATCH(AE$325,$J$319:$R$319,0))</f>
        <v>0</v>
      </c>
      <c r="AF331" s="726" cm="1">
        <f t="array" ref="AF331">INDEX($H331:$K331,0,MATCH(AF$326,$H$326:$K$326,0))*INDEX($J$320:$R$323,MATCH(AF$326,$I$320:$I$323,0),MATCH(AF$325,$J$319:$R$319,0))</f>
        <v>0</v>
      </c>
      <c r="AG331" s="726" cm="1">
        <f t="array" ref="AG331">INDEX($H331:$K331,0,MATCH(AG$326,$H$326:$K$326,0))*INDEX($J$320:$R$323,MATCH(AG$326,$I$320:$I$323,0),MATCH(AG$325,$J$319:$R$319,0))</f>
        <v>0</v>
      </c>
      <c r="AH331" s="726" cm="1">
        <f t="array" ref="AH331">INDEX($H331:$K331,0,MATCH(AH$326,$H$326:$K$326,0))*INDEX($J$320:$R$323,MATCH(AH$326,$I$320:$I$323,0),MATCH(AH$325,$J$319:$R$319,0))</f>
        <v>0</v>
      </c>
      <c r="AI331" s="726" cm="1">
        <f t="array" ref="AI331">INDEX($H331:$K331,0,MATCH(AI$326,$H$326:$K$326,0))*INDEX($J$320:$R$323,MATCH(AI$326,$I$320:$I$323,0),MATCH(AI$325,$J$319:$R$319,0))</f>
        <v>0</v>
      </c>
      <c r="AJ331" s="726" cm="1">
        <f t="array" ref="AJ331">INDEX($H331:$K331,0,MATCH(AJ$326,$H$326:$K$326,0))*INDEX($J$320:$R$323,MATCH(AJ$326,$I$320:$I$323,0),MATCH(AJ$325,$J$319:$R$319,0))</f>
        <v>0</v>
      </c>
      <c r="AK331" s="726" cm="1">
        <f t="array" ref="AK331">INDEX($H331:$K331,0,MATCH(AK$326,$H$326:$K$326,0))*INDEX($J$320:$R$323,MATCH(AK$326,$I$320:$I$323,0),MATCH(AK$325,$J$319:$R$319,0))</f>
        <v>0</v>
      </c>
      <c r="AL331" s="726" cm="1">
        <f t="array" ref="AL331">INDEX($H331:$K331,0,MATCH(AL$326,$H$326:$K$326,0))*INDEX($J$320:$R$323,MATCH(AL$326,$I$320:$I$323,0),MATCH(AL$325,$J$319:$R$319,0))</f>
        <v>0</v>
      </c>
      <c r="AM331" s="726" cm="1">
        <f t="array" ref="AM331">INDEX($H331:$K331,0,MATCH(AM$326,$H$326:$K$326,0))*INDEX($J$320:$R$323,MATCH(AM$326,$I$320:$I$323,0),MATCH(AM$325,$J$319:$R$319,0))</f>
        <v>0</v>
      </c>
      <c r="AN331" s="726" cm="1">
        <f t="array" ref="AN331">INDEX($H331:$K331,0,MATCH(AN$326,$H$326:$K$326,0))*INDEX($J$320:$R$323,MATCH(AN$326,$I$320:$I$323,0),MATCH(AN$325,$J$319:$R$319,0))</f>
        <v>0</v>
      </c>
      <c r="AO331" s="726" cm="1">
        <f t="array" ref="AO331">INDEX($H331:$K331,0,MATCH(AO$326,$H$326:$K$326,0))*INDEX($J$320:$R$323,MATCH(AO$326,$I$320:$I$323,0),MATCH(AO$325,$J$319:$R$319,0))</f>
        <v>0</v>
      </c>
      <c r="AP331" s="726" cm="1">
        <f t="array" ref="AP331">INDEX($H331:$K331,0,MATCH(AP$326,$H$326:$K$326,0))*INDEX($J$320:$R$323,MATCH(AP$326,$I$320:$I$323,0),MATCH(AP$325,$J$319:$R$319,0))</f>
        <v>0</v>
      </c>
      <c r="AQ331" s="726" cm="1">
        <f t="array" ref="AQ331">INDEX($H331:$K331,0,MATCH(AQ$326,$H$326:$K$326,0))*INDEX($J$320:$R$323,MATCH(AQ$326,$I$320:$I$323,0),MATCH(AQ$325,$J$319:$R$319,0))</f>
        <v>0</v>
      </c>
      <c r="AR331" s="726" cm="1">
        <f t="array" ref="AR331">INDEX($H331:$K331,0,MATCH(AR$326,$H$326:$K$326,0))*INDEX($J$320:$R$323,MATCH(AR$326,$I$320:$I$323,0),MATCH(AR$325,$J$319:$R$319,0))</f>
        <v>0</v>
      </c>
      <c r="AS331" s="726" cm="1">
        <f t="array" ref="AS331">INDEX($H331:$K331,0,MATCH(AS$326,$H$326:$K$326,0))*INDEX($J$320:$R$323,MATCH(AS$326,$I$320:$I$323,0),MATCH(AS$325,$J$319:$R$319,0))</f>
        <v>0</v>
      </c>
      <c r="AT331" s="726" cm="1">
        <f t="array" ref="AT331">INDEX($H331:$K331,0,MATCH(AT$326,$H$326:$K$326,0))*INDEX($J$320:$R$323,MATCH(AT$326,$I$320:$I$323,0),MATCH(AT$325,$J$319:$R$319,0))</f>
        <v>0</v>
      </c>
      <c r="AU331" s="726"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6" cm="1">
        <f t="array" ref="L332">INDEX($H332:$K332,0,MATCH(L$326,$H$326:$K$326,0))*INDEX($J$320:$R$323,MATCH(L$326,$I$320:$I$323,0),MATCH(L$325,$J$319:$R$319,0))</f>
        <v>0</v>
      </c>
      <c r="M332" s="726" cm="1">
        <f t="array" ref="M332">INDEX($H332:$K332,0,MATCH(M$326,$H$326:$K$326,0))*INDEX($J$320:$R$323,MATCH(M$326,$I$320:$I$323,0),MATCH(M$325,$J$319:$R$319,0))</f>
        <v>0</v>
      </c>
      <c r="N332" s="726" cm="1">
        <f t="array" ref="N332">INDEX($H332:$K332,0,MATCH(N$326,$H$326:$K$326,0))*INDEX($J$320:$R$323,MATCH(N$326,$I$320:$I$323,0),MATCH(N$325,$J$319:$R$319,0))</f>
        <v>0</v>
      </c>
      <c r="O332" s="726" cm="1">
        <f t="array" ref="O332">INDEX($H332:$K332,0,MATCH(O$326,$H$326:$K$326,0))*INDEX($J$320:$R$323,MATCH(O$326,$I$320:$I$323,0),MATCH(O$325,$J$319:$R$319,0))</f>
        <v>0</v>
      </c>
      <c r="P332" s="726" cm="1">
        <f t="array" ref="P332">INDEX($H332:$K332,0,MATCH(P$326,$H$326:$K$326,0))*INDEX($J$320:$R$323,MATCH(P$326,$I$320:$I$323,0),MATCH(P$325,$J$319:$R$319,0))</f>
        <v>0</v>
      </c>
      <c r="Q332" s="726" cm="1">
        <f t="array" ref="Q332">INDEX($H332:$K332,0,MATCH(Q$326,$H$326:$K$326,0))*INDEX($J$320:$R$323,MATCH(Q$326,$I$320:$I$323,0),MATCH(Q$325,$J$319:$R$319,0))</f>
        <v>0</v>
      </c>
      <c r="R332" s="726" cm="1">
        <f t="array" ref="R332">INDEX($H332:$K332,0,MATCH(R$326,$H$326:$K$326,0))*INDEX($J$320:$R$323,MATCH(R$326,$I$320:$I$323,0),MATCH(R$325,$J$319:$R$319,0))</f>
        <v>0</v>
      </c>
      <c r="S332" s="726" cm="1">
        <f t="array" ref="S332">INDEX($H332:$K332,0,MATCH(S$326,$H$326:$K$326,0))*INDEX($J$320:$R$323,MATCH(S$326,$I$320:$I$323,0),MATCH(S$325,$J$319:$R$319,0))</f>
        <v>0</v>
      </c>
      <c r="T332" s="726" cm="1">
        <f t="array" ref="T332">INDEX($H332:$K332,0,MATCH(T$326,$H$326:$K$326,0))*INDEX($J$320:$R$323,MATCH(T$326,$I$320:$I$323,0),MATCH(T$325,$J$319:$R$319,0))</f>
        <v>0</v>
      </c>
      <c r="U332" s="726" cm="1">
        <f t="array" ref="U332">INDEX($H332:$K332,0,MATCH(U$326,$H$326:$K$326,0))*INDEX($J$320:$R$323,MATCH(U$326,$I$320:$I$323,0),MATCH(U$325,$J$319:$R$319,0))</f>
        <v>0</v>
      </c>
      <c r="V332" s="726" cm="1">
        <f t="array" ref="V332">INDEX($H332:$K332,0,MATCH(V$326,$H$326:$K$326,0))*INDEX($J$320:$R$323,MATCH(V$326,$I$320:$I$323,0),MATCH(V$325,$J$319:$R$319,0))</f>
        <v>0</v>
      </c>
      <c r="W332" s="726" cm="1">
        <f t="array" ref="W332">INDEX($H332:$K332,0,MATCH(W$326,$H$326:$K$326,0))*INDEX($J$320:$R$323,MATCH(W$326,$I$320:$I$323,0),MATCH(W$325,$J$319:$R$319,0))</f>
        <v>0</v>
      </c>
      <c r="X332" s="726" cm="1">
        <f t="array" ref="X332">INDEX($H332:$K332,0,MATCH(X$326,$H$326:$K$326,0))*INDEX($J$320:$R$323,MATCH(X$326,$I$320:$I$323,0),MATCH(X$325,$J$319:$R$319,0))</f>
        <v>0</v>
      </c>
      <c r="Y332" s="726" cm="1">
        <f t="array" ref="Y332">INDEX($H332:$K332,0,MATCH(Y$326,$H$326:$K$326,0))*INDEX($J$320:$R$323,MATCH(Y$326,$I$320:$I$323,0),MATCH(Y$325,$J$319:$R$319,0))</f>
        <v>0</v>
      </c>
      <c r="Z332" s="726" cm="1">
        <f t="array" ref="Z332">INDEX($H332:$K332,0,MATCH(Z$326,$H$326:$K$326,0))*INDEX($J$320:$R$323,MATCH(Z$326,$I$320:$I$323,0),MATCH(Z$325,$J$319:$R$319,0))</f>
        <v>0</v>
      </c>
      <c r="AA332" s="726" cm="1">
        <f t="array" ref="AA332">INDEX($H332:$K332,0,MATCH(AA$326,$H$326:$K$326,0))*INDEX($J$320:$R$323,MATCH(AA$326,$I$320:$I$323,0),MATCH(AA$325,$J$319:$R$319,0))</f>
        <v>0</v>
      </c>
      <c r="AB332" s="726" cm="1">
        <f t="array" ref="AB332">INDEX($H332:$K332,0,MATCH(AB$326,$H$326:$K$326,0))*INDEX($J$320:$R$323,MATCH(AB$326,$I$320:$I$323,0),MATCH(AB$325,$J$319:$R$319,0))</f>
        <v>0</v>
      </c>
      <c r="AC332" s="726" cm="1">
        <f t="array" ref="AC332">INDEX($H332:$K332,0,MATCH(AC$326,$H$326:$K$326,0))*INDEX($J$320:$R$323,MATCH(AC$326,$I$320:$I$323,0),MATCH(AC$325,$J$319:$R$319,0))</f>
        <v>0</v>
      </c>
      <c r="AD332" s="726" cm="1">
        <f t="array" ref="AD332">INDEX($H332:$K332,0,MATCH(AD$326,$H$326:$K$326,0))*INDEX($J$320:$R$323,MATCH(AD$326,$I$320:$I$323,0),MATCH(AD$325,$J$319:$R$319,0))</f>
        <v>0</v>
      </c>
      <c r="AE332" s="726" cm="1">
        <f t="array" ref="AE332">INDEX($H332:$K332,0,MATCH(AE$326,$H$326:$K$326,0))*INDEX($J$320:$R$323,MATCH(AE$326,$I$320:$I$323,0),MATCH(AE$325,$J$319:$R$319,0))</f>
        <v>0</v>
      </c>
      <c r="AF332" s="726" cm="1">
        <f t="array" ref="AF332">INDEX($H332:$K332,0,MATCH(AF$326,$H$326:$K$326,0))*INDEX($J$320:$R$323,MATCH(AF$326,$I$320:$I$323,0),MATCH(AF$325,$J$319:$R$319,0))</f>
        <v>0</v>
      </c>
      <c r="AG332" s="726" cm="1">
        <f t="array" ref="AG332">INDEX($H332:$K332,0,MATCH(AG$326,$H$326:$K$326,0))*INDEX($J$320:$R$323,MATCH(AG$326,$I$320:$I$323,0),MATCH(AG$325,$J$319:$R$319,0))</f>
        <v>0</v>
      </c>
      <c r="AH332" s="726" cm="1">
        <f t="array" ref="AH332">INDEX($H332:$K332,0,MATCH(AH$326,$H$326:$K$326,0))*INDEX($J$320:$R$323,MATCH(AH$326,$I$320:$I$323,0),MATCH(AH$325,$J$319:$R$319,0))</f>
        <v>0</v>
      </c>
      <c r="AI332" s="726" cm="1">
        <f t="array" ref="AI332">INDEX($H332:$K332,0,MATCH(AI$326,$H$326:$K$326,0))*INDEX($J$320:$R$323,MATCH(AI$326,$I$320:$I$323,0),MATCH(AI$325,$J$319:$R$319,0))</f>
        <v>0</v>
      </c>
      <c r="AJ332" s="726" cm="1">
        <f t="array" ref="AJ332">INDEX($H332:$K332,0,MATCH(AJ$326,$H$326:$K$326,0))*INDEX($J$320:$R$323,MATCH(AJ$326,$I$320:$I$323,0),MATCH(AJ$325,$J$319:$R$319,0))</f>
        <v>0</v>
      </c>
      <c r="AK332" s="726" cm="1">
        <f t="array" ref="AK332">INDEX($H332:$K332,0,MATCH(AK$326,$H$326:$K$326,0))*INDEX($J$320:$R$323,MATCH(AK$326,$I$320:$I$323,0),MATCH(AK$325,$J$319:$R$319,0))</f>
        <v>0</v>
      </c>
      <c r="AL332" s="726" cm="1">
        <f t="array" ref="AL332">INDEX($H332:$K332,0,MATCH(AL$326,$H$326:$K$326,0))*INDEX($J$320:$R$323,MATCH(AL$326,$I$320:$I$323,0),MATCH(AL$325,$J$319:$R$319,0))</f>
        <v>0</v>
      </c>
      <c r="AM332" s="726" cm="1">
        <f t="array" ref="AM332">INDEX($H332:$K332,0,MATCH(AM$326,$H$326:$K$326,0))*INDEX($J$320:$R$323,MATCH(AM$326,$I$320:$I$323,0),MATCH(AM$325,$J$319:$R$319,0))</f>
        <v>0</v>
      </c>
      <c r="AN332" s="726" cm="1">
        <f t="array" ref="AN332">INDEX($H332:$K332,0,MATCH(AN$326,$H$326:$K$326,0))*INDEX($J$320:$R$323,MATCH(AN$326,$I$320:$I$323,0),MATCH(AN$325,$J$319:$R$319,0))</f>
        <v>0</v>
      </c>
      <c r="AO332" s="726" cm="1">
        <f t="array" ref="AO332">INDEX($H332:$K332,0,MATCH(AO$326,$H$326:$K$326,0))*INDEX($J$320:$R$323,MATCH(AO$326,$I$320:$I$323,0),MATCH(AO$325,$J$319:$R$319,0))</f>
        <v>0</v>
      </c>
      <c r="AP332" s="726" cm="1">
        <f t="array" ref="AP332">INDEX($H332:$K332,0,MATCH(AP$326,$H$326:$K$326,0))*INDEX($J$320:$R$323,MATCH(AP$326,$I$320:$I$323,0),MATCH(AP$325,$J$319:$R$319,0))</f>
        <v>0</v>
      </c>
      <c r="AQ332" s="726" cm="1">
        <f t="array" ref="AQ332">INDEX($H332:$K332,0,MATCH(AQ$326,$H$326:$K$326,0))*INDEX($J$320:$R$323,MATCH(AQ$326,$I$320:$I$323,0),MATCH(AQ$325,$J$319:$R$319,0))</f>
        <v>0</v>
      </c>
      <c r="AR332" s="726" cm="1">
        <f t="array" ref="AR332">INDEX($H332:$K332,0,MATCH(AR$326,$H$326:$K$326,0))*INDEX($J$320:$R$323,MATCH(AR$326,$I$320:$I$323,0),MATCH(AR$325,$J$319:$R$319,0))</f>
        <v>0</v>
      </c>
      <c r="AS332" s="726" cm="1">
        <f t="array" ref="AS332">INDEX($H332:$K332,0,MATCH(AS$326,$H$326:$K$326,0))*INDEX($J$320:$R$323,MATCH(AS$326,$I$320:$I$323,0),MATCH(AS$325,$J$319:$R$319,0))</f>
        <v>0</v>
      </c>
      <c r="AT332" s="726" cm="1">
        <f t="array" ref="AT332">INDEX($H332:$K332,0,MATCH(AT$326,$H$326:$K$326,0))*INDEX($J$320:$R$323,MATCH(AT$326,$I$320:$I$323,0),MATCH(AT$325,$J$319:$R$319,0))</f>
        <v>0</v>
      </c>
      <c r="AU332" s="726"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6" cm="1">
        <f t="array" ref="L333">INDEX($H333:$K333,0,MATCH(L$326,$H$326:$K$326,0))*INDEX($J$320:$R$323,MATCH(L$326,$I$320:$I$323,0),MATCH(L$325,$J$319:$R$319,0))</f>
        <v>0</v>
      </c>
      <c r="M333" s="726" cm="1">
        <f t="array" ref="M333">INDEX($H333:$K333,0,MATCH(M$326,$H$326:$K$326,0))*INDEX($J$320:$R$323,MATCH(M$326,$I$320:$I$323,0),MATCH(M$325,$J$319:$R$319,0))</f>
        <v>0</v>
      </c>
      <c r="N333" s="726" cm="1">
        <f t="array" ref="N333">INDEX($H333:$K333,0,MATCH(N$326,$H$326:$K$326,0))*INDEX($J$320:$R$323,MATCH(N$326,$I$320:$I$323,0),MATCH(N$325,$J$319:$R$319,0))</f>
        <v>0</v>
      </c>
      <c r="O333" s="726" cm="1">
        <f t="array" ref="O333">INDEX($H333:$K333,0,MATCH(O$326,$H$326:$K$326,0))*INDEX($J$320:$R$323,MATCH(O$326,$I$320:$I$323,0),MATCH(O$325,$J$319:$R$319,0))</f>
        <v>0</v>
      </c>
      <c r="P333" s="726" cm="1">
        <f t="array" ref="P333">INDEX($H333:$K333,0,MATCH(P$326,$H$326:$K$326,0))*INDEX($J$320:$R$323,MATCH(P$326,$I$320:$I$323,0),MATCH(P$325,$J$319:$R$319,0))</f>
        <v>0</v>
      </c>
      <c r="Q333" s="726" cm="1">
        <f t="array" ref="Q333">INDEX($H333:$K333,0,MATCH(Q$326,$H$326:$K$326,0))*INDEX($J$320:$R$323,MATCH(Q$326,$I$320:$I$323,0),MATCH(Q$325,$J$319:$R$319,0))</f>
        <v>0</v>
      </c>
      <c r="R333" s="726" cm="1">
        <f t="array" ref="R333">INDEX($H333:$K333,0,MATCH(R$326,$H$326:$K$326,0))*INDEX($J$320:$R$323,MATCH(R$326,$I$320:$I$323,0),MATCH(R$325,$J$319:$R$319,0))</f>
        <v>0</v>
      </c>
      <c r="S333" s="726" cm="1">
        <f t="array" ref="S333">INDEX($H333:$K333,0,MATCH(S$326,$H$326:$K$326,0))*INDEX($J$320:$R$323,MATCH(S$326,$I$320:$I$323,0),MATCH(S$325,$J$319:$R$319,0))</f>
        <v>0</v>
      </c>
      <c r="T333" s="726" cm="1">
        <f t="array" ref="T333">INDEX($H333:$K333,0,MATCH(T$326,$H$326:$K$326,0))*INDEX($J$320:$R$323,MATCH(T$326,$I$320:$I$323,0),MATCH(T$325,$J$319:$R$319,0))</f>
        <v>0</v>
      </c>
      <c r="U333" s="726" cm="1">
        <f t="array" ref="U333">INDEX($H333:$K333,0,MATCH(U$326,$H$326:$K$326,0))*INDEX($J$320:$R$323,MATCH(U$326,$I$320:$I$323,0),MATCH(U$325,$J$319:$R$319,0))</f>
        <v>0</v>
      </c>
      <c r="V333" s="726" cm="1">
        <f t="array" ref="V333">INDEX($H333:$K333,0,MATCH(V$326,$H$326:$K$326,0))*INDEX($J$320:$R$323,MATCH(V$326,$I$320:$I$323,0),MATCH(V$325,$J$319:$R$319,0))</f>
        <v>0</v>
      </c>
      <c r="W333" s="726" cm="1">
        <f t="array" ref="W333">INDEX($H333:$K333,0,MATCH(W$326,$H$326:$K$326,0))*INDEX($J$320:$R$323,MATCH(W$326,$I$320:$I$323,0),MATCH(W$325,$J$319:$R$319,0))</f>
        <v>0</v>
      </c>
      <c r="X333" s="726" cm="1">
        <f t="array" ref="X333">INDEX($H333:$K333,0,MATCH(X$326,$H$326:$K$326,0))*INDEX($J$320:$R$323,MATCH(X$326,$I$320:$I$323,0),MATCH(X$325,$J$319:$R$319,0))</f>
        <v>0</v>
      </c>
      <c r="Y333" s="726" cm="1">
        <f t="array" ref="Y333">INDEX($H333:$K333,0,MATCH(Y$326,$H$326:$K$326,0))*INDEX($J$320:$R$323,MATCH(Y$326,$I$320:$I$323,0),MATCH(Y$325,$J$319:$R$319,0))</f>
        <v>0</v>
      </c>
      <c r="Z333" s="726" cm="1">
        <f t="array" ref="Z333">INDEX($H333:$K333,0,MATCH(Z$326,$H$326:$K$326,0))*INDEX($J$320:$R$323,MATCH(Z$326,$I$320:$I$323,0),MATCH(Z$325,$J$319:$R$319,0))</f>
        <v>0</v>
      </c>
      <c r="AA333" s="726" cm="1">
        <f t="array" ref="AA333">INDEX($H333:$K333,0,MATCH(AA$326,$H$326:$K$326,0))*INDEX($J$320:$R$323,MATCH(AA$326,$I$320:$I$323,0),MATCH(AA$325,$J$319:$R$319,0))</f>
        <v>0</v>
      </c>
      <c r="AB333" s="726" cm="1">
        <f t="array" ref="AB333">INDEX($H333:$K333,0,MATCH(AB$326,$H$326:$K$326,0))*INDEX($J$320:$R$323,MATCH(AB$326,$I$320:$I$323,0),MATCH(AB$325,$J$319:$R$319,0))</f>
        <v>0</v>
      </c>
      <c r="AC333" s="726" cm="1">
        <f t="array" ref="AC333">INDEX($H333:$K333,0,MATCH(AC$326,$H$326:$K$326,0))*INDEX($J$320:$R$323,MATCH(AC$326,$I$320:$I$323,0),MATCH(AC$325,$J$319:$R$319,0))</f>
        <v>0</v>
      </c>
      <c r="AD333" s="726" cm="1">
        <f t="array" ref="AD333">INDEX($H333:$K333,0,MATCH(AD$326,$H$326:$K$326,0))*INDEX($J$320:$R$323,MATCH(AD$326,$I$320:$I$323,0),MATCH(AD$325,$J$319:$R$319,0))</f>
        <v>0</v>
      </c>
      <c r="AE333" s="726" cm="1">
        <f t="array" ref="AE333">INDEX($H333:$K333,0,MATCH(AE$326,$H$326:$K$326,0))*INDEX($J$320:$R$323,MATCH(AE$326,$I$320:$I$323,0),MATCH(AE$325,$J$319:$R$319,0))</f>
        <v>0</v>
      </c>
      <c r="AF333" s="726" cm="1">
        <f t="array" ref="AF333">INDEX($H333:$K333,0,MATCH(AF$326,$H$326:$K$326,0))*INDEX($J$320:$R$323,MATCH(AF$326,$I$320:$I$323,0),MATCH(AF$325,$J$319:$R$319,0))</f>
        <v>0</v>
      </c>
      <c r="AG333" s="726" cm="1">
        <f t="array" ref="AG333">INDEX($H333:$K333,0,MATCH(AG$326,$H$326:$K$326,0))*INDEX($J$320:$R$323,MATCH(AG$326,$I$320:$I$323,0),MATCH(AG$325,$J$319:$R$319,0))</f>
        <v>0</v>
      </c>
      <c r="AH333" s="726" cm="1">
        <f t="array" ref="AH333">INDEX($H333:$K333,0,MATCH(AH$326,$H$326:$K$326,0))*INDEX($J$320:$R$323,MATCH(AH$326,$I$320:$I$323,0),MATCH(AH$325,$J$319:$R$319,0))</f>
        <v>0</v>
      </c>
      <c r="AI333" s="726" cm="1">
        <f t="array" ref="AI333">INDEX($H333:$K333,0,MATCH(AI$326,$H$326:$K$326,0))*INDEX($J$320:$R$323,MATCH(AI$326,$I$320:$I$323,0),MATCH(AI$325,$J$319:$R$319,0))</f>
        <v>0</v>
      </c>
      <c r="AJ333" s="726" cm="1">
        <f t="array" ref="AJ333">INDEX($H333:$K333,0,MATCH(AJ$326,$H$326:$K$326,0))*INDEX($J$320:$R$323,MATCH(AJ$326,$I$320:$I$323,0),MATCH(AJ$325,$J$319:$R$319,0))</f>
        <v>0</v>
      </c>
      <c r="AK333" s="726" cm="1">
        <f t="array" ref="AK333">INDEX($H333:$K333,0,MATCH(AK$326,$H$326:$K$326,0))*INDEX($J$320:$R$323,MATCH(AK$326,$I$320:$I$323,0),MATCH(AK$325,$J$319:$R$319,0))</f>
        <v>0</v>
      </c>
      <c r="AL333" s="726" cm="1">
        <f t="array" ref="AL333">INDEX($H333:$K333,0,MATCH(AL$326,$H$326:$K$326,0))*INDEX($J$320:$R$323,MATCH(AL$326,$I$320:$I$323,0),MATCH(AL$325,$J$319:$R$319,0))</f>
        <v>0</v>
      </c>
      <c r="AM333" s="726" cm="1">
        <f t="array" ref="AM333">INDEX($H333:$K333,0,MATCH(AM$326,$H$326:$K$326,0))*INDEX($J$320:$R$323,MATCH(AM$326,$I$320:$I$323,0),MATCH(AM$325,$J$319:$R$319,0))</f>
        <v>0</v>
      </c>
      <c r="AN333" s="726" cm="1">
        <f t="array" ref="AN333">INDEX($H333:$K333,0,MATCH(AN$326,$H$326:$K$326,0))*INDEX($J$320:$R$323,MATCH(AN$326,$I$320:$I$323,0),MATCH(AN$325,$J$319:$R$319,0))</f>
        <v>0</v>
      </c>
      <c r="AO333" s="726" cm="1">
        <f t="array" ref="AO333">INDEX($H333:$K333,0,MATCH(AO$326,$H$326:$K$326,0))*INDEX($J$320:$R$323,MATCH(AO$326,$I$320:$I$323,0),MATCH(AO$325,$J$319:$R$319,0))</f>
        <v>0</v>
      </c>
      <c r="AP333" s="726" cm="1">
        <f t="array" ref="AP333">INDEX($H333:$K333,0,MATCH(AP$326,$H$326:$K$326,0))*INDEX($J$320:$R$323,MATCH(AP$326,$I$320:$I$323,0),MATCH(AP$325,$J$319:$R$319,0))</f>
        <v>0</v>
      </c>
      <c r="AQ333" s="726" cm="1">
        <f t="array" ref="AQ333">INDEX($H333:$K333,0,MATCH(AQ$326,$H$326:$K$326,0))*INDEX($J$320:$R$323,MATCH(AQ$326,$I$320:$I$323,0),MATCH(AQ$325,$J$319:$R$319,0))</f>
        <v>0</v>
      </c>
      <c r="AR333" s="726" cm="1">
        <f t="array" ref="AR333">INDEX($H333:$K333,0,MATCH(AR$326,$H$326:$K$326,0))*INDEX($J$320:$R$323,MATCH(AR$326,$I$320:$I$323,0),MATCH(AR$325,$J$319:$R$319,0))</f>
        <v>0</v>
      </c>
      <c r="AS333" s="726" cm="1">
        <f t="array" ref="AS333">INDEX($H333:$K333,0,MATCH(AS$326,$H$326:$K$326,0))*INDEX($J$320:$R$323,MATCH(AS$326,$I$320:$I$323,0),MATCH(AS$325,$J$319:$R$319,0))</f>
        <v>0</v>
      </c>
      <c r="AT333" s="726" cm="1">
        <f t="array" ref="AT333">INDEX($H333:$K333,0,MATCH(AT$326,$H$326:$K$326,0))*INDEX($J$320:$R$323,MATCH(AT$326,$I$320:$I$323,0),MATCH(AT$325,$J$319:$R$319,0))</f>
        <v>0</v>
      </c>
      <c r="AU333" s="726"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6" cm="1">
        <f t="array" ref="L334">INDEX($H334:$K334,0,MATCH(L$326,$H$326:$K$326,0))*INDEX($J$320:$R$323,MATCH(L$326,$I$320:$I$323,0),MATCH(L$325,$J$319:$R$319,0))</f>
        <v>0</v>
      </c>
      <c r="M334" s="726" cm="1">
        <f t="array" ref="M334">INDEX($H334:$K334,0,MATCH(M$326,$H$326:$K$326,0))*INDEX($J$320:$R$323,MATCH(M$326,$I$320:$I$323,0),MATCH(M$325,$J$319:$R$319,0))</f>
        <v>0</v>
      </c>
      <c r="N334" s="726" cm="1">
        <f t="array" ref="N334">INDEX($H334:$K334,0,MATCH(N$326,$H$326:$K$326,0))*INDEX($J$320:$R$323,MATCH(N$326,$I$320:$I$323,0),MATCH(N$325,$J$319:$R$319,0))</f>
        <v>0</v>
      </c>
      <c r="O334" s="726" cm="1">
        <f t="array" ref="O334">INDEX($H334:$K334,0,MATCH(O$326,$H$326:$K$326,0))*INDEX($J$320:$R$323,MATCH(O$326,$I$320:$I$323,0),MATCH(O$325,$J$319:$R$319,0))</f>
        <v>0</v>
      </c>
      <c r="P334" s="726" cm="1">
        <f t="array" ref="P334">INDEX($H334:$K334,0,MATCH(P$326,$H$326:$K$326,0))*INDEX($J$320:$R$323,MATCH(P$326,$I$320:$I$323,0),MATCH(P$325,$J$319:$R$319,0))</f>
        <v>0</v>
      </c>
      <c r="Q334" s="726" cm="1">
        <f t="array" ref="Q334">INDEX($H334:$K334,0,MATCH(Q$326,$H$326:$K$326,0))*INDEX($J$320:$R$323,MATCH(Q$326,$I$320:$I$323,0),MATCH(Q$325,$J$319:$R$319,0))</f>
        <v>0</v>
      </c>
      <c r="R334" s="726" cm="1">
        <f t="array" ref="R334">INDEX($H334:$K334,0,MATCH(R$326,$H$326:$K$326,0))*INDEX($J$320:$R$323,MATCH(R$326,$I$320:$I$323,0),MATCH(R$325,$J$319:$R$319,0))</f>
        <v>0</v>
      </c>
      <c r="S334" s="726" cm="1">
        <f t="array" ref="S334">INDEX($H334:$K334,0,MATCH(S$326,$H$326:$K$326,0))*INDEX($J$320:$R$323,MATCH(S$326,$I$320:$I$323,0),MATCH(S$325,$J$319:$R$319,0))</f>
        <v>0</v>
      </c>
      <c r="T334" s="726" cm="1">
        <f t="array" ref="T334">INDEX($H334:$K334,0,MATCH(T$326,$H$326:$K$326,0))*INDEX($J$320:$R$323,MATCH(T$326,$I$320:$I$323,0),MATCH(T$325,$J$319:$R$319,0))</f>
        <v>0</v>
      </c>
      <c r="U334" s="726" cm="1">
        <f t="array" ref="U334">INDEX($H334:$K334,0,MATCH(U$326,$H$326:$K$326,0))*INDEX($J$320:$R$323,MATCH(U$326,$I$320:$I$323,0),MATCH(U$325,$J$319:$R$319,0))</f>
        <v>0</v>
      </c>
      <c r="V334" s="726" cm="1">
        <f t="array" ref="V334">INDEX($H334:$K334,0,MATCH(V$326,$H$326:$K$326,0))*INDEX($J$320:$R$323,MATCH(V$326,$I$320:$I$323,0),MATCH(V$325,$J$319:$R$319,0))</f>
        <v>0</v>
      </c>
      <c r="W334" s="726" cm="1">
        <f t="array" ref="W334">INDEX($H334:$K334,0,MATCH(W$326,$H$326:$K$326,0))*INDEX($J$320:$R$323,MATCH(W$326,$I$320:$I$323,0),MATCH(W$325,$J$319:$R$319,0))</f>
        <v>0</v>
      </c>
      <c r="X334" s="726" cm="1">
        <f t="array" ref="X334">INDEX($H334:$K334,0,MATCH(X$326,$H$326:$K$326,0))*INDEX($J$320:$R$323,MATCH(X$326,$I$320:$I$323,0),MATCH(X$325,$J$319:$R$319,0))</f>
        <v>0</v>
      </c>
      <c r="Y334" s="726" cm="1">
        <f t="array" ref="Y334">INDEX($H334:$K334,0,MATCH(Y$326,$H$326:$K$326,0))*INDEX($J$320:$R$323,MATCH(Y$326,$I$320:$I$323,0),MATCH(Y$325,$J$319:$R$319,0))</f>
        <v>0</v>
      </c>
      <c r="Z334" s="726" cm="1">
        <f t="array" ref="Z334">INDEX($H334:$K334,0,MATCH(Z$326,$H$326:$K$326,0))*INDEX($J$320:$R$323,MATCH(Z$326,$I$320:$I$323,0),MATCH(Z$325,$J$319:$R$319,0))</f>
        <v>0</v>
      </c>
      <c r="AA334" s="726" cm="1">
        <f t="array" ref="AA334">INDEX($H334:$K334,0,MATCH(AA$326,$H$326:$K$326,0))*INDEX($J$320:$R$323,MATCH(AA$326,$I$320:$I$323,0),MATCH(AA$325,$J$319:$R$319,0))</f>
        <v>0</v>
      </c>
      <c r="AB334" s="726" cm="1">
        <f t="array" ref="AB334">INDEX($H334:$K334,0,MATCH(AB$326,$H$326:$K$326,0))*INDEX($J$320:$R$323,MATCH(AB$326,$I$320:$I$323,0),MATCH(AB$325,$J$319:$R$319,0))</f>
        <v>0</v>
      </c>
      <c r="AC334" s="726" cm="1">
        <f t="array" ref="AC334">INDEX($H334:$K334,0,MATCH(AC$326,$H$326:$K$326,0))*INDEX($J$320:$R$323,MATCH(AC$326,$I$320:$I$323,0),MATCH(AC$325,$J$319:$R$319,0))</f>
        <v>0</v>
      </c>
      <c r="AD334" s="726" cm="1">
        <f t="array" ref="AD334">INDEX($H334:$K334,0,MATCH(AD$326,$H$326:$K$326,0))*INDEX($J$320:$R$323,MATCH(AD$326,$I$320:$I$323,0),MATCH(AD$325,$J$319:$R$319,0))</f>
        <v>0</v>
      </c>
      <c r="AE334" s="726" cm="1">
        <f t="array" ref="AE334">INDEX($H334:$K334,0,MATCH(AE$326,$H$326:$K$326,0))*INDEX($J$320:$R$323,MATCH(AE$326,$I$320:$I$323,0),MATCH(AE$325,$J$319:$R$319,0))</f>
        <v>0</v>
      </c>
      <c r="AF334" s="726" cm="1">
        <f t="array" ref="AF334">INDEX($H334:$K334,0,MATCH(AF$326,$H$326:$K$326,0))*INDEX($J$320:$R$323,MATCH(AF$326,$I$320:$I$323,0),MATCH(AF$325,$J$319:$R$319,0))</f>
        <v>0</v>
      </c>
      <c r="AG334" s="726" cm="1">
        <f t="array" ref="AG334">INDEX($H334:$K334,0,MATCH(AG$326,$H$326:$K$326,0))*INDEX($J$320:$R$323,MATCH(AG$326,$I$320:$I$323,0),MATCH(AG$325,$J$319:$R$319,0))</f>
        <v>0</v>
      </c>
      <c r="AH334" s="726" cm="1">
        <f t="array" ref="AH334">INDEX($H334:$K334,0,MATCH(AH$326,$H$326:$K$326,0))*INDEX($J$320:$R$323,MATCH(AH$326,$I$320:$I$323,0),MATCH(AH$325,$J$319:$R$319,0))</f>
        <v>0</v>
      </c>
      <c r="AI334" s="726" cm="1">
        <f t="array" ref="AI334">INDEX($H334:$K334,0,MATCH(AI$326,$H$326:$K$326,0))*INDEX($J$320:$R$323,MATCH(AI$326,$I$320:$I$323,0),MATCH(AI$325,$J$319:$R$319,0))</f>
        <v>0</v>
      </c>
      <c r="AJ334" s="726" cm="1">
        <f t="array" ref="AJ334">INDEX($H334:$K334,0,MATCH(AJ$326,$H$326:$K$326,0))*INDEX($J$320:$R$323,MATCH(AJ$326,$I$320:$I$323,0),MATCH(AJ$325,$J$319:$R$319,0))</f>
        <v>0</v>
      </c>
      <c r="AK334" s="726" cm="1">
        <f t="array" ref="AK334">INDEX($H334:$K334,0,MATCH(AK$326,$H$326:$K$326,0))*INDEX($J$320:$R$323,MATCH(AK$326,$I$320:$I$323,0),MATCH(AK$325,$J$319:$R$319,0))</f>
        <v>0</v>
      </c>
      <c r="AL334" s="726" cm="1">
        <f t="array" ref="AL334">INDEX($H334:$K334,0,MATCH(AL$326,$H$326:$K$326,0))*INDEX($J$320:$R$323,MATCH(AL$326,$I$320:$I$323,0),MATCH(AL$325,$J$319:$R$319,0))</f>
        <v>0</v>
      </c>
      <c r="AM334" s="726" cm="1">
        <f t="array" ref="AM334">INDEX($H334:$K334,0,MATCH(AM$326,$H$326:$K$326,0))*INDEX($J$320:$R$323,MATCH(AM$326,$I$320:$I$323,0),MATCH(AM$325,$J$319:$R$319,0))</f>
        <v>0</v>
      </c>
      <c r="AN334" s="726" cm="1">
        <f t="array" ref="AN334">INDEX($H334:$K334,0,MATCH(AN$326,$H$326:$K$326,0))*INDEX($J$320:$R$323,MATCH(AN$326,$I$320:$I$323,0),MATCH(AN$325,$J$319:$R$319,0))</f>
        <v>0</v>
      </c>
      <c r="AO334" s="726" cm="1">
        <f t="array" ref="AO334">INDEX($H334:$K334,0,MATCH(AO$326,$H$326:$K$326,0))*INDEX($J$320:$R$323,MATCH(AO$326,$I$320:$I$323,0),MATCH(AO$325,$J$319:$R$319,0))</f>
        <v>0</v>
      </c>
      <c r="AP334" s="726" cm="1">
        <f t="array" ref="AP334">INDEX($H334:$K334,0,MATCH(AP$326,$H$326:$K$326,0))*INDEX($J$320:$R$323,MATCH(AP$326,$I$320:$I$323,0),MATCH(AP$325,$J$319:$R$319,0))</f>
        <v>0</v>
      </c>
      <c r="AQ334" s="726" cm="1">
        <f t="array" ref="AQ334">INDEX($H334:$K334,0,MATCH(AQ$326,$H$326:$K$326,0))*INDEX($J$320:$R$323,MATCH(AQ$326,$I$320:$I$323,0),MATCH(AQ$325,$J$319:$R$319,0))</f>
        <v>0</v>
      </c>
      <c r="AR334" s="726" cm="1">
        <f t="array" ref="AR334">INDEX($H334:$K334,0,MATCH(AR$326,$H$326:$K$326,0))*INDEX($J$320:$R$323,MATCH(AR$326,$I$320:$I$323,0),MATCH(AR$325,$J$319:$R$319,0))</f>
        <v>0</v>
      </c>
      <c r="AS334" s="726" cm="1">
        <f t="array" ref="AS334">INDEX($H334:$K334,0,MATCH(AS$326,$H$326:$K$326,0))*INDEX($J$320:$R$323,MATCH(AS$326,$I$320:$I$323,0),MATCH(AS$325,$J$319:$R$319,0))</f>
        <v>0</v>
      </c>
      <c r="AT334" s="726" cm="1">
        <f t="array" ref="AT334">INDEX($H334:$K334,0,MATCH(AT$326,$H$326:$K$326,0))*INDEX($J$320:$R$323,MATCH(AT$326,$I$320:$I$323,0),MATCH(AT$325,$J$319:$R$319,0))</f>
        <v>0</v>
      </c>
      <c r="AU334" s="726"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6" cm="1">
        <f t="array" ref="L335">INDEX($H335:$K335,0,MATCH(L$326,$H$326:$K$326,0))*INDEX($J$320:$R$323,MATCH(L$326,$I$320:$I$323,0),MATCH(L$325,$J$319:$R$319,0))</f>
        <v>0</v>
      </c>
      <c r="M335" s="726" cm="1">
        <f t="array" ref="M335">INDEX($H335:$K335,0,MATCH(M$326,$H$326:$K$326,0))*INDEX($J$320:$R$323,MATCH(M$326,$I$320:$I$323,0),MATCH(M$325,$J$319:$R$319,0))</f>
        <v>0</v>
      </c>
      <c r="N335" s="726" cm="1">
        <f t="array" ref="N335">INDEX($H335:$K335,0,MATCH(N$326,$H$326:$K$326,0))*INDEX($J$320:$R$323,MATCH(N$326,$I$320:$I$323,0),MATCH(N$325,$J$319:$R$319,0))</f>
        <v>0</v>
      </c>
      <c r="O335" s="726" cm="1">
        <f t="array" ref="O335">INDEX($H335:$K335,0,MATCH(O$326,$H$326:$K$326,0))*INDEX($J$320:$R$323,MATCH(O$326,$I$320:$I$323,0),MATCH(O$325,$J$319:$R$319,0))</f>
        <v>0</v>
      </c>
      <c r="P335" s="726" cm="1">
        <f t="array" ref="P335">INDEX($H335:$K335,0,MATCH(P$326,$H$326:$K$326,0))*INDEX($J$320:$R$323,MATCH(P$326,$I$320:$I$323,0),MATCH(P$325,$J$319:$R$319,0))</f>
        <v>0</v>
      </c>
      <c r="Q335" s="726" cm="1">
        <f t="array" ref="Q335">INDEX($H335:$K335,0,MATCH(Q$326,$H$326:$K$326,0))*INDEX($J$320:$R$323,MATCH(Q$326,$I$320:$I$323,0),MATCH(Q$325,$J$319:$R$319,0))</f>
        <v>0</v>
      </c>
      <c r="R335" s="726" cm="1">
        <f t="array" ref="R335">INDEX($H335:$K335,0,MATCH(R$326,$H$326:$K$326,0))*INDEX($J$320:$R$323,MATCH(R$326,$I$320:$I$323,0),MATCH(R$325,$J$319:$R$319,0))</f>
        <v>0</v>
      </c>
      <c r="S335" s="726" cm="1">
        <f t="array" ref="S335">INDEX($H335:$K335,0,MATCH(S$326,$H$326:$K$326,0))*INDEX($J$320:$R$323,MATCH(S$326,$I$320:$I$323,0),MATCH(S$325,$J$319:$R$319,0))</f>
        <v>0</v>
      </c>
      <c r="T335" s="726" cm="1">
        <f t="array" ref="T335">INDEX($H335:$K335,0,MATCH(T$326,$H$326:$K$326,0))*INDEX($J$320:$R$323,MATCH(T$326,$I$320:$I$323,0),MATCH(T$325,$J$319:$R$319,0))</f>
        <v>0</v>
      </c>
      <c r="U335" s="726" cm="1">
        <f t="array" ref="U335">INDEX($H335:$K335,0,MATCH(U$326,$H$326:$K$326,0))*INDEX($J$320:$R$323,MATCH(U$326,$I$320:$I$323,0),MATCH(U$325,$J$319:$R$319,0))</f>
        <v>0</v>
      </c>
      <c r="V335" s="726" cm="1">
        <f t="array" ref="V335">INDEX($H335:$K335,0,MATCH(V$326,$H$326:$K$326,0))*INDEX($J$320:$R$323,MATCH(V$326,$I$320:$I$323,0),MATCH(V$325,$J$319:$R$319,0))</f>
        <v>0</v>
      </c>
      <c r="W335" s="726" cm="1">
        <f t="array" ref="W335">INDEX($H335:$K335,0,MATCH(W$326,$H$326:$K$326,0))*INDEX($J$320:$R$323,MATCH(W$326,$I$320:$I$323,0),MATCH(W$325,$J$319:$R$319,0))</f>
        <v>0</v>
      </c>
      <c r="X335" s="726" cm="1">
        <f t="array" ref="X335">INDEX($H335:$K335,0,MATCH(X$326,$H$326:$K$326,0))*INDEX($J$320:$R$323,MATCH(X$326,$I$320:$I$323,0),MATCH(X$325,$J$319:$R$319,0))</f>
        <v>0</v>
      </c>
      <c r="Y335" s="726" cm="1">
        <f t="array" ref="Y335">INDEX($H335:$K335,0,MATCH(Y$326,$H$326:$K$326,0))*INDEX($J$320:$R$323,MATCH(Y$326,$I$320:$I$323,0),MATCH(Y$325,$J$319:$R$319,0))</f>
        <v>0</v>
      </c>
      <c r="Z335" s="726" cm="1">
        <f t="array" ref="Z335">INDEX($H335:$K335,0,MATCH(Z$326,$H$326:$K$326,0))*INDEX($J$320:$R$323,MATCH(Z$326,$I$320:$I$323,0),MATCH(Z$325,$J$319:$R$319,0))</f>
        <v>0</v>
      </c>
      <c r="AA335" s="726" cm="1">
        <f t="array" ref="AA335">INDEX($H335:$K335,0,MATCH(AA$326,$H$326:$K$326,0))*INDEX($J$320:$R$323,MATCH(AA$326,$I$320:$I$323,0),MATCH(AA$325,$J$319:$R$319,0))</f>
        <v>0</v>
      </c>
      <c r="AB335" s="726" cm="1">
        <f t="array" ref="AB335">INDEX($H335:$K335,0,MATCH(AB$326,$H$326:$K$326,0))*INDEX($J$320:$R$323,MATCH(AB$326,$I$320:$I$323,0),MATCH(AB$325,$J$319:$R$319,0))</f>
        <v>0</v>
      </c>
      <c r="AC335" s="726" cm="1">
        <f t="array" ref="AC335">INDEX($H335:$K335,0,MATCH(AC$326,$H$326:$K$326,0))*INDEX($J$320:$R$323,MATCH(AC$326,$I$320:$I$323,0),MATCH(AC$325,$J$319:$R$319,0))</f>
        <v>0</v>
      </c>
      <c r="AD335" s="726" cm="1">
        <f t="array" ref="AD335">INDEX($H335:$K335,0,MATCH(AD$326,$H$326:$K$326,0))*INDEX($J$320:$R$323,MATCH(AD$326,$I$320:$I$323,0),MATCH(AD$325,$J$319:$R$319,0))</f>
        <v>0</v>
      </c>
      <c r="AE335" s="726" cm="1">
        <f t="array" ref="AE335">INDEX($H335:$K335,0,MATCH(AE$326,$H$326:$K$326,0))*INDEX($J$320:$R$323,MATCH(AE$326,$I$320:$I$323,0),MATCH(AE$325,$J$319:$R$319,0))</f>
        <v>0</v>
      </c>
      <c r="AF335" s="726" cm="1">
        <f t="array" ref="AF335">INDEX($H335:$K335,0,MATCH(AF$326,$H$326:$K$326,0))*INDEX($J$320:$R$323,MATCH(AF$326,$I$320:$I$323,0),MATCH(AF$325,$J$319:$R$319,0))</f>
        <v>0</v>
      </c>
      <c r="AG335" s="726" cm="1">
        <f t="array" ref="AG335">INDEX($H335:$K335,0,MATCH(AG$326,$H$326:$K$326,0))*INDEX($J$320:$R$323,MATCH(AG$326,$I$320:$I$323,0),MATCH(AG$325,$J$319:$R$319,0))</f>
        <v>0</v>
      </c>
      <c r="AH335" s="726" cm="1">
        <f t="array" ref="AH335">INDEX($H335:$K335,0,MATCH(AH$326,$H$326:$K$326,0))*INDEX($J$320:$R$323,MATCH(AH$326,$I$320:$I$323,0),MATCH(AH$325,$J$319:$R$319,0))</f>
        <v>0</v>
      </c>
      <c r="AI335" s="726" cm="1">
        <f t="array" ref="AI335">INDEX($H335:$K335,0,MATCH(AI$326,$H$326:$K$326,0))*INDEX($J$320:$R$323,MATCH(AI$326,$I$320:$I$323,0),MATCH(AI$325,$J$319:$R$319,0))</f>
        <v>0</v>
      </c>
      <c r="AJ335" s="726" cm="1">
        <f t="array" ref="AJ335">INDEX($H335:$K335,0,MATCH(AJ$326,$H$326:$K$326,0))*INDEX($J$320:$R$323,MATCH(AJ$326,$I$320:$I$323,0),MATCH(AJ$325,$J$319:$R$319,0))</f>
        <v>0</v>
      </c>
      <c r="AK335" s="726" cm="1">
        <f t="array" ref="AK335">INDEX($H335:$K335,0,MATCH(AK$326,$H$326:$K$326,0))*INDEX($J$320:$R$323,MATCH(AK$326,$I$320:$I$323,0),MATCH(AK$325,$J$319:$R$319,0))</f>
        <v>0</v>
      </c>
      <c r="AL335" s="726" cm="1">
        <f t="array" ref="AL335">INDEX($H335:$K335,0,MATCH(AL$326,$H$326:$K$326,0))*INDEX($J$320:$R$323,MATCH(AL$326,$I$320:$I$323,0),MATCH(AL$325,$J$319:$R$319,0))</f>
        <v>0</v>
      </c>
      <c r="AM335" s="726" cm="1">
        <f t="array" ref="AM335">INDEX($H335:$K335,0,MATCH(AM$326,$H$326:$K$326,0))*INDEX($J$320:$R$323,MATCH(AM$326,$I$320:$I$323,0),MATCH(AM$325,$J$319:$R$319,0))</f>
        <v>0</v>
      </c>
      <c r="AN335" s="726" cm="1">
        <f t="array" ref="AN335">INDEX($H335:$K335,0,MATCH(AN$326,$H$326:$K$326,0))*INDEX($J$320:$R$323,MATCH(AN$326,$I$320:$I$323,0),MATCH(AN$325,$J$319:$R$319,0))</f>
        <v>0</v>
      </c>
      <c r="AO335" s="726" cm="1">
        <f t="array" ref="AO335">INDEX($H335:$K335,0,MATCH(AO$326,$H$326:$K$326,0))*INDEX($J$320:$R$323,MATCH(AO$326,$I$320:$I$323,0),MATCH(AO$325,$J$319:$R$319,0))</f>
        <v>0</v>
      </c>
      <c r="AP335" s="726" cm="1">
        <f t="array" ref="AP335">INDEX($H335:$K335,0,MATCH(AP$326,$H$326:$K$326,0))*INDEX($J$320:$R$323,MATCH(AP$326,$I$320:$I$323,0),MATCH(AP$325,$J$319:$R$319,0))</f>
        <v>0</v>
      </c>
      <c r="AQ335" s="726" cm="1">
        <f t="array" ref="AQ335">INDEX($H335:$K335,0,MATCH(AQ$326,$H$326:$K$326,0))*INDEX($J$320:$R$323,MATCH(AQ$326,$I$320:$I$323,0),MATCH(AQ$325,$J$319:$R$319,0))</f>
        <v>0</v>
      </c>
      <c r="AR335" s="726" cm="1">
        <f t="array" ref="AR335">INDEX($H335:$K335,0,MATCH(AR$326,$H$326:$K$326,0))*INDEX($J$320:$R$323,MATCH(AR$326,$I$320:$I$323,0),MATCH(AR$325,$J$319:$R$319,0))</f>
        <v>0</v>
      </c>
      <c r="AS335" s="726" cm="1">
        <f t="array" ref="AS335">INDEX($H335:$K335,0,MATCH(AS$326,$H$326:$K$326,0))*INDEX($J$320:$R$323,MATCH(AS$326,$I$320:$I$323,0),MATCH(AS$325,$J$319:$R$319,0))</f>
        <v>0</v>
      </c>
      <c r="AT335" s="726" cm="1">
        <f t="array" ref="AT335">INDEX($H335:$K335,0,MATCH(AT$326,$H$326:$K$326,0))*INDEX($J$320:$R$323,MATCH(AT$326,$I$320:$I$323,0),MATCH(AT$325,$J$319:$R$319,0))</f>
        <v>0</v>
      </c>
      <c r="AU335" s="726"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6" cm="1">
        <f t="array" ref="L336">INDEX($H336:$K336,0,MATCH(L$326,$H$326:$K$326,0))*INDEX($J$320:$R$323,MATCH(L$326,$I$320:$I$323,0),MATCH(L$325,$J$319:$R$319,0))</f>
        <v>0</v>
      </c>
      <c r="M336" s="726" cm="1">
        <f t="array" ref="M336">INDEX($H336:$K336,0,MATCH(M$326,$H$326:$K$326,0))*INDEX($J$320:$R$323,MATCH(M$326,$I$320:$I$323,0),MATCH(M$325,$J$319:$R$319,0))</f>
        <v>0</v>
      </c>
      <c r="N336" s="726" cm="1">
        <f t="array" ref="N336">INDEX($H336:$K336,0,MATCH(N$326,$H$326:$K$326,0))*INDEX($J$320:$R$323,MATCH(N$326,$I$320:$I$323,0),MATCH(N$325,$J$319:$R$319,0))</f>
        <v>0</v>
      </c>
      <c r="O336" s="726" cm="1">
        <f t="array" ref="O336">INDEX($H336:$K336,0,MATCH(O$326,$H$326:$K$326,0))*INDEX($J$320:$R$323,MATCH(O$326,$I$320:$I$323,0),MATCH(O$325,$J$319:$R$319,0))</f>
        <v>0</v>
      </c>
      <c r="P336" s="726" cm="1">
        <f t="array" ref="P336">INDEX($H336:$K336,0,MATCH(P$326,$H$326:$K$326,0))*INDEX($J$320:$R$323,MATCH(P$326,$I$320:$I$323,0),MATCH(P$325,$J$319:$R$319,0))</f>
        <v>0</v>
      </c>
      <c r="Q336" s="726" cm="1">
        <f t="array" ref="Q336">INDEX($H336:$K336,0,MATCH(Q$326,$H$326:$K$326,0))*INDEX($J$320:$R$323,MATCH(Q$326,$I$320:$I$323,0),MATCH(Q$325,$J$319:$R$319,0))</f>
        <v>0</v>
      </c>
      <c r="R336" s="726" cm="1">
        <f t="array" ref="R336">INDEX($H336:$K336,0,MATCH(R$326,$H$326:$K$326,0))*INDEX($J$320:$R$323,MATCH(R$326,$I$320:$I$323,0),MATCH(R$325,$J$319:$R$319,0))</f>
        <v>0</v>
      </c>
      <c r="S336" s="726" cm="1">
        <f t="array" ref="S336">INDEX($H336:$K336,0,MATCH(S$326,$H$326:$K$326,0))*INDEX($J$320:$R$323,MATCH(S$326,$I$320:$I$323,0),MATCH(S$325,$J$319:$R$319,0))</f>
        <v>0</v>
      </c>
      <c r="T336" s="726" cm="1">
        <f t="array" ref="T336">INDEX($H336:$K336,0,MATCH(T$326,$H$326:$K$326,0))*INDEX($J$320:$R$323,MATCH(T$326,$I$320:$I$323,0),MATCH(T$325,$J$319:$R$319,0))</f>
        <v>0</v>
      </c>
      <c r="U336" s="726" cm="1">
        <f t="array" ref="U336">INDEX($H336:$K336,0,MATCH(U$326,$H$326:$K$326,0))*INDEX($J$320:$R$323,MATCH(U$326,$I$320:$I$323,0),MATCH(U$325,$J$319:$R$319,0))</f>
        <v>0</v>
      </c>
      <c r="V336" s="726" cm="1">
        <f t="array" ref="V336">INDEX($H336:$K336,0,MATCH(V$326,$H$326:$K$326,0))*INDEX($J$320:$R$323,MATCH(V$326,$I$320:$I$323,0),MATCH(V$325,$J$319:$R$319,0))</f>
        <v>0</v>
      </c>
      <c r="W336" s="726" cm="1">
        <f t="array" ref="W336">INDEX($H336:$K336,0,MATCH(W$326,$H$326:$K$326,0))*INDEX($J$320:$R$323,MATCH(W$326,$I$320:$I$323,0),MATCH(W$325,$J$319:$R$319,0))</f>
        <v>0</v>
      </c>
      <c r="X336" s="726" cm="1">
        <f t="array" ref="X336">INDEX($H336:$K336,0,MATCH(X$326,$H$326:$K$326,0))*INDEX($J$320:$R$323,MATCH(X$326,$I$320:$I$323,0),MATCH(X$325,$J$319:$R$319,0))</f>
        <v>0</v>
      </c>
      <c r="Y336" s="726" cm="1">
        <f t="array" ref="Y336">INDEX($H336:$K336,0,MATCH(Y$326,$H$326:$K$326,0))*INDEX($J$320:$R$323,MATCH(Y$326,$I$320:$I$323,0),MATCH(Y$325,$J$319:$R$319,0))</f>
        <v>0</v>
      </c>
      <c r="Z336" s="726" cm="1">
        <f t="array" ref="Z336">INDEX($H336:$K336,0,MATCH(Z$326,$H$326:$K$326,0))*INDEX($J$320:$R$323,MATCH(Z$326,$I$320:$I$323,0),MATCH(Z$325,$J$319:$R$319,0))</f>
        <v>0</v>
      </c>
      <c r="AA336" s="726" cm="1">
        <f t="array" ref="AA336">INDEX($H336:$K336,0,MATCH(AA$326,$H$326:$K$326,0))*INDEX($J$320:$R$323,MATCH(AA$326,$I$320:$I$323,0),MATCH(AA$325,$J$319:$R$319,0))</f>
        <v>0</v>
      </c>
      <c r="AB336" s="726" cm="1">
        <f t="array" ref="AB336">INDEX($H336:$K336,0,MATCH(AB$326,$H$326:$K$326,0))*INDEX($J$320:$R$323,MATCH(AB$326,$I$320:$I$323,0),MATCH(AB$325,$J$319:$R$319,0))</f>
        <v>0</v>
      </c>
      <c r="AC336" s="726" cm="1">
        <f t="array" ref="AC336">INDEX($H336:$K336,0,MATCH(AC$326,$H$326:$K$326,0))*INDEX($J$320:$R$323,MATCH(AC$326,$I$320:$I$323,0),MATCH(AC$325,$J$319:$R$319,0))</f>
        <v>0</v>
      </c>
      <c r="AD336" s="726" cm="1">
        <f t="array" ref="AD336">INDEX($H336:$K336,0,MATCH(AD$326,$H$326:$K$326,0))*INDEX($J$320:$R$323,MATCH(AD$326,$I$320:$I$323,0),MATCH(AD$325,$J$319:$R$319,0))</f>
        <v>0</v>
      </c>
      <c r="AE336" s="726" cm="1">
        <f t="array" ref="AE336">INDEX($H336:$K336,0,MATCH(AE$326,$H$326:$K$326,0))*INDEX($J$320:$R$323,MATCH(AE$326,$I$320:$I$323,0),MATCH(AE$325,$J$319:$R$319,0))</f>
        <v>0</v>
      </c>
      <c r="AF336" s="726" cm="1">
        <f t="array" ref="AF336">INDEX($H336:$K336,0,MATCH(AF$326,$H$326:$K$326,0))*INDEX($J$320:$R$323,MATCH(AF$326,$I$320:$I$323,0),MATCH(AF$325,$J$319:$R$319,0))</f>
        <v>0</v>
      </c>
      <c r="AG336" s="726" cm="1">
        <f t="array" ref="AG336">INDEX($H336:$K336,0,MATCH(AG$326,$H$326:$K$326,0))*INDEX($J$320:$R$323,MATCH(AG$326,$I$320:$I$323,0),MATCH(AG$325,$J$319:$R$319,0))</f>
        <v>0</v>
      </c>
      <c r="AH336" s="726" cm="1">
        <f t="array" ref="AH336">INDEX($H336:$K336,0,MATCH(AH$326,$H$326:$K$326,0))*INDEX($J$320:$R$323,MATCH(AH$326,$I$320:$I$323,0),MATCH(AH$325,$J$319:$R$319,0))</f>
        <v>0</v>
      </c>
      <c r="AI336" s="726" cm="1">
        <f t="array" ref="AI336">INDEX($H336:$K336,0,MATCH(AI$326,$H$326:$K$326,0))*INDEX($J$320:$R$323,MATCH(AI$326,$I$320:$I$323,0),MATCH(AI$325,$J$319:$R$319,0))</f>
        <v>0</v>
      </c>
      <c r="AJ336" s="726" cm="1">
        <f t="array" ref="AJ336">INDEX($H336:$K336,0,MATCH(AJ$326,$H$326:$K$326,0))*INDEX($J$320:$R$323,MATCH(AJ$326,$I$320:$I$323,0),MATCH(AJ$325,$J$319:$R$319,0))</f>
        <v>0</v>
      </c>
      <c r="AK336" s="726" cm="1">
        <f t="array" ref="AK336">INDEX($H336:$K336,0,MATCH(AK$326,$H$326:$K$326,0))*INDEX($J$320:$R$323,MATCH(AK$326,$I$320:$I$323,0),MATCH(AK$325,$J$319:$R$319,0))</f>
        <v>0</v>
      </c>
      <c r="AL336" s="726" cm="1">
        <f t="array" ref="AL336">INDEX($H336:$K336,0,MATCH(AL$326,$H$326:$K$326,0))*INDEX($J$320:$R$323,MATCH(AL$326,$I$320:$I$323,0),MATCH(AL$325,$J$319:$R$319,0))</f>
        <v>0</v>
      </c>
      <c r="AM336" s="726" cm="1">
        <f t="array" ref="AM336">INDEX($H336:$K336,0,MATCH(AM$326,$H$326:$K$326,0))*INDEX($J$320:$R$323,MATCH(AM$326,$I$320:$I$323,0),MATCH(AM$325,$J$319:$R$319,0))</f>
        <v>0</v>
      </c>
      <c r="AN336" s="726" cm="1">
        <f t="array" ref="AN336">INDEX($H336:$K336,0,MATCH(AN$326,$H$326:$K$326,0))*INDEX($J$320:$R$323,MATCH(AN$326,$I$320:$I$323,0),MATCH(AN$325,$J$319:$R$319,0))</f>
        <v>0</v>
      </c>
      <c r="AO336" s="726" cm="1">
        <f t="array" ref="AO336">INDEX($H336:$K336,0,MATCH(AO$326,$H$326:$K$326,0))*INDEX($J$320:$R$323,MATCH(AO$326,$I$320:$I$323,0),MATCH(AO$325,$J$319:$R$319,0))</f>
        <v>0</v>
      </c>
      <c r="AP336" s="726" cm="1">
        <f t="array" ref="AP336">INDEX($H336:$K336,0,MATCH(AP$326,$H$326:$K$326,0))*INDEX($J$320:$R$323,MATCH(AP$326,$I$320:$I$323,0),MATCH(AP$325,$J$319:$R$319,0))</f>
        <v>0</v>
      </c>
      <c r="AQ336" s="726" cm="1">
        <f t="array" ref="AQ336">INDEX($H336:$K336,0,MATCH(AQ$326,$H$326:$K$326,0))*INDEX($J$320:$R$323,MATCH(AQ$326,$I$320:$I$323,0),MATCH(AQ$325,$J$319:$R$319,0))</f>
        <v>0</v>
      </c>
      <c r="AR336" s="726" cm="1">
        <f t="array" ref="AR336">INDEX($H336:$K336,0,MATCH(AR$326,$H$326:$K$326,0))*INDEX($J$320:$R$323,MATCH(AR$326,$I$320:$I$323,0),MATCH(AR$325,$J$319:$R$319,0))</f>
        <v>0</v>
      </c>
      <c r="AS336" s="726" cm="1">
        <f t="array" ref="AS336">INDEX($H336:$K336,0,MATCH(AS$326,$H$326:$K$326,0))*INDEX($J$320:$R$323,MATCH(AS$326,$I$320:$I$323,0),MATCH(AS$325,$J$319:$R$319,0))</f>
        <v>0</v>
      </c>
      <c r="AT336" s="726" cm="1">
        <f t="array" ref="AT336">INDEX($H336:$K336,0,MATCH(AT$326,$H$326:$K$326,0))*INDEX($J$320:$R$323,MATCH(AT$326,$I$320:$I$323,0),MATCH(AT$325,$J$319:$R$319,0))</f>
        <v>0</v>
      </c>
      <c r="AU336" s="726"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6" cm="1">
        <f t="array" ref="L337">INDEX($H337:$K337,0,MATCH(L$326,$H$326:$K$326,0))*INDEX($J$320:$R$323,MATCH(L$326,$I$320:$I$323,0),MATCH(L$325,$J$319:$R$319,0))</f>
        <v>0</v>
      </c>
      <c r="M337" s="726" cm="1">
        <f t="array" ref="M337">INDEX($H337:$K337,0,MATCH(M$326,$H$326:$K$326,0))*INDEX($J$320:$R$323,MATCH(M$326,$I$320:$I$323,0),MATCH(M$325,$J$319:$R$319,0))</f>
        <v>0</v>
      </c>
      <c r="N337" s="726" cm="1">
        <f t="array" ref="N337">INDEX($H337:$K337,0,MATCH(N$326,$H$326:$K$326,0))*INDEX($J$320:$R$323,MATCH(N$326,$I$320:$I$323,0),MATCH(N$325,$J$319:$R$319,0))</f>
        <v>0</v>
      </c>
      <c r="O337" s="726" cm="1">
        <f t="array" ref="O337">INDEX($H337:$K337,0,MATCH(O$326,$H$326:$K$326,0))*INDEX($J$320:$R$323,MATCH(O$326,$I$320:$I$323,0),MATCH(O$325,$J$319:$R$319,0))</f>
        <v>0</v>
      </c>
      <c r="P337" s="726" cm="1">
        <f t="array" ref="P337">INDEX($H337:$K337,0,MATCH(P$326,$H$326:$K$326,0))*INDEX($J$320:$R$323,MATCH(P$326,$I$320:$I$323,0),MATCH(P$325,$J$319:$R$319,0))</f>
        <v>0</v>
      </c>
      <c r="Q337" s="726" cm="1">
        <f t="array" ref="Q337">INDEX($H337:$K337,0,MATCH(Q$326,$H$326:$K$326,0))*INDEX($J$320:$R$323,MATCH(Q$326,$I$320:$I$323,0),MATCH(Q$325,$J$319:$R$319,0))</f>
        <v>0</v>
      </c>
      <c r="R337" s="726" cm="1">
        <f t="array" ref="R337">INDEX($H337:$K337,0,MATCH(R$326,$H$326:$K$326,0))*INDEX($J$320:$R$323,MATCH(R$326,$I$320:$I$323,0),MATCH(R$325,$J$319:$R$319,0))</f>
        <v>0</v>
      </c>
      <c r="S337" s="726" cm="1">
        <f t="array" ref="S337">INDEX($H337:$K337,0,MATCH(S$326,$H$326:$K$326,0))*INDEX($J$320:$R$323,MATCH(S$326,$I$320:$I$323,0),MATCH(S$325,$J$319:$R$319,0))</f>
        <v>0</v>
      </c>
      <c r="T337" s="726" cm="1">
        <f t="array" ref="T337">INDEX($H337:$K337,0,MATCH(T$326,$H$326:$K$326,0))*INDEX($J$320:$R$323,MATCH(T$326,$I$320:$I$323,0),MATCH(T$325,$J$319:$R$319,0))</f>
        <v>0</v>
      </c>
      <c r="U337" s="726" cm="1">
        <f t="array" ref="U337">INDEX($H337:$K337,0,MATCH(U$326,$H$326:$K$326,0))*INDEX($J$320:$R$323,MATCH(U$326,$I$320:$I$323,0),MATCH(U$325,$J$319:$R$319,0))</f>
        <v>0</v>
      </c>
      <c r="V337" s="726" cm="1">
        <f t="array" ref="V337">INDEX($H337:$K337,0,MATCH(V$326,$H$326:$K$326,0))*INDEX($J$320:$R$323,MATCH(V$326,$I$320:$I$323,0),MATCH(V$325,$J$319:$R$319,0))</f>
        <v>0</v>
      </c>
      <c r="W337" s="726" cm="1">
        <f t="array" ref="W337">INDEX($H337:$K337,0,MATCH(W$326,$H$326:$K$326,0))*INDEX($J$320:$R$323,MATCH(W$326,$I$320:$I$323,0),MATCH(W$325,$J$319:$R$319,0))</f>
        <v>0</v>
      </c>
      <c r="X337" s="726" cm="1">
        <f t="array" ref="X337">INDEX($H337:$K337,0,MATCH(X$326,$H$326:$K$326,0))*INDEX($J$320:$R$323,MATCH(X$326,$I$320:$I$323,0),MATCH(X$325,$J$319:$R$319,0))</f>
        <v>0</v>
      </c>
      <c r="Y337" s="726" cm="1">
        <f t="array" ref="Y337">INDEX($H337:$K337,0,MATCH(Y$326,$H$326:$K$326,0))*INDEX($J$320:$R$323,MATCH(Y$326,$I$320:$I$323,0),MATCH(Y$325,$J$319:$R$319,0))</f>
        <v>0</v>
      </c>
      <c r="Z337" s="726" cm="1">
        <f t="array" ref="Z337">INDEX($H337:$K337,0,MATCH(Z$326,$H$326:$K$326,0))*INDEX($J$320:$R$323,MATCH(Z$326,$I$320:$I$323,0),MATCH(Z$325,$J$319:$R$319,0))</f>
        <v>0</v>
      </c>
      <c r="AA337" s="726" cm="1">
        <f t="array" ref="AA337">INDEX($H337:$K337,0,MATCH(AA$326,$H$326:$K$326,0))*INDEX($J$320:$R$323,MATCH(AA$326,$I$320:$I$323,0),MATCH(AA$325,$J$319:$R$319,0))</f>
        <v>0</v>
      </c>
      <c r="AB337" s="726" cm="1">
        <f t="array" ref="AB337">INDEX($H337:$K337,0,MATCH(AB$326,$H$326:$K$326,0))*INDEX($J$320:$R$323,MATCH(AB$326,$I$320:$I$323,0),MATCH(AB$325,$J$319:$R$319,0))</f>
        <v>0</v>
      </c>
      <c r="AC337" s="726" cm="1">
        <f t="array" ref="AC337">INDEX($H337:$K337,0,MATCH(AC$326,$H$326:$K$326,0))*INDEX($J$320:$R$323,MATCH(AC$326,$I$320:$I$323,0),MATCH(AC$325,$J$319:$R$319,0))</f>
        <v>0</v>
      </c>
      <c r="AD337" s="726" cm="1">
        <f t="array" ref="AD337">INDEX($H337:$K337,0,MATCH(AD$326,$H$326:$K$326,0))*INDEX($J$320:$R$323,MATCH(AD$326,$I$320:$I$323,0),MATCH(AD$325,$J$319:$R$319,0))</f>
        <v>0</v>
      </c>
      <c r="AE337" s="726" cm="1">
        <f t="array" ref="AE337">INDEX($H337:$K337,0,MATCH(AE$326,$H$326:$K$326,0))*INDEX($J$320:$R$323,MATCH(AE$326,$I$320:$I$323,0),MATCH(AE$325,$J$319:$R$319,0))</f>
        <v>0</v>
      </c>
      <c r="AF337" s="726" cm="1">
        <f t="array" ref="AF337">INDEX($H337:$K337,0,MATCH(AF$326,$H$326:$K$326,0))*INDEX($J$320:$R$323,MATCH(AF$326,$I$320:$I$323,0),MATCH(AF$325,$J$319:$R$319,0))</f>
        <v>0</v>
      </c>
      <c r="AG337" s="726" cm="1">
        <f t="array" ref="AG337">INDEX($H337:$K337,0,MATCH(AG$326,$H$326:$K$326,0))*INDEX($J$320:$R$323,MATCH(AG$326,$I$320:$I$323,0),MATCH(AG$325,$J$319:$R$319,0))</f>
        <v>0</v>
      </c>
      <c r="AH337" s="726" cm="1">
        <f t="array" ref="AH337">INDEX($H337:$K337,0,MATCH(AH$326,$H$326:$K$326,0))*INDEX($J$320:$R$323,MATCH(AH$326,$I$320:$I$323,0),MATCH(AH$325,$J$319:$R$319,0))</f>
        <v>0</v>
      </c>
      <c r="AI337" s="726" cm="1">
        <f t="array" ref="AI337">INDEX($H337:$K337,0,MATCH(AI$326,$H$326:$K$326,0))*INDEX($J$320:$R$323,MATCH(AI$326,$I$320:$I$323,0),MATCH(AI$325,$J$319:$R$319,0))</f>
        <v>0</v>
      </c>
      <c r="AJ337" s="726" cm="1">
        <f t="array" ref="AJ337">INDEX($H337:$K337,0,MATCH(AJ$326,$H$326:$K$326,0))*INDEX($J$320:$R$323,MATCH(AJ$326,$I$320:$I$323,0),MATCH(AJ$325,$J$319:$R$319,0))</f>
        <v>0</v>
      </c>
      <c r="AK337" s="726" cm="1">
        <f t="array" ref="AK337">INDEX($H337:$K337,0,MATCH(AK$326,$H$326:$K$326,0))*INDEX($J$320:$R$323,MATCH(AK$326,$I$320:$I$323,0),MATCH(AK$325,$J$319:$R$319,0))</f>
        <v>0</v>
      </c>
      <c r="AL337" s="726" cm="1">
        <f t="array" ref="AL337">INDEX($H337:$K337,0,MATCH(AL$326,$H$326:$K$326,0))*INDEX($J$320:$R$323,MATCH(AL$326,$I$320:$I$323,0),MATCH(AL$325,$J$319:$R$319,0))</f>
        <v>0</v>
      </c>
      <c r="AM337" s="726" cm="1">
        <f t="array" ref="AM337">INDEX($H337:$K337,0,MATCH(AM$326,$H$326:$K$326,0))*INDEX($J$320:$R$323,MATCH(AM$326,$I$320:$I$323,0),MATCH(AM$325,$J$319:$R$319,0))</f>
        <v>0</v>
      </c>
      <c r="AN337" s="726" cm="1">
        <f t="array" ref="AN337">INDEX($H337:$K337,0,MATCH(AN$326,$H$326:$K$326,0))*INDEX($J$320:$R$323,MATCH(AN$326,$I$320:$I$323,0),MATCH(AN$325,$J$319:$R$319,0))</f>
        <v>0</v>
      </c>
      <c r="AO337" s="726" cm="1">
        <f t="array" ref="AO337">INDEX($H337:$K337,0,MATCH(AO$326,$H$326:$K$326,0))*INDEX($J$320:$R$323,MATCH(AO$326,$I$320:$I$323,0),MATCH(AO$325,$J$319:$R$319,0))</f>
        <v>0</v>
      </c>
      <c r="AP337" s="726" cm="1">
        <f t="array" ref="AP337">INDEX($H337:$K337,0,MATCH(AP$326,$H$326:$K$326,0))*INDEX($J$320:$R$323,MATCH(AP$326,$I$320:$I$323,0),MATCH(AP$325,$J$319:$R$319,0))</f>
        <v>0</v>
      </c>
      <c r="AQ337" s="726" cm="1">
        <f t="array" ref="AQ337">INDEX($H337:$K337,0,MATCH(AQ$326,$H$326:$K$326,0))*INDEX($J$320:$R$323,MATCH(AQ$326,$I$320:$I$323,0),MATCH(AQ$325,$J$319:$R$319,0))</f>
        <v>0</v>
      </c>
      <c r="AR337" s="726" cm="1">
        <f t="array" ref="AR337">INDEX($H337:$K337,0,MATCH(AR$326,$H$326:$K$326,0))*INDEX($J$320:$R$323,MATCH(AR$326,$I$320:$I$323,0),MATCH(AR$325,$J$319:$R$319,0))</f>
        <v>0</v>
      </c>
      <c r="AS337" s="726" cm="1">
        <f t="array" ref="AS337">INDEX($H337:$K337,0,MATCH(AS$326,$H$326:$K$326,0))*INDEX($J$320:$R$323,MATCH(AS$326,$I$320:$I$323,0),MATCH(AS$325,$J$319:$R$319,0))</f>
        <v>0</v>
      </c>
      <c r="AT337" s="726" cm="1">
        <f t="array" ref="AT337">INDEX($H337:$K337,0,MATCH(AT$326,$H$326:$K$326,0))*INDEX($J$320:$R$323,MATCH(AT$326,$I$320:$I$323,0),MATCH(AT$325,$J$319:$R$319,0))</f>
        <v>0</v>
      </c>
      <c r="AU337" s="726"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6" cm="1">
        <f t="array" ref="L338">INDEX($H338:$K338,0,MATCH(L$326,$H$326:$K$326,0))*INDEX($J$320:$R$323,MATCH(L$326,$I$320:$I$323,0),MATCH(L$325,$J$319:$R$319,0))</f>
        <v>2</v>
      </c>
      <c r="M338" s="726" cm="1">
        <f t="array" ref="M338">INDEX($H338:$K338,0,MATCH(M$326,$H$326:$K$326,0))*INDEX($J$320:$R$323,MATCH(M$326,$I$320:$I$323,0),MATCH(M$325,$J$319:$R$319,0))</f>
        <v>1</v>
      </c>
      <c r="N338" s="726" cm="1">
        <f t="array" ref="N338">INDEX($H338:$K338,0,MATCH(N$326,$H$326:$K$326,0))*INDEX($J$320:$R$323,MATCH(N$326,$I$320:$I$323,0),MATCH(N$325,$J$319:$R$319,0))</f>
        <v>2</v>
      </c>
      <c r="O338" s="726" cm="1">
        <f t="array" ref="O338">INDEX($H338:$K338,0,MATCH(O$326,$H$326:$K$326,0))*INDEX($J$320:$R$323,MATCH(O$326,$I$320:$I$323,0),MATCH(O$325,$J$319:$R$319,0))</f>
        <v>1</v>
      </c>
      <c r="P338" s="726" cm="1">
        <f t="array" ref="P338">INDEX($H338:$K338,0,MATCH(P$326,$H$326:$K$326,0))*INDEX($J$320:$R$323,MATCH(P$326,$I$320:$I$323,0),MATCH(P$325,$J$319:$R$319,0))</f>
        <v>2</v>
      </c>
      <c r="Q338" s="726" cm="1">
        <f t="array" ref="Q338">INDEX($H338:$K338,0,MATCH(Q$326,$H$326:$K$326,0))*INDEX($J$320:$R$323,MATCH(Q$326,$I$320:$I$323,0),MATCH(Q$325,$J$319:$R$319,0))</f>
        <v>1</v>
      </c>
      <c r="R338" s="726" cm="1">
        <f t="array" ref="R338">INDEX($H338:$K338,0,MATCH(R$326,$H$326:$K$326,0))*INDEX($J$320:$R$323,MATCH(R$326,$I$320:$I$323,0),MATCH(R$325,$J$319:$R$319,0))</f>
        <v>2</v>
      </c>
      <c r="S338" s="726" cm="1">
        <f t="array" ref="S338">INDEX($H338:$K338,0,MATCH(S$326,$H$326:$K$326,0))*INDEX($J$320:$R$323,MATCH(S$326,$I$320:$I$323,0),MATCH(S$325,$J$319:$R$319,0))</f>
        <v>1</v>
      </c>
      <c r="T338" s="726" cm="1">
        <f t="array" ref="T338">INDEX($H338:$K338,0,MATCH(T$326,$H$326:$K$326,0))*INDEX($J$320:$R$323,MATCH(T$326,$I$320:$I$323,0),MATCH(T$325,$J$319:$R$319,0))</f>
        <v>2</v>
      </c>
      <c r="U338" s="726" cm="1">
        <f t="array" ref="U338">INDEX($H338:$K338,0,MATCH(U$326,$H$326:$K$326,0))*INDEX($J$320:$R$323,MATCH(U$326,$I$320:$I$323,0),MATCH(U$325,$J$319:$R$319,0))</f>
        <v>1</v>
      </c>
      <c r="V338" s="726" cm="1">
        <f t="array" ref="V338">INDEX($H338:$K338,0,MATCH(V$326,$H$326:$K$326,0))*INDEX($J$320:$R$323,MATCH(V$326,$I$320:$I$323,0),MATCH(V$325,$J$319:$R$319,0))</f>
        <v>2</v>
      </c>
      <c r="W338" s="726" cm="1">
        <f t="array" ref="W338">INDEX($H338:$K338,0,MATCH(W$326,$H$326:$K$326,0))*INDEX($J$320:$R$323,MATCH(W$326,$I$320:$I$323,0),MATCH(W$325,$J$319:$R$319,0))</f>
        <v>1</v>
      </c>
      <c r="X338" s="726" cm="1">
        <f t="array" ref="X338">INDEX($H338:$K338,0,MATCH(X$326,$H$326:$K$326,0))*INDEX($J$320:$R$323,MATCH(X$326,$I$320:$I$323,0),MATCH(X$325,$J$319:$R$319,0))</f>
        <v>2</v>
      </c>
      <c r="Y338" s="726" cm="1">
        <f t="array" ref="Y338">INDEX($H338:$K338,0,MATCH(Y$326,$H$326:$K$326,0))*INDEX($J$320:$R$323,MATCH(Y$326,$I$320:$I$323,0),MATCH(Y$325,$J$319:$R$319,0))</f>
        <v>1</v>
      </c>
      <c r="Z338" s="726" cm="1">
        <f t="array" ref="Z338">INDEX($H338:$K338,0,MATCH(Z$326,$H$326:$K$326,0))*INDEX($J$320:$R$323,MATCH(Z$326,$I$320:$I$323,0),MATCH(Z$325,$J$319:$R$319,0))</f>
        <v>2</v>
      </c>
      <c r="AA338" s="726" cm="1">
        <f t="array" ref="AA338">INDEX($H338:$K338,0,MATCH(AA$326,$H$326:$K$326,0))*INDEX($J$320:$R$323,MATCH(AA$326,$I$320:$I$323,0),MATCH(AA$325,$J$319:$R$319,0))</f>
        <v>1</v>
      </c>
      <c r="AB338" s="726" cm="1">
        <f t="array" ref="AB338">INDEX($H338:$K338,0,MATCH(AB$326,$H$326:$K$326,0))*INDEX($J$320:$R$323,MATCH(AB$326,$I$320:$I$323,0),MATCH(AB$325,$J$319:$R$319,0))</f>
        <v>1</v>
      </c>
      <c r="AC338" s="726" cm="1">
        <f t="array" ref="AC338">INDEX($H338:$K338,0,MATCH(AC$326,$H$326:$K$326,0))*INDEX($J$320:$R$323,MATCH(AC$326,$I$320:$I$323,0),MATCH(AC$325,$J$319:$R$319,0))</f>
        <v>1</v>
      </c>
      <c r="AD338" s="726" cm="1">
        <f t="array" ref="AD338">INDEX($H338:$K338,0,MATCH(AD$326,$H$326:$K$326,0))*INDEX($J$320:$R$323,MATCH(AD$326,$I$320:$I$323,0),MATCH(AD$325,$J$319:$R$319,0))</f>
        <v>2</v>
      </c>
      <c r="AE338" s="726" cm="1">
        <f t="array" ref="AE338">INDEX($H338:$K338,0,MATCH(AE$326,$H$326:$K$326,0))*INDEX($J$320:$R$323,MATCH(AE$326,$I$320:$I$323,0),MATCH(AE$325,$J$319:$R$319,0))</f>
        <v>1</v>
      </c>
      <c r="AF338" s="726" cm="1">
        <f t="array" ref="AF338">INDEX($H338:$K338,0,MATCH(AF$326,$H$326:$K$326,0))*INDEX($J$320:$R$323,MATCH(AF$326,$I$320:$I$323,0),MATCH(AF$325,$J$319:$R$319,0))</f>
        <v>1</v>
      </c>
      <c r="AG338" s="726" cm="1">
        <f t="array" ref="AG338">INDEX($H338:$K338,0,MATCH(AG$326,$H$326:$K$326,0))*INDEX($J$320:$R$323,MATCH(AG$326,$I$320:$I$323,0),MATCH(AG$325,$J$319:$R$319,0))</f>
        <v>1</v>
      </c>
      <c r="AH338" s="726" cm="1">
        <f t="array" ref="AH338">INDEX($H338:$K338,0,MATCH(AH$326,$H$326:$K$326,0))*INDEX($J$320:$R$323,MATCH(AH$326,$I$320:$I$323,0),MATCH(AH$325,$J$319:$R$319,0))</f>
        <v>2</v>
      </c>
      <c r="AI338" s="726" cm="1">
        <f t="array" ref="AI338">INDEX($H338:$K338,0,MATCH(AI$326,$H$326:$K$326,0))*INDEX($J$320:$R$323,MATCH(AI$326,$I$320:$I$323,0),MATCH(AI$325,$J$319:$R$319,0))</f>
        <v>1</v>
      </c>
      <c r="AJ338" s="726" cm="1">
        <f t="array" ref="AJ338">INDEX($H338:$K338,0,MATCH(AJ$326,$H$326:$K$326,0))*INDEX($J$320:$R$323,MATCH(AJ$326,$I$320:$I$323,0),MATCH(AJ$325,$J$319:$R$319,0))</f>
        <v>1</v>
      </c>
      <c r="AK338" s="726" cm="1">
        <f t="array" ref="AK338">INDEX($H338:$K338,0,MATCH(AK$326,$H$326:$K$326,0))*INDEX($J$320:$R$323,MATCH(AK$326,$I$320:$I$323,0),MATCH(AK$325,$J$319:$R$319,0))</f>
        <v>1</v>
      </c>
      <c r="AL338" s="726" cm="1">
        <f t="array" ref="AL338">INDEX($H338:$K338,0,MATCH(AL$326,$H$326:$K$326,0))*INDEX($J$320:$R$323,MATCH(AL$326,$I$320:$I$323,0),MATCH(AL$325,$J$319:$R$319,0))</f>
        <v>2</v>
      </c>
      <c r="AM338" s="726" cm="1">
        <f t="array" ref="AM338">INDEX($H338:$K338,0,MATCH(AM$326,$H$326:$K$326,0))*INDEX($J$320:$R$323,MATCH(AM$326,$I$320:$I$323,0),MATCH(AM$325,$J$319:$R$319,0))</f>
        <v>1</v>
      </c>
      <c r="AN338" s="726" cm="1">
        <f t="array" ref="AN338">INDEX($H338:$K338,0,MATCH(AN$326,$H$326:$K$326,0))*INDEX($J$320:$R$323,MATCH(AN$326,$I$320:$I$323,0),MATCH(AN$325,$J$319:$R$319,0))</f>
        <v>1</v>
      </c>
      <c r="AO338" s="726" cm="1">
        <f t="array" ref="AO338">INDEX($H338:$K338,0,MATCH(AO$326,$H$326:$K$326,0))*INDEX($J$320:$R$323,MATCH(AO$326,$I$320:$I$323,0),MATCH(AO$325,$J$319:$R$319,0))</f>
        <v>1</v>
      </c>
      <c r="AP338" s="726" cm="1">
        <f t="array" ref="AP338">INDEX($H338:$K338,0,MATCH(AP$326,$H$326:$K$326,0))*INDEX($J$320:$R$323,MATCH(AP$326,$I$320:$I$323,0),MATCH(AP$325,$J$319:$R$319,0))</f>
        <v>2</v>
      </c>
      <c r="AQ338" s="726" cm="1">
        <f t="array" ref="AQ338">INDEX($H338:$K338,0,MATCH(AQ$326,$H$326:$K$326,0))*INDEX($J$320:$R$323,MATCH(AQ$326,$I$320:$I$323,0),MATCH(AQ$325,$J$319:$R$319,0))</f>
        <v>1</v>
      </c>
      <c r="AR338" s="726" cm="1">
        <f t="array" ref="AR338">INDEX($H338:$K338,0,MATCH(AR$326,$H$326:$K$326,0))*INDEX($J$320:$R$323,MATCH(AR$326,$I$320:$I$323,0),MATCH(AR$325,$J$319:$R$319,0))</f>
        <v>1</v>
      </c>
      <c r="AS338" s="726" cm="1">
        <f t="array" ref="AS338">INDEX($H338:$K338,0,MATCH(AS$326,$H$326:$K$326,0))*INDEX($J$320:$R$323,MATCH(AS$326,$I$320:$I$323,0),MATCH(AS$325,$J$319:$R$319,0))</f>
        <v>1</v>
      </c>
      <c r="AT338" s="726" cm="1">
        <f t="array" ref="AT338">INDEX($H338:$K338,0,MATCH(AT$326,$H$326:$K$326,0))*INDEX($J$320:$R$323,MATCH(AT$326,$I$320:$I$323,0),MATCH(AT$325,$J$319:$R$319,0))</f>
        <v>2</v>
      </c>
      <c r="AU338" s="726"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6" cm="1">
        <f t="array" ref="L339">INDEX($H339:$K339,0,MATCH(L$326,$H$326:$K$326,0))*INDEX($J$320:$R$323,MATCH(L$326,$I$320:$I$323,0),MATCH(L$325,$J$319:$R$319,0))</f>
        <v>0</v>
      </c>
      <c r="M339" s="726" cm="1">
        <f t="array" ref="M339">INDEX($H339:$K339,0,MATCH(M$326,$H$326:$K$326,0))*INDEX($J$320:$R$323,MATCH(M$326,$I$320:$I$323,0),MATCH(M$325,$J$319:$R$319,0))</f>
        <v>1</v>
      </c>
      <c r="N339" s="726" cm="1">
        <f t="array" ref="N339">INDEX($H339:$K339,0,MATCH(N$326,$H$326:$K$326,0))*INDEX($J$320:$R$323,MATCH(N$326,$I$320:$I$323,0),MATCH(N$325,$J$319:$R$319,0))</f>
        <v>3</v>
      </c>
      <c r="O339" s="726" cm="1">
        <f t="array" ref="O339">INDEX($H339:$K339,0,MATCH(O$326,$H$326:$K$326,0))*INDEX($J$320:$R$323,MATCH(O$326,$I$320:$I$323,0),MATCH(O$325,$J$319:$R$319,0))</f>
        <v>1</v>
      </c>
      <c r="P339" s="726" cm="1">
        <f t="array" ref="P339">INDEX($H339:$K339,0,MATCH(P$326,$H$326:$K$326,0))*INDEX($J$320:$R$323,MATCH(P$326,$I$320:$I$323,0),MATCH(P$325,$J$319:$R$319,0))</f>
        <v>0</v>
      </c>
      <c r="Q339" s="726" cm="1">
        <f t="array" ref="Q339">INDEX($H339:$K339,0,MATCH(Q$326,$H$326:$K$326,0))*INDEX($J$320:$R$323,MATCH(Q$326,$I$320:$I$323,0),MATCH(Q$325,$J$319:$R$319,0))</f>
        <v>1</v>
      </c>
      <c r="R339" s="726" cm="1">
        <f t="array" ref="R339">INDEX($H339:$K339,0,MATCH(R$326,$H$326:$K$326,0))*INDEX($J$320:$R$323,MATCH(R$326,$I$320:$I$323,0),MATCH(R$325,$J$319:$R$319,0))</f>
        <v>3</v>
      </c>
      <c r="S339" s="726" cm="1">
        <f t="array" ref="S339">INDEX($H339:$K339,0,MATCH(S$326,$H$326:$K$326,0))*INDEX($J$320:$R$323,MATCH(S$326,$I$320:$I$323,0),MATCH(S$325,$J$319:$R$319,0))</f>
        <v>1</v>
      </c>
      <c r="T339" s="726" cm="1">
        <f t="array" ref="T339">INDEX($H339:$K339,0,MATCH(T$326,$H$326:$K$326,0))*INDEX($J$320:$R$323,MATCH(T$326,$I$320:$I$323,0),MATCH(T$325,$J$319:$R$319,0))</f>
        <v>0</v>
      </c>
      <c r="U339" s="726" cm="1">
        <f t="array" ref="U339">INDEX($H339:$K339,0,MATCH(U$326,$H$326:$K$326,0))*INDEX($J$320:$R$323,MATCH(U$326,$I$320:$I$323,0),MATCH(U$325,$J$319:$R$319,0))</f>
        <v>1</v>
      </c>
      <c r="V339" s="726" cm="1">
        <f t="array" ref="V339">INDEX($H339:$K339,0,MATCH(V$326,$H$326:$K$326,0))*INDEX($J$320:$R$323,MATCH(V$326,$I$320:$I$323,0),MATCH(V$325,$J$319:$R$319,0))</f>
        <v>3</v>
      </c>
      <c r="W339" s="726" cm="1">
        <f t="array" ref="W339">INDEX($H339:$K339,0,MATCH(W$326,$H$326:$K$326,0))*INDEX($J$320:$R$323,MATCH(W$326,$I$320:$I$323,0),MATCH(W$325,$J$319:$R$319,0))</f>
        <v>1</v>
      </c>
      <c r="X339" s="726" cm="1">
        <f t="array" ref="X339">INDEX($H339:$K339,0,MATCH(X$326,$H$326:$K$326,0))*INDEX($J$320:$R$323,MATCH(X$326,$I$320:$I$323,0),MATCH(X$325,$J$319:$R$319,0))</f>
        <v>0</v>
      </c>
      <c r="Y339" s="726" cm="1">
        <f t="array" ref="Y339">INDEX($H339:$K339,0,MATCH(Y$326,$H$326:$K$326,0))*INDEX($J$320:$R$323,MATCH(Y$326,$I$320:$I$323,0),MATCH(Y$325,$J$319:$R$319,0))</f>
        <v>1</v>
      </c>
      <c r="Z339" s="726" cm="1">
        <f t="array" ref="Z339">INDEX($H339:$K339,0,MATCH(Z$326,$H$326:$K$326,0))*INDEX($J$320:$R$323,MATCH(Z$326,$I$320:$I$323,0),MATCH(Z$325,$J$319:$R$319,0))</f>
        <v>3</v>
      </c>
      <c r="AA339" s="726" cm="1">
        <f t="array" ref="AA339">INDEX($H339:$K339,0,MATCH(AA$326,$H$326:$K$326,0))*INDEX($J$320:$R$323,MATCH(AA$326,$I$320:$I$323,0),MATCH(AA$325,$J$319:$R$319,0))</f>
        <v>1</v>
      </c>
      <c r="AB339" s="726" cm="1">
        <f t="array" ref="AB339">INDEX($H339:$K339,0,MATCH(AB$326,$H$326:$K$326,0))*INDEX($J$320:$R$323,MATCH(AB$326,$I$320:$I$323,0),MATCH(AB$325,$J$319:$R$319,0))</f>
        <v>0</v>
      </c>
      <c r="AC339" s="726" cm="1">
        <f t="array" ref="AC339">INDEX($H339:$K339,0,MATCH(AC$326,$H$326:$K$326,0))*INDEX($J$320:$R$323,MATCH(AC$326,$I$320:$I$323,0),MATCH(AC$325,$J$319:$R$319,0))</f>
        <v>1</v>
      </c>
      <c r="AD339" s="726" cm="1">
        <f t="array" ref="AD339">INDEX($H339:$K339,0,MATCH(AD$326,$H$326:$K$326,0))*INDEX($J$320:$R$323,MATCH(AD$326,$I$320:$I$323,0),MATCH(AD$325,$J$319:$R$319,0))</f>
        <v>3</v>
      </c>
      <c r="AE339" s="726" cm="1">
        <f t="array" ref="AE339">INDEX($H339:$K339,0,MATCH(AE$326,$H$326:$K$326,0))*INDEX($J$320:$R$323,MATCH(AE$326,$I$320:$I$323,0),MATCH(AE$325,$J$319:$R$319,0))</f>
        <v>1</v>
      </c>
      <c r="AF339" s="726" cm="1">
        <f t="array" ref="AF339">INDEX($H339:$K339,0,MATCH(AF$326,$H$326:$K$326,0))*INDEX($J$320:$R$323,MATCH(AF$326,$I$320:$I$323,0),MATCH(AF$325,$J$319:$R$319,0))</f>
        <v>0</v>
      </c>
      <c r="AG339" s="726" cm="1">
        <f t="array" ref="AG339">INDEX($H339:$K339,0,MATCH(AG$326,$H$326:$K$326,0))*INDEX($J$320:$R$323,MATCH(AG$326,$I$320:$I$323,0),MATCH(AG$325,$J$319:$R$319,0))</f>
        <v>1</v>
      </c>
      <c r="AH339" s="726" cm="1">
        <f t="array" ref="AH339">INDEX($H339:$K339,0,MATCH(AH$326,$H$326:$K$326,0))*INDEX($J$320:$R$323,MATCH(AH$326,$I$320:$I$323,0),MATCH(AH$325,$J$319:$R$319,0))</f>
        <v>3</v>
      </c>
      <c r="AI339" s="726" cm="1">
        <f t="array" ref="AI339">INDEX($H339:$K339,0,MATCH(AI$326,$H$326:$K$326,0))*INDEX($J$320:$R$323,MATCH(AI$326,$I$320:$I$323,0),MATCH(AI$325,$J$319:$R$319,0))</f>
        <v>1</v>
      </c>
      <c r="AJ339" s="726" cm="1">
        <f t="array" ref="AJ339">INDEX($H339:$K339,0,MATCH(AJ$326,$H$326:$K$326,0))*INDEX($J$320:$R$323,MATCH(AJ$326,$I$320:$I$323,0),MATCH(AJ$325,$J$319:$R$319,0))</f>
        <v>0</v>
      </c>
      <c r="AK339" s="726" cm="1">
        <f t="array" ref="AK339">INDEX($H339:$K339,0,MATCH(AK$326,$H$326:$K$326,0))*INDEX($J$320:$R$323,MATCH(AK$326,$I$320:$I$323,0),MATCH(AK$325,$J$319:$R$319,0))</f>
        <v>1</v>
      </c>
      <c r="AL339" s="726" cm="1">
        <f t="array" ref="AL339">INDEX($H339:$K339,0,MATCH(AL$326,$H$326:$K$326,0))*INDEX($J$320:$R$323,MATCH(AL$326,$I$320:$I$323,0),MATCH(AL$325,$J$319:$R$319,0))</f>
        <v>3</v>
      </c>
      <c r="AM339" s="726" cm="1">
        <f t="array" ref="AM339">INDEX($H339:$K339,0,MATCH(AM$326,$H$326:$K$326,0))*INDEX($J$320:$R$323,MATCH(AM$326,$I$320:$I$323,0),MATCH(AM$325,$J$319:$R$319,0))</f>
        <v>1</v>
      </c>
      <c r="AN339" s="726" cm="1">
        <f t="array" ref="AN339">INDEX($H339:$K339,0,MATCH(AN$326,$H$326:$K$326,0))*INDEX($J$320:$R$323,MATCH(AN$326,$I$320:$I$323,0),MATCH(AN$325,$J$319:$R$319,0))</f>
        <v>0</v>
      </c>
      <c r="AO339" s="726" cm="1">
        <f t="array" ref="AO339">INDEX($H339:$K339,0,MATCH(AO$326,$H$326:$K$326,0))*INDEX($J$320:$R$323,MATCH(AO$326,$I$320:$I$323,0),MATCH(AO$325,$J$319:$R$319,0))</f>
        <v>1</v>
      </c>
      <c r="AP339" s="726" cm="1">
        <f t="array" ref="AP339">INDEX($H339:$K339,0,MATCH(AP$326,$H$326:$K$326,0))*INDEX($J$320:$R$323,MATCH(AP$326,$I$320:$I$323,0),MATCH(AP$325,$J$319:$R$319,0))</f>
        <v>3</v>
      </c>
      <c r="AQ339" s="726" cm="1">
        <f t="array" ref="AQ339">INDEX($H339:$K339,0,MATCH(AQ$326,$H$326:$K$326,0))*INDEX($J$320:$R$323,MATCH(AQ$326,$I$320:$I$323,0),MATCH(AQ$325,$J$319:$R$319,0))</f>
        <v>1</v>
      </c>
      <c r="AR339" s="726" cm="1">
        <f t="array" ref="AR339">INDEX($H339:$K339,0,MATCH(AR$326,$H$326:$K$326,0))*INDEX($J$320:$R$323,MATCH(AR$326,$I$320:$I$323,0),MATCH(AR$325,$J$319:$R$319,0))</f>
        <v>0</v>
      </c>
      <c r="AS339" s="726" cm="1">
        <f t="array" ref="AS339">INDEX($H339:$K339,0,MATCH(AS$326,$H$326:$K$326,0))*INDEX($J$320:$R$323,MATCH(AS$326,$I$320:$I$323,0),MATCH(AS$325,$J$319:$R$319,0))</f>
        <v>1</v>
      </c>
      <c r="AT339" s="726" cm="1">
        <f t="array" ref="AT339">INDEX($H339:$K339,0,MATCH(AT$326,$H$326:$K$326,0))*INDEX($J$320:$R$323,MATCH(AT$326,$I$320:$I$323,0),MATCH(AT$325,$J$319:$R$319,0))</f>
        <v>3</v>
      </c>
      <c r="AU339" s="726"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6" cm="1">
        <f t="array" ref="L340">INDEX($H340:$K340,0,MATCH(L$326,$H$326:$K$326,0))*INDEX($J$320:$R$323,MATCH(L$326,$I$320:$I$323,0),MATCH(L$325,$J$319:$R$319,0))</f>
        <v>2</v>
      </c>
      <c r="M340" s="726" cm="1">
        <f t="array" ref="M340">INDEX($H340:$K340,0,MATCH(M$326,$H$326:$K$326,0))*INDEX($J$320:$R$323,MATCH(M$326,$I$320:$I$323,0),MATCH(M$325,$J$319:$R$319,0))</f>
        <v>1</v>
      </c>
      <c r="N340" s="726" cm="1">
        <f t="array" ref="N340">INDEX($H340:$K340,0,MATCH(N$326,$H$326:$K$326,0))*INDEX($J$320:$R$323,MATCH(N$326,$I$320:$I$323,0),MATCH(N$325,$J$319:$R$319,0))</f>
        <v>3</v>
      </c>
      <c r="O340" s="726" cm="1">
        <f t="array" ref="O340">INDEX($H340:$K340,0,MATCH(O$326,$H$326:$K$326,0))*INDEX($J$320:$R$323,MATCH(O$326,$I$320:$I$323,0),MATCH(O$325,$J$319:$R$319,0))</f>
        <v>0</v>
      </c>
      <c r="P340" s="726" cm="1">
        <f t="array" ref="P340">INDEX($H340:$K340,0,MATCH(P$326,$H$326:$K$326,0))*INDEX($J$320:$R$323,MATCH(P$326,$I$320:$I$323,0),MATCH(P$325,$J$319:$R$319,0))</f>
        <v>2</v>
      </c>
      <c r="Q340" s="726" cm="1">
        <f t="array" ref="Q340">INDEX($H340:$K340,0,MATCH(Q$326,$H$326:$K$326,0))*INDEX($J$320:$R$323,MATCH(Q$326,$I$320:$I$323,0),MATCH(Q$325,$J$319:$R$319,0))</f>
        <v>1</v>
      </c>
      <c r="R340" s="726" cm="1">
        <f t="array" ref="R340">INDEX($H340:$K340,0,MATCH(R$326,$H$326:$K$326,0))*INDEX($J$320:$R$323,MATCH(R$326,$I$320:$I$323,0),MATCH(R$325,$J$319:$R$319,0))</f>
        <v>3</v>
      </c>
      <c r="S340" s="726" cm="1">
        <f t="array" ref="S340">INDEX($H340:$K340,0,MATCH(S$326,$H$326:$K$326,0))*INDEX($J$320:$R$323,MATCH(S$326,$I$320:$I$323,0),MATCH(S$325,$J$319:$R$319,0))</f>
        <v>0</v>
      </c>
      <c r="T340" s="726" cm="1">
        <f t="array" ref="T340">INDEX($H340:$K340,0,MATCH(T$326,$H$326:$K$326,0))*INDEX($J$320:$R$323,MATCH(T$326,$I$320:$I$323,0),MATCH(T$325,$J$319:$R$319,0))</f>
        <v>2</v>
      </c>
      <c r="U340" s="726" cm="1">
        <f t="array" ref="U340">INDEX($H340:$K340,0,MATCH(U$326,$H$326:$K$326,0))*INDEX($J$320:$R$323,MATCH(U$326,$I$320:$I$323,0),MATCH(U$325,$J$319:$R$319,0))</f>
        <v>1</v>
      </c>
      <c r="V340" s="726" cm="1">
        <f t="array" ref="V340">INDEX($H340:$K340,0,MATCH(V$326,$H$326:$K$326,0))*INDEX($J$320:$R$323,MATCH(V$326,$I$320:$I$323,0),MATCH(V$325,$J$319:$R$319,0))</f>
        <v>3</v>
      </c>
      <c r="W340" s="726" cm="1">
        <f t="array" ref="W340">INDEX($H340:$K340,0,MATCH(W$326,$H$326:$K$326,0))*INDEX($J$320:$R$323,MATCH(W$326,$I$320:$I$323,0),MATCH(W$325,$J$319:$R$319,0))</f>
        <v>0</v>
      </c>
      <c r="X340" s="726" cm="1">
        <f t="array" ref="X340">INDEX($H340:$K340,0,MATCH(X$326,$H$326:$K$326,0))*INDEX($J$320:$R$323,MATCH(X$326,$I$320:$I$323,0),MATCH(X$325,$J$319:$R$319,0))</f>
        <v>2</v>
      </c>
      <c r="Y340" s="726" cm="1">
        <f t="array" ref="Y340">INDEX($H340:$K340,0,MATCH(Y$326,$H$326:$K$326,0))*INDEX($J$320:$R$323,MATCH(Y$326,$I$320:$I$323,0),MATCH(Y$325,$J$319:$R$319,0))</f>
        <v>1</v>
      </c>
      <c r="Z340" s="726" cm="1">
        <f t="array" ref="Z340">INDEX($H340:$K340,0,MATCH(Z$326,$H$326:$K$326,0))*INDEX($J$320:$R$323,MATCH(Z$326,$I$320:$I$323,0),MATCH(Z$325,$J$319:$R$319,0))</f>
        <v>3</v>
      </c>
      <c r="AA340" s="726" cm="1">
        <f t="array" ref="AA340">INDEX($H340:$K340,0,MATCH(AA$326,$H$326:$K$326,0))*INDEX($J$320:$R$323,MATCH(AA$326,$I$320:$I$323,0),MATCH(AA$325,$J$319:$R$319,0))</f>
        <v>0</v>
      </c>
      <c r="AB340" s="726" cm="1">
        <f t="array" ref="AB340">INDEX($H340:$K340,0,MATCH(AB$326,$H$326:$K$326,0))*INDEX($J$320:$R$323,MATCH(AB$326,$I$320:$I$323,0),MATCH(AB$325,$J$319:$R$319,0))</f>
        <v>1</v>
      </c>
      <c r="AC340" s="726" cm="1">
        <f t="array" ref="AC340">INDEX($H340:$K340,0,MATCH(AC$326,$H$326:$K$326,0))*INDEX($J$320:$R$323,MATCH(AC$326,$I$320:$I$323,0),MATCH(AC$325,$J$319:$R$319,0))</f>
        <v>1</v>
      </c>
      <c r="AD340" s="726" cm="1">
        <f t="array" ref="AD340">INDEX($H340:$K340,0,MATCH(AD$326,$H$326:$K$326,0))*INDEX($J$320:$R$323,MATCH(AD$326,$I$320:$I$323,0),MATCH(AD$325,$J$319:$R$319,0))</f>
        <v>3</v>
      </c>
      <c r="AE340" s="726" cm="1">
        <f t="array" ref="AE340">INDEX($H340:$K340,0,MATCH(AE$326,$H$326:$K$326,0))*INDEX($J$320:$R$323,MATCH(AE$326,$I$320:$I$323,0),MATCH(AE$325,$J$319:$R$319,0))</f>
        <v>0</v>
      </c>
      <c r="AF340" s="726" cm="1">
        <f t="array" ref="AF340">INDEX($H340:$K340,0,MATCH(AF$326,$H$326:$K$326,0))*INDEX($J$320:$R$323,MATCH(AF$326,$I$320:$I$323,0),MATCH(AF$325,$J$319:$R$319,0))</f>
        <v>1</v>
      </c>
      <c r="AG340" s="726" cm="1">
        <f t="array" ref="AG340">INDEX($H340:$K340,0,MATCH(AG$326,$H$326:$K$326,0))*INDEX($J$320:$R$323,MATCH(AG$326,$I$320:$I$323,0),MATCH(AG$325,$J$319:$R$319,0))</f>
        <v>1</v>
      </c>
      <c r="AH340" s="726" cm="1">
        <f t="array" ref="AH340">INDEX($H340:$K340,0,MATCH(AH$326,$H$326:$K$326,0))*INDEX($J$320:$R$323,MATCH(AH$326,$I$320:$I$323,0),MATCH(AH$325,$J$319:$R$319,0))</f>
        <v>3</v>
      </c>
      <c r="AI340" s="726" cm="1">
        <f t="array" ref="AI340">INDEX($H340:$K340,0,MATCH(AI$326,$H$326:$K$326,0))*INDEX($J$320:$R$323,MATCH(AI$326,$I$320:$I$323,0),MATCH(AI$325,$J$319:$R$319,0))</f>
        <v>0</v>
      </c>
      <c r="AJ340" s="726" cm="1">
        <f t="array" ref="AJ340">INDEX($H340:$K340,0,MATCH(AJ$326,$H$326:$K$326,0))*INDEX($J$320:$R$323,MATCH(AJ$326,$I$320:$I$323,0),MATCH(AJ$325,$J$319:$R$319,0))</f>
        <v>1</v>
      </c>
      <c r="AK340" s="726" cm="1">
        <f t="array" ref="AK340">INDEX($H340:$K340,0,MATCH(AK$326,$H$326:$K$326,0))*INDEX($J$320:$R$323,MATCH(AK$326,$I$320:$I$323,0),MATCH(AK$325,$J$319:$R$319,0))</f>
        <v>1</v>
      </c>
      <c r="AL340" s="726" cm="1">
        <f t="array" ref="AL340">INDEX($H340:$K340,0,MATCH(AL$326,$H$326:$K$326,0))*INDEX($J$320:$R$323,MATCH(AL$326,$I$320:$I$323,0),MATCH(AL$325,$J$319:$R$319,0))</f>
        <v>3</v>
      </c>
      <c r="AM340" s="726" cm="1">
        <f t="array" ref="AM340">INDEX($H340:$K340,0,MATCH(AM$326,$H$326:$K$326,0))*INDEX($J$320:$R$323,MATCH(AM$326,$I$320:$I$323,0),MATCH(AM$325,$J$319:$R$319,0))</f>
        <v>0</v>
      </c>
      <c r="AN340" s="726" cm="1">
        <f t="array" ref="AN340">INDEX($H340:$K340,0,MATCH(AN$326,$H$326:$K$326,0))*INDEX($J$320:$R$323,MATCH(AN$326,$I$320:$I$323,0),MATCH(AN$325,$J$319:$R$319,0))</f>
        <v>1</v>
      </c>
      <c r="AO340" s="726" cm="1">
        <f t="array" ref="AO340">INDEX($H340:$K340,0,MATCH(AO$326,$H$326:$K$326,0))*INDEX($J$320:$R$323,MATCH(AO$326,$I$320:$I$323,0),MATCH(AO$325,$J$319:$R$319,0))</f>
        <v>1</v>
      </c>
      <c r="AP340" s="726" cm="1">
        <f t="array" ref="AP340">INDEX($H340:$K340,0,MATCH(AP$326,$H$326:$K$326,0))*INDEX($J$320:$R$323,MATCH(AP$326,$I$320:$I$323,0),MATCH(AP$325,$J$319:$R$319,0))</f>
        <v>3</v>
      </c>
      <c r="AQ340" s="726" cm="1">
        <f t="array" ref="AQ340">INDEX($H340:$K340,0,MATCH(AQ$326,$H$326:$K$326,0))*INDEX($J$320:$R$323,MATCH(AQ$326,$I$320:$I$323,0),MATCH(AQ$325,$J$319:$R$319,0))</f>
        <v>0</v>
      </c>
      <c r="AR340" s="726" cm="1">
        <f t="array" ref="AR340">INDEX($H340:$K340,0,MATCH(AR$326,$H$326:$K$326,0))*INDEX($J$320:$R$323,MATCH(AR$326,$I$320:$I$323,0),MATCH(AR$325,$J$319:$R$319,0))</f>
        <v>1</v>
      </c>
      <c r="AS340" s="726" cm="1">
        <f t="array" ref="AS340">INDEX($H340:$K340,0,MATCH(AS$326,$H$326:$K$326,0))*INDEX($J$320:$R$323,MATCH(AS$326,$I$320:$I$323,0),MATCH(AS$325,$J$319:$R$319,0))</f>
        <v>1</v>
      </c>
      <c r="AT340" s="726" cm="1">
        <f t="array" ref="AT340">INDEX($H340:$K340,0,MATCH(AT$326,$H$326:$K$326,0))*INDEX($J$320:$R$323,MATCH(AT$326,$I$320:$I$323,0),MATCH(AT$325,$J$319:$R$319,0))</f>
        <v>3</v>
      </c>
      <c r="AU340" s="726"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6" cm="1">
        <f t="array" ref="L341">INDEX($H341:$K341,0,MATCH(L$326,$H$326:$K$326,0))*INDEX($J$320:$R$323,MATCH(L$326,$I$320:$I$323,0),MATCH(L$325,$J$319:$R$319,0))</f>
        <v>0</v>
      </c>
      <c r="M341" s="726" cm="1">
        <f t="array" ref="M341">INDEX($H341:$K341,0,MATCH(M$326,$H$326:$K$326,0))*INDEX($J$320:$R$323,MATCH(M$326,$I$320:$I$323,0),MATCH(M$325,$J$319:$R$319,0))</f>
        <v>1</v>
      </c>
      <c r="N341" s="726" cm="1">
        <f t="array" ref="N341">INDEX($H341:$K341,0,MATCH(N$326,$H$326:$K$326,0))*INDEX($J$320:$R$323,MATCH(N$326,$I$320:$I$323,0),MATCH(N$325,$J$319:$R$319,0))</f>
        <v>4</v>
      </c>
      <c r="O341" s="726" cm="1">
        <f t="array" ref="O341">INDEX($H341:$K341,0,MATCH(O$326,$H$326:$K$326,0))*INDEX($J$320:$R$323,MATCH(O$326,$I$320:$I$323,0),MATCH(O$325,$J$319:$R$319,0))</f>
        <v>0</v>
      </c>
      <c r="P341" s="726" cm="1">
        <f t="array" ref="P341">INDEX($H341:$K341,0,MATCH(P$326,$H$326:$K$326,0))*INDEX($J$320:$R$323,MATCH(P$326,$I$320:$I$323,0),MATCH(P$325,$J$319:$R$319,0))</f>
        <v>0</v>
      </c>
      <c r="Q341" s="726" cm="1">
        <f t="array" ref="Q341">INDEX($H341:$K341,0,MATCH(Q$326,$H$326:$K$326,0))*INDEX($J$320:$R$323,MATCH(Q$326,$I$320:$I$323,0),MATCH(Q$325,$J$319:$R$319,0))</f>
        <v>1</v>
      </c>
      <c r="R341" s="726" cm="1">
        <f t="array" ref="R341">INDEX($H341:$K341,0,MATCH(R$326,$H$326:$K$326,0))*INDEX($J$320:$R$323,MATCH(R$326,$I$320:$I$323,0),MATCH(R$325,$J$319:$R$319,0))</f>
        <v>4</v>
      </c>
      <c r="S341" s="726" cm="1">
        <f t="array" ref="S341">INDEX($H341:$K341,0,MATCH(S$326,$H$326:$K$326,0))*INDEX($J$320:$R$323,MATCH(S$326,$I$320:$I$323,0),MATCH(S$325,$J$319:$R$319,0))</f>
        <v>0</v>
      </c>
      <c r="T341" s="726" cm="1">
        <f t="array" ref="T341">INDEX($H341:$K341,0,MATCH(T$326,$H$326:$K$326,0))*INDEX($J$320:$R$323,MATCH(T$326,$I$320:$I$323,0),MATCH(T$325,$J$319:$R$319,0))</f>
        <v>0</v>
      </c>
      <c r="U341" s="726" cm="1">
        <f t="array" ref="U341">INDEX($H341:$K341,0,MATCH(U$326,$H$326:$K$326,0))*INDEX($J$320:$R$323,MATCH(U$326,$I$320:$I$323,0),MATCH(U$325,$J$319:$R$319,0))</f>
        <v>1</v>
      </c>
      <c r="V341" s="726" cm="1">
        <f t="array" ref="V341">INDEX($H341:$K341,0,MATCH(V$326,$H$326:$K$326,0))*INDEX($J$320:$R$323,MATCH(V$326,$I$320:$I$323,0),MATCH(V$325,$J$319:$R$319,0))</f>
        <v>4</v>
      </c>
      <c r="W341" s="726" cm="1">
        <f t="array" ref="W341">INDEX($H341:$K341,0,MATCH(W$326,$H$326:$K$326,0))*INDEX($J$320:$R$323,MATCH(W$326,$I$320:$I$323,0),MATCH(W$325,$J$319:$R$319,0))</f>
        <v>0</v>
      </c>
      <c r="X341" s="726" cm="1">
        <f t="array" ref="X341">INDEX($H341:$K341,0,MATCH(X$326,$H$326:$K$326,0))*INDEX($J$320:$R$323,MATCH(X$326,$I$320:$I$323,0),MATCH(X$325,$J$319:$R$319,0))</f>
        <v>0</v>
      </c>
      <c r="Y341" s="726" cm="1">
        <f t="array" ref="Y341">INDEX($H341:$K341,0,MATCH(Y$326,$H$326:$K$326,0))*INDEX($J$320:$R$323,MATCH(Y$326,$I$320:$I$323,0),MATCH(Y$325,$J$319:$R$319,0))</f>
        <v>1</v>
      </c>
      <c r="Z341" s="726" cm="1">
        <f t="array" ref="Z341">INDEX($H341:$K341,0,MATCH(Z$326,$H$326:$K$326,0))*INDEX($J$320:$R$323,MATCH(Z$326,$I$320:$I$323,0),MATCH(Z$325,$J$319:$R$319,0))</f>
        <v>4</v>
      </c>
      <c r="AA341" s="726" cm="1">
        <f t="array" ref="AA341">INDEX($H341:$K341,0,MATCH(AA$326,$H$326:$K$326,0))*INDEX($J$320:$R$323,MATCH(AA$326,$I$320:$I$323,0),MATCH(AA$325,$J$319:$R$319,0))</f>
        <v>0</v>
      </c>
      <c r="AB341" s="726" cm="1">
        <f t="array" ref="AB341">INDEX($H341:$K341,0,MATCH(AB$326,$H$326:$K$326,0))*INDEX($J$320:$R$323,MATCH(AB$326,$I$320:$I$323,0),MATCH(AB$325,$J$319:$R$319,0))</f>
        <v>0</v>
      </c>
      <c r="AC341" s="726" cm="1">
        <f t="array" ref="AC341">INDEX($H341:$K341,0,MATCH(AC$326,$H$326:$K$326,0))*INDEX($J$320:$R$323,MATCH(AC$326,$I$320:$I$323,0),MATCH(AC$325,$J$319:$R$319,0))</f>
        <v>1</v>
      </c>
      <c r="AD341" s="726" cm="1">
        <f t="array" ref="AD341">INDEX($H341:$K341,0,MATCH(AD$326,$H$326:$K$326,0))*INDEX($J$320:$R$323,MATCH(AD$326,$I$320:$I$323,0),MATCH(AD$325,$J$319:$R$319,0))</f>
        <v>4</v>
      </c>
      <c r="AE341" s="726" cm="1">
        <f t="array" ref="AE341">INDEX($H341:$K341,0,MATCH(AE$326,$H$326:$K$326,0))*INDEX($J$320:$R$323,MATCH(AE$326,$I$320:$I$323,0),MATCH(AE$325,$J$319:$R$319,0))</f>
        <v>0</v>
      </c>
      <c r="AF341" s="726" cm="1">
        <f t="array" ref="AF341">INDEX($H341:$K341,0,MATCH(AF$326,$H$326:$K$326,0))*INDEX($J$320:$R$323,MATCH(AF$326,$I$320:$I$323,0),MATCH(AF$325,$J$319:$R$319,0))</f>
        <v>0</v>
      </c>
      <c r="AG341" s="726" cm="1">
        <f t="array" ref="AG341">INDEX($H341:$K341,0,MATCH(AG$326,$H$326:$K$326,0))*INDEX($J$320:$R$323,MATCH(AG$326,$I$320:$I$323,0),MATCH(AG$325,$J$319:$R$319,0))</f>
        <v>1</v>
      </c>
      <c r="AH341" s="726" cm="1">
        <f t="array" ref="AH341">INDEX($H341:$K341,0,MATCH(AH$326,$H$326:$K$326,0))*INDEX($J$320:$R$323,MATCH(AH$326,$I$320:$I$323,0),MATCH(AH$325,$J$319:$R$319,0))</f>
        <v>4</v>
      </c>
      <c r="AI341" s="726" cm="1">
        <f t="array" ref="AI341">INDEX($H341:$K341,0,MATCH(AI$326,$H$326:$K$326,0))*INDEX($J$320:$R$323,MATCH(AI$326,$I$320:$I$323,0),MATCH(AI$325,$J$319:$R$319,0))</f>
        <v>0</v>
      </c>
      <c r="AJ341" s="726" cm="1">
        <f t="array" ref="AJ341">INDEX($H341:$K341,0,MATCH(AJ$326,$H$326:$K$326,0))*INDEX($J$320:$R$323,MATCH(AJ$326,$I$320:$I$323,0),MATCH(AJ$325,$J$319:$R$319,0))</f>
        <v>0</v>
      </c>
      <c r="AK341" s="726" cm="1">
        <f t="array" ref="AK341">INDEX($H341:$K341,0,MATCH(AK$326,$H$326:$K$326,0))*INDEX($J$320:$R$323,MATCH(AK$326,$I$320:$I$323,0),MATCH(AK$325,$J$319:$R$319,0))</f>
        <v>1</v>
      </c>
      <c r="AL341" s="726" cm="1">
        <f t="array" ref="AL341">INDEX($H341:$K341,0,MATCH(AL$326,$H$326:$K$326,0))*INDEX($J$320:$R$323,MATCH(AL$326,$I$320:$I$323,0),MATCH(AL$325,$J$319:$R$319,0))</f>
        <v>4</v>
      </c>
      <c r="AM341" s="726" cm="1">
        <f t="array" ref="AM341">INDEX($H341:$K341,0,MATCH(AM$326,$H$326:$K$326,0))*INDEX($J$320:$R$323,MATCH(AM$326,$I$320:$I$323,0),MATCH(AM$325,$J$319:$R$319,0))</f>
        <v>0</v>
      </c>
      <c r="AN341" s="726" cm="1">
        <f t="array" ref="AN341">INDEX($H341:$K341,0,MATCH(AN$326,$H$326:$K$326,0))*INDEX($J$320:$R$323,MATCH(AN$326,$I$320:$I$323,0),MATCH(AN$325,$J$319:$R$319,0))</f>
        <v>0</v>
      </c>
      <c r="AO341" s="726" cm="1">
        <f t="array" ref="AO341">INDEX($H341:$K341,0,MATCH(AO$326,$H$326:$K$326,0))*INDEX($J$320:$R$323,MATCH(AO$326,$I$320:$I$323,0),MATCH(AO$325,$J$319:$R$319,0))</f>
        <v>1</v>
      </c>
      <c r="AP341" s="726" cm="1">
        <f t="array" ref="AP341">INDEX($H341:$K341,0,MATCH(AP$326,$H$326:$K$326,0))*INDEX($J$320:$R$323,MATCH(AP$326,$I$320:$I$323,0),MATCH(AP$325,$J$319:$R$319,0))</f>
        <v>4</v>
      </c>
      <c r="AQ341" s="726" cm="1">
        <f t="array" ref="AQ341">INDEX($H341:$K341,0,MATCH(AQ$326,$H$326:$K$326,0))*INDEX($J$320:$R$323,MATCH(AQ$326,$I$320:$I$323,0),MATCH(AQ$325,$J$319:$R$319,0))</f>
        <v>0</v>
      </c>
      <c r="AR341" s="726" cm="1">
        <f t="array" ref="AR341">INDEX($H341:$K341,0,MATCH(AR$326,$H$326:$K$326,0))*INDEX($J$320:$R$323,MATCH(AR$326,$I$320:$I$323,0),MATCH(AR$325,$J$319:$R$319,0))</f>
        <v>0</v>
      </c>
      <c r="AS341" s="726" cm="1">
        <f t="array" ref="AS341">INDEX($H341:$K341,0,MATCH(AS$326,$H$326:$K$326,0))*INDEX($J$320:$R$323,MATCH(AS$326,$I$320:$I$323,0),MATCH(AS$325,$J$319:$R$319,0))</f>
        <v>1</v>
      </c>
      <c r="AT341" s="726" cm="1">
        <f t="array" ref="AT341">INDEX($H341:$K341,0,MATCH(AT$326,$H$326:$K$326,0))*INDEX($J$320:$R$323,MATCH(AT$326,$I$320:$I$323,0),MATCH(AT$325,$J$319:$R$319,0))</f>
        <v>4</v>
      </c>
      <c r="AU341" s="726"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6" cm="1">
        <f t="array" ref="L342">INDEX($H342:$K342,0,MATCH(L$326,$H$326:$K$326,0))*INDEX($J$320:$R$323,MATCH(L$326,$I$320:$I$323,0),MATCH(L$325,$J$319:$R$319,0))</f>
        <v>2</v>
      </c>
      <c r="M342" s="726" cm="1">
        <f t="array" ref="M342">INDEX($H342:$K342,0,MATCH(M$326,$H$326:$K$326,0))*INDEX($J$320:$R$323,MATCH(M$326,$I$320:$I$323,0),MATCH(M$325,$J$319:$R$319,0))</f>
        <v>1</v>
      </c>
      <c r="N342" s="726" cm="1">
        <f t="array" ref="N342">INDEX($H342:$K342,0,MATCH(N$326,$H$326:$K$326,0))*INDEX($J$320:$R$323,MATCH(N$326,$I$320:$I$323,0),MATCH(N$325,$J$319:$R$319,0))</f>
        <v>3</v>
      </c>
      <c r="O342" s="726" cm="1">
        <f t="array" ref="O342">INDEX($H342:$K342,0,MATCH(O$326,$H$326:$K$326,0))*INDEX($J$320:$R$323,MATCH(O$326,$I$320:$I$323,0),MATCH(O$325,$J$319:$R$319,0))</f>
        <v>0</v>
      </c>
      <c r="P342" s="726" cm="1">
        <f t="array" ref="P342">INDEX($H342:$K342,0,MATCH(P$326,$H$326:$K$326,0))*INDEX($J$320:$R$323,MATCH(P$326,$I$320:$I$323,0),MATCH(P$325,$J$319:$R$319,0))</f>
        <v>2</v>
      </c>
      <c r="Q342" s="726" cm="1">
        <f t="array" ref="Q342">INDEX($H342:$K342,0,MATCH(Q$326,$H$326:$K$326,0))*INDEX($J$320:$R$323,MATCH(Q$326,$I$320:$I$323,0),MATCH(Q$325,$J$319:$R$319,0))</f>
        <v>1</v>
      </c>
      <c r="R342" s="726" cm="1">
        <f t="array" ref="R342">INDEX($H342:$K342,0,MATCH(R$326,$H$326:$K$326,0))*INDEX($J$320:$R$323,MATCH(R$326,$I$320:$I$323,0),MATCH(R$325,$J$319:$R$319,0))</f>
        <v>3</v>
      </c>
      <c r="S342" s="726" cm="1">
        <f t="array" ref="S342">INDEX($H342:$K342,0,MATCH(S$326,$H$326:$K$326,0))*INDEX($J$320:$R$323,MATCH(S$326,$I$320:$I$323,0),MATCH(S$325,$J$319:$R$319,0))</f>
        <v>0</v>
      </c>
      <c r="T342" s="726" cm="1">
        <f t="array" ref="T342">INDEX($H342:$K342,0,MATCH(T$326,$H$326:$K$326,0))*INDEX($J$320:$R$323,MATCH(T$326,$I$320:$I$323,0),MATCH(T$325,$J$319:$R$319,0))</f>
        <v>2</v>
      </c>
      <c r="U342" s="726" cm="1">
        <f t="array" ref="U342">INDEX($H342:$K342,0,MATCH(U$326,$H$326:$K$326,0))*INDEX($J$320:$R$323,MATCH(U$326,$I$320:$I$323,0),MATCH(U$325,$J$319:$R$319,0))</f>
        <v>1</v>
      </c>
      <c r="V342" s="726" cm="1">
        <f t="array" ref="V342">INDEX($H342:$K342,0,MATCH(V$326,$H$326:$K$326,0))*INDEX($J$320:$R$323,MATCH(V$326,$I$320:$I$323,0),MATCH(V$325,$J$319:$R$319,0))</f>
        <v>3</v>
      </c>
      <c r="W342" s="726" cm="1">
        <f t="array" ref="W342">INDEX($H342:$K342,0,MATCH(W$326,$H$326:$K$326,0))*INDEX($J$320:$R$323,MATCH(W$326,$I$320:$I$323,0),MATCH(W$325,$J$319:$R$319,0))</f>
        <v>0</v>
      </c>
      <c r="X342" s="726" cm="1">
        <f t="array" ref="X342">INDEX($H342:$K342,0,MATCH(X$326,$H$326:$K$326,0))*INDEX($J$320:$R$323,MATCH(X$326,$I$320:$I$323,0),MATCH(X$325,$J$319:$R$319,0))</f>
        <v>2</v>
      </c>
      <c r="Y342" s="726" cm="1">
        <f t="array" ref="Y342">INDEX($H342:$K342,0,MATCH(Y$326,$H$326:$K$326,0))*INDEX($J$320:$R$323,MATCH(Y$326,$I$320:$I$323,0),MATCH(Y$325,$J$319:$R$319,0))</f>
        <v>1</v>
      </c>
      <c r="Z342" s="726" cm="1">
        <f t="array" ref="Z342">INDEX($H342:$K342,0,MATCH(Z$326,$H$326:$K$326,0))*INDEX($J$320:$R$323,MATCH(Z$326,$I$320:$I$323,0),MATCH(Z$325,$J$319:$R$319,0))</f>
        <v>3</v>
      </c>
      <c r="AA342" s="726" cm="1">
        <f t="array" ref="AA342">INDEX($H342:$K342,0,MATCH(AA$326,$H$326:$K$326,0))*INDEX($J$320:$R$323,MATCH(AA$326,$I$320:$I$323,0),MATCH(AA$325,$J$319:$R$319,0))</f>
        <v>0</v>
      </c>
      <c r="AB342" s="726" cm="1">
        <f t="array" ref="AB342">INDEX($H342:$K342,0,MATCH(AB$326,$H$326:$K$326,0))*INDEX($J$320:$R$323,MATCH(AB$326,$I$320:$I$323,0),MATCH(AB$325,$J$319:$R$319,0))</f>
        <v>1</v>
      </c>
      <c r="AC342" s="726" cm="1">
        <f t="array" ref="AC342">INDEX($H342:$K342,0,MATCH(AC$326,$H$326:$K$326,0))*INDEX($J$320:$R$323,MATCH(AC$326,$I$320:$I$323,0),MATCH(AC$325,$J$319:$R$319,0))</f>
        <v>1</v>
      </c>
      <c r="AD342" s="726" cm="1">
        <f t="array" ref="AD342">INDEX($H342:$K342,0,MATCH(AD$326,$H$326:$K$326,0))*INDEX($J$320:$R$323,MATCH(AD$326,$I$320:$I$323,0),MATCH(AD$325,$J$319:$R$319,0))</f>
        <v>3</v>
      </c>
      <c r="AE342" s="726" cm="1">
        <f t="array" ref="AE342">INDEX($H342:$K342,0,MATCH(AE$326,$H$326:$K$326,0))*INDEX($J$320:$R$323,MATCH(AE$326,$I$320:$I$323,0),MATCH(AE$325,$J$319:$R$319,0))</f>
        <v>0</v>
      </c>
      <c r="AF342" s="726" cm="1">
        <f t="array" ref="AF342">INDEX($H342:$K342,0,MATCH(AF$326,$H$326:$K$326,0))*INDEX($J$320:$R$323,MATCH(AF$326,$I$320:$I$323,0),MATCH(AF$325,$J$319:$R$319,0))</f>
        <v>1</v>
      </c>
      <c r="AG342" s="726" cm="1">
        <f t="array" ref="AG342">INDEX($H342:$K342,0,MATCH(AG$326,$H$326:$K$326,0))*INDEX($J$320:$R$323,MATCH(AG$326,$I$320:$I$323,0),MATCH(AG$325,$J$319:$R$319,0))</f>
        <v>1</v>
      </c>
      <c r="AH342" s="726" cm="1">
        <f t="array" ref="AH342">INDEX($H342:$K342,0,MATCH(AH$326,$H$326:$K$326,0))*INDEX($J$320:$R$323,MATCH(AH$326,$I$320:$I$323,0),MATCH(AH$325,$J$319:$R$319,0))</f>
        <v>3</v>
      </c>
      <c r="AI342" s="726" cm="1">
        <f t="array" ref="AI342">INDEX($H342:$K342,0,MATCH(AI$326,$H$326:$K$326,0))*INDEX($J$320:$R$323,MATCH(AI$326,$I$320:$I$323,0),MATCH(AI$325,$J$319:$R$319,0))</f>
        <v>0</v>
      </c>
      <c r="AJ342" s="726" cm="1">
        <f t="array" ref="AJ342">INDEX($H342:$K342,0,MATCH(AJ$326,$H$326:$K$326,0))*INDEX($J$320:$R$323,MATCH(AJ$326,$I$320:$I$323,0),MATCH(AJ$325,$J$319:$R$319,0))</f>
        <v>1</v>
      </c>
      <c r="AK342" s="726" cm="1">
        <f t="array" ref="AK342">INDEX($H342:$K342,0,MATCH(AK$326,$H$326:$K$326,0))*INDEX($J$320:$R$323,MATCH(AK$326,$I$320:$I$323,0),MATCH(AK$325,$J$319:$R$319,0))</f>
        <v>1</v>
      </c>
      <c r="AL342" s="726" cm="1">
        <f t="array" ref="AL342">INDEX($H342:$K342,0,MATCH(AL$326,$H$326:$K$326,0))*INDEX($J$320:$R$323,MATCH(AL$326,$I$320:$I$323,0),MATCH(AL$325,$J$319:$R$319,0))</f>
        <v>3</v>
      </c>
      <c r="AM342" s="726" cm="1">
        <f t="array" ref="AM342">INDEX($H342:$K342,0,MATCH(AM$326,$H$326:$K$326,0))*INDEX($J$320:$R$323,MATCH(AM$326,$I$320:$I$323,0),MATCH(AM$325,$J$319:$R$319,0))</f>
        <v>0</v>
      </c>
      <c r="AN342" s="726" cm="1">
        <f t="array" ref="AN342">INDEX($H342:$K342,0,MATCH(AN$326,$H$326:$K$326,0))*INDEX($J$320:$R$323,MATCH(AN$326,$I$320:$I$323,0),MATCH(AN$325,$J$319:$R$319,0))</f>
        <v>1</v>
      </c>
      <c r="AO342" s="726" cm="1">
        <f t="array" ref="AO342">INDEX($H342:$K342,0,MATCH(AO$326,$H$326:$K$326,0))*INDEX($J$320:$R$323,MATCH(AO$326,$I$320:$I$323,0),MATCH(AO$325,$J$319:$R$319,0))</f>
        <v>1</v>
      </c>
      <c r="AP342" s="726" cm="1">
        <f t="array" ref="AP342">INDEX($H342:$K342,0,MATCH(AP$326,$H$326:$K$326,0))*INDEX($J$320:$R$323,MATCH(AP$326,$I$320:$I$323,0),MATCH(AP$325,$J$319:$R$319,0))</f>
        <v>3</v>
      </c>
      <c r="AQ342" s="726" cm="1">
        <f t="array" ref="AQ342">INDEX($H342:$K342,0,MATCH(AQ$326,$H$326:$K$326,0))*INDEX($J$320:$R$323,MATCH(AQ$326,$I$320:$I$323,0),MATCH(AQ$325,$J$319:$R$319,0))</f>
        <v>0</v>
      </c>
      <c r="AR342" s="726" cm="1">
        <f t="array" ref="AR342">INDEX($H342:$K342,0,MATCH(AR$326,$H$326:$K$326,0))*INDEX($J$320:$R$323,MATCH(AR$326,$I$320:$I$323,0),MATCH(AR$325,$J$319:$R$319,0))</f>
        <v>1</v>
      </c>
      <c r="AS342" s="726" cm="1">
        <f t="array" ref="AS342">INDEX($H342:$K342,0,MATCH(AS$326,$H$326:$K$326,0))*INDEX($J$320:$R$323,MATCH(AS$326,$I$320:$I$323,0),MATCH(AS$325,$J$319:$R$319,0))</f>
        <v>1</v>
      </c>
      <c r="AT342" s="726" cm="1">
        <f t="array" ref="AT342">INDEX($H342:$K342,0,MATCH(AT$326,$H$326:$K$326,0))*INDEX($J$320:$R$323,MATCH(AT$326,$I$320:$I$323,0),MATCH(AT$325,$J$319:$R$319,0))</f>
        <v>3</v>
      </c>
      <c r="AU342" s="726"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6" cm="1">
        <f t="array" ref="L343">INDEX($H343:$K343,0,MATCH(L$326,$H$326:$K$326,0))*INDEX($J$320:$R$323,MATCH(L$326,$I$320:$I$323,0),MATCH(L$325,$J$319:$R$319,0))</f>
        <v>2</v>
      </c>
      <c r="M343" s="726" cm="1">
        <f t="array" ref="M343">INDEX($H343:$K343,0,MATCH(M$326,$H$326:$K$326,0))*INDEX($J$320:$R$323,MATCH(M$326,$I$320:$I$323,0),MATCH(M$325,$J$319:$R$319,0))</f>
        <v>1</v>
      </c>
      <c r="N343" s="726" cm="1">
        <f t="array" ref="N343">INDEX($H343:$K343,0,MATCH(N$326,$H$326:$K$326,0))*INDEX($J$320:$R$323,MATCH(N$326,$I$320:$I$323,0),MATCH(N$325,$J$319:$R$319,0))</f>
        <v>3</v>
      </c>
      <c r="O343" s="726" cm="1">
        <f t="array" ref="O343">INDEX($H343:$K343,0,MATCH(O$326,$H$326:$K$326,0))*INDEX($J$320:$R$323,MATCH(O$326,$I$320:$I$323,0),MATCH(O$325,$J$319:$R$319,0))</f>
        <v>0</v>
      </c>
      <c r="P343" s="726" cm="1">
        <f t="array" ref="P343">INDEX($H343:$K343,0,MATCH(P$326,$H$326:$K$326,0))*INDEX($J$320:$R$323,MATCH(P$326,$I$320:$I$323,0),MATCH(P$325,$J$319:$R$319,0))</f>
        <v>2</v>
      </c>
      <c r="Q343" s="726" cm="1">
        <f t="array" ref="Q343">INDEX($H343:$K343,0,MATCH(Q$326,$H$326:$K$326,0))*INDEX($J$320:$R$323,MATCH(Q$326,$I$320:$I$323,0),MATCH(Q$325,$J$319:$R$319,0))</f>
        <v>1</v>
      </c>
      <c r="R343" s="726" cm="1">
        <f t="array" ref="R343">INDEX($H343:$K343,0,MATCH(R$326,$H$326:$K$326,0))*INDEX($J$320:$R$323,MATCH(R$326,$I$320:$I$323,0),MATCH(R$325,$J$319:$R$319,0))</f>
        <v>3</v>
      </c>
      <c r="S343" s="726" cm="1">
        <f t="array" ref="S343">INDEX($H343:$K343,0,MATCH(S$326,$H$326:$K$326,0))*INDEX($J$320:$R$323,MATCH(S$326,$I$320:$I$323,0),MATCH(S$325,$J$319:$R$319,0))</f>
        <v>0</v>
      </c>
      <c r="T343" s="726" cm="1">
        <f t="array" ref="T343">INDEX($H343:$K343,0,MATCH(T$326,$H$326:$K$326,0))*INDEX($J$320:$R$323,MATCH(T$326,$I$320:$I$323,0),MATCH(T$325,$J$319:$R$319,0))</f>
        <v>2</v>
      </c>
      <c r="U343" s="726" cm="1">
        <f t="array" ref="U343">INDEX($H343:$K343,0,MATCH(U$326,$H$326:$K$326,0))*INDEX($J$320:$R$323,MATCH(U$326,$I$320:$I$323,0),MATCH(U$325,$J$319:$R$319,0))</f>
        <v>1</v>
      </c>
      <c r="V343" s="726" cm="1">
        <f t="array" ref="V343">INDEX($H343:$K343,0,MATCH(V$326,$H$326:$K$326,0))*INDEX($J$320:$R$323,MATCH(V$326,$I$320:$I$323,0),MATCH(V$325,$J$319:$R$319,0))</f>
        <v>3</v>
      </c>
      <c r="W343" s="726" cm="1">
        <f t="array" ref="W343">INDEX($H343:$K343,0,MATCH(W$326,$H$326:$K$326,0))*INDEX($J$320:$R$323,MATCH(W$326,$I$320:$I$323,0),MATCH(W$325,$J$319:$R$319,0))</f>
        <v>0</v>
      </c>
      <c r="X343" s="726" cm="1">
        <f t="array" ref="X343">INDEX($H343:$K343,0,MATCH(X$326,$H$326:$K$326,0))*INDEX($J$320:$R$323,MATCH(X$326,$I$320:$I$323,0),MATCH(X$325,$J$319:$R$319,0))</f>
        <v>2</v>
      </c>
      <c r="Y343" s="726" cm="1">
        <f t="array" ref="Y343">INDEX($H343:$K343,0,MATCH(Y$326,$H$326:$K$326,0))*INDEX($J$320:$R$323,MATCH(Y$326,$I$320:$I$323,0),MATCH(Y$325,$J$319:$R$319,0))</f>
        <v>1</v>
      </c>
      <c r="Z343" s="726" cm="1">
        <f t="array" ref="Z343">INDEX($H343:$K343,0,MATCH(Z$326,$H$326:$K$326,0))*INDEX($J$320:$R$323,MATCH(Z$326,$I$320:$I$323,0),MATCH(Z$325,$J$319:$R$319,0))</f>
        <v>3</v>
      </c>
      <c r="AA343" s="726" cm="1">
        <f t="array" ref="AA343">INDEX($H343:$K343,0,MATCH(AA$326,$H$326:$K$326,0))*INDEX($J$320:$R$323,MATCH(AA$326,$I$320:$I$323,0),MATCH(AA$325,$J$319:$R$319,0))</f>
        <v>0</v>
      </c>
      <c r="AB343" s="726" cm="1">
        <f t="array" ref="AB343">INDEX($H343:$K343,0,MATCH(AB$326,$H$326:$K$326,0))*INDEX($J$320:$R$323,MATCH(AB$326,$I$320:$I$323,0),MATCH(AB$325,$J$319:$R$319,0))</f>
        <v>1</v>
      </c>
      <c r="AC343" s="726" cm="1">
        <f t="array" ref="AC343">INDEX($H343:$K343,0,MATCH(AC$326,$H$326:$K$326,0))*INDEX($J$320:$R$323,MATCH(AC$326,$I$320:$I$323,0),MATCH(AC$325,$J$319:$R$319,0))</f>
        <v>1</v>
      </c>
      <c r="AD343" s="726" cm="1">
        <f t="array" ref="AD343">INDEX($H343:$K343,0,MATCH(AD$326,$H$326:$K$326,0))*INDEX($J$320:$R$323,MATCH(AD$326,$I$320:$I$323,0),MATCH(AD$325,$J$319:$R$319,0))</f>
        <v>3</v>
      </c>
      <c r="AE343" s="726" cm="1">
        <f t="array" ref="AE343">INDEX($H343:$K343,0,MATCH(AE$326,$H$326:$K$326,0))*INDEX($J$320:$R$323,MATCH(AE$326,$I$320:$I$323,0),MATCH(AE$325,$J$319:$R$319,0))</f>
        <v>0</v>
      </c>
      <c r="AF343" s="726" cm="1">
        <f t="array" ref="AF343">INDEX($H343:$K343,0,MATCH(AF$326,$H$326:$K$326,0))*INDEX($J$320:$R$323,MATCH(AF$326,$I$320:$I$323,0),MATCH(AF$325,$J$319:$R$319,0))</f>
        <v>1</v>
      </c>
      <c r="AG343" s="726" cm="1">
        <f t="array" ref="AG343">INDEX($H343:$K343,0,MATCH(AG$326,$H$326:$K$326,0))*INDEX($J$320:$R$323,MATCH(AG$326,$I$320:$I$323,0),MATCH(AG$325,$J$319:$R$319,0))</f>
        <v>1</v>
      </c>
      <c r="AH343" s="726" cm="1">
        <f t="array" ref="AH343">INDEX($H343:$K343,0,MATCH(AH$326,$H$326:$K$326,0))*INDEX($J$320:$R$323,MATCH(AH$326,$I$320:$I$323,0),MATCH(AH$325,$J$319:$R$319,0))</f>
        <v>3</v>
      </c>
      <c r="AI343" s="726" cm="1">
        <f t="array" ref="AI343">INDEX($H343:$K343,0,MATCH(AI$326,$H$326:$K$326,0))*INDEX($J$320:$R$323,MATCH(AI$326,$I$320:$I$323,0),MATCH(AI$325,$J$319:$R$319,0))</f>
        <v>0</v>
      </c>
      <c r="AJ343" s="726" cm="1">
        <f t="array" ref="AJ343">INDEX($H343:$K343,0,MATCH(AJ$326,$H$326:$K$326,0))*INDEX($J$320:$R$323,MATCH(AJ$326,$I$320:$I$323,0),MATCH(AJ$325,$J$319:$R$319,0))</f>
        <v>1</v>
      </c>
      <c r="AK343" s="726" cm="1">
        <f t="array" ref="AK343">INDEX($H343:$K343,0,MATCH(AK$326,$H$326:$K$326,0))*INDEX($J$320:$R$323,MATCH(AK$326,$I$320:$I$323,0),MATCH(AK$325,$J$319:$R$319,0))</f>
        <v>1</v>
      </c>
      <c r="AL343" s="726" cm="1">
        <f t="array" ref="AL343">INDEX($H343:$K343,0,MATCH(AL$326,$H$326:$K$326,0))*INDEX($J$320:$R$323,MATCH(AL$326,$I$320:$I$323,0),MATCH(AL$325,$J$319:$R$319,0))</f>
        <v>3</v>
      </c>
      <c r="AM343" s="726" cm="1">
        <f t="array" ref="AM343">INDEX($H343:$K343,0,MATCH(AM$326,$H$326:$K$326,0))*INDEX($J$320:$R$323,MATCH(AM$326,$I$320:$I$323,0),MATCH(AM$325,$J$319:$R$319,0))</f>
        <v>0</v>
      </c>
      <c r="AN343" s="726" cm="1">
        <f t="array" ref="AN343">INDEX($H343:$K343,0,MATCH(AN$326,$H$326:$K$326,0))*INDEX($J$320:$R$323,MATCH(AN$326,$I$320:$I$323,0),MATCH(AN$325,$J$319:$R$319,0))</f>
        <v>1</v>
      </c>
      <c r="AO343" s="726" cm="1">
        <f t="array" ref="AO343">INDEX($H343:$K343,0,MATCH(AO$326,$H$326:$K$326,0))*INDEX($J$320:$R$323,MATCH(AO$326,$I$320:$I$323,0),MATCH(AO$325,$J$319:$R$319,0))</f>
        <v>1</v>
      </c>
      <c r="AP343" s="726" cm="1">
        <f t="array" ref="AP343">INDEX($H343:$K343,0,MATCH(AP$326,$H$326:$K$326,0))*INDEX($J$320:$R$323,MATCH(AP$326,$I$320:$I$323,0),MATCH(AP$325,$J$319:$R$319,0))</f>
        <v>3</v>
      </c>
      <c r="AQ343" s="726" cm="1">
        <f t="array" ref="AQ343">INDEX($H343:$K343,0,MATCH(AQ$326,$H$326:$K$326,0))*INDEX($J$320:$R$323,MATCH(AQ$326,$I$320:$I$323,0),MATCH(AQ$325,$J$319:$R$319,0))</f>
        <v>0</v>
      </c>
      <c r="AR343" s="726" cm="1">
        <f t="array" ref="AR343">INDEX($H343:$K343,0,MATCH(AR$326,$H$326:$K$326,0))*INDEX($J$320:$R$323,MATCH(AR$326,$I$320:$I$323,0),MATCH(AR$325,$J$319:$R$319,0))</f>
        <v>1</v>
      </c>
      <c r="AS343" s="726" cm="1">
        <f t="array" ref="AS343">INDEX($H343:$K343,0,MATCH(AS$326,$H$326:$K$326,0))*INDEX($J$320:$R$323,MATCH(AS$326,$I$320:$I$323,0),MATCH(AS$325,$J$319:$R$319,0))</f>
        <v>1</v>
      </c>
      <c r="AT343" s="726" cm="1">
        <f t="array" ref="AT343">INDEX($H343:$K343,0,MATCH(AT$326,$H$326:$K$326,0))*INDEX($J$320:$R$323,MATCH(AT$326,$I$320:$I$323,0),MATCH(AT$325,$J$319:$R$319,0))</f>
        <v>3</v>
      </c>
      <c r="AU343" s="726"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6" cm="1">
        <f t="array" ref="L344">INDEX($H344:$K344,0,MATCH(L$326,$H$326:$K$326,0))*INDEX($J$320:$R$323,MATCH(L$326,$I$320:$I$323,0),MATCH(L$325,$J$319:$R$319,0))</f>
        <v>0</v>
      </c>
      <c r="M344" s="726" cm="1">
        <f t="array" ref="M344">INDEX($H344:$K344,0,MATCH(M$326,$H$326:$K$326,0))*INDEX($J$320:$R$323,MATCH(M$326,$I$320:$I$323,0),MATCH(M$325,$J$319:$R$319,0))</f>
        <v>1</v>
      </c>
      <c r="N344" s="726" cm="1">
        <f t="array" ref="N344">INDEX($H344:$K344,0,MATCH(N$326,$H$326:$K$326,0))*INDEX($J$320:$R$323,MATCH(N$326,$I$320:$I$323,0),MATCH(N$325,$J$319:$R$319,0))</f>
        <v>4</v>
      </c>
      <c r="O344" s="726" cm="1">
        <f t="array" ref="O344">INDEX($H344:$K344,0,MATCH(O$326,$H$326:$K$326,0))*INDEX($J$320:$R$323,MATCH(O$326,$I$320:$I$323,0),MATCH(O$325,$J$319:$R$319,0))</f>
        <v>0</v>
      </c>
      <c r="P344" s="726" cm="1">
        <f t="array" ref="P344">INDEX($H344:$K344,0,MATCH(P$326,$H$326:$K$326,0))*INDEX($J$320:$R$323,MATCH(P$326,$I$320:$I$323,0),MATCH(P$325,$J$319:$R$319,0))</f>
        <v>0</v>
      </c>
      <c r="Q344" s="726" cm="1">
        <f t="array" ref="Q344">INDEX($H344:$K344,0,MATCH(Q$326,$H$326:$K$326,0))*INDEX($J$320:$R$323,MATCH(Q$326,$I$320:$I$323,0),MATCH(Q$325,$J$319:$R$319,0))</f>
        <v>1</v>
      </c>
      <c r="R344" s="726" cm="1">
        <f t="array" ref="R344">INDEX($H344:$K344,0,MATCH(R$326,$H$326:$K$326,0))*INDEX($J$320:$R$323,MATCH(R$326,$I$320:$I$323,0),MATCH(R$325,$J$319:$R$319,0))</f>
        <v>4</v>
      </c>
      <c r="S344" s="726" cm="1">
        <f t="array" ref="S344">INDEX($H344:$K344,0,MATCH(S$326,$H$326:$K$326,0))*INDEX($J$320:$R$323,MATCH(S$326,$I$320:$I$323,0),MATCH(S$325,$J$319:$R$319,0))</f>
        <v>0</v>
      </c>
      <c r="T344" s="726" cm="1">
        <f t="array" ref="T344">INDEX($H344:$K344,0,MATCH(T$326,$H$326:$K$326,0))*INDEX($J$320:$R$323,MATCH(T$326,$I$320:$I$323,0),MATCH(T$325,$J$319:$R$319,0))</f>
        <v>0</v>
      </c>
      <c r="U344" s="726" cm="1">
        <f t="array" ref="U344">INDEX($H344:$K344,0,MATCH(U$326,$H$326:$K$326,0))*INDEX($J$320:$R$323,MATCH(U$326,$I$320:$I$323,0),MATCH(U$325,$J$319:$R$319,0))</f>
        <v>1</v>
      </c>
      <c r="V344" s="726" cm="1">
        <f t="array" ref="V344">INDEX($H344:$K344,0,MATCH(V$326,$H$326:$K$326,0))*INDEX($J$320:$R$323,MATCH(V$326,$I$320:$I$323,0),MATCH(V$325,$J$319:$R$319,0))</f>
        <v>4</v>
      </c>
      <c r="W344" s="726" cm="1">
        <f t="array" ref="W344">INDEX($H344:$K344,0,MATCH(W$326,$H$326:$K$326,0))*INDEX($J$320:$R$323,MATCH(W$326,$I$320:$I$323,0),MATCH(W$325,$J$319:$R$319,0))</f>
        <v>0</v>
      </c>
      <c r="X344" s="726" cm="1">
        <f t="array" ref="X344">INDEX($H344:$K344,0,MATCH(X$326,$H$326:$K$326,0))*INDEX($J$320:$R$323,MATCH(X$326,$I$320:$I$323,0),MATCH(X$325,$J$319:$R$319,0))</f>
        <v>0</v>
      </c>
      <c r="Y344" s="726" cm="1">
        <f t="array" ref="Y344">INDEX($H344:$K344,0,MATCH(Y$326,$H$326:$K$326,0))*INDEX($J$320:$R$323,MATCH(Y$326,$I$320:$I$323,0),MATCH(Y$325,$J$319:$R$319,0))</f>
        <v>1</v>
      </c>
      <c r="Z344" s="726" cm="1">
        <f t="array" ref="Z344">INDEX($H344:$K344,0,MATCH(Z$326,$H$326:$K$326,0))*INDEX($J$320:$R$323,MATCH(Z$326,$I$320:$I$323,0),MATCH(Z$325,$J$319:$R$319,0))</f>
        <v>4</v>
      </c>
      <c r="AA344" s="726" cm="1">
        <f t="array" ref="AA344">INDEX($H344:$K344,0,MATCH(AA$326,$H$326:$K$326,0))*INDEX($J$320:$R$323,MATCH(AA$326,$I$320:$I$323,0),MATCH(AA$325,$J$319:$R$319,0))</f>
        <v>0</v>
      </c>
      <c r="AB344" s="726" cm="1">
        <f t="array" ref="AB344">INDEX($H344:$K344,0,MATCH(AB$326,$H$326:$K$326,0))*INDEX($J$320:$R$323,MATCH(AB$326,$I$320:$I$323,0),MATCH(AB$325,$J$319:$R$319,0))</f>
        <v>0</v>
      </c>
      <c r="AC344" s="726" cm="1">
        <f t="array" ref="AC344">INDEX($H344:$K344,0,MATCH(AC$326,$H$326:$K$326,0))*INDEX($J$320:$R$323,MATCH(AC$326,$I$320:$I$323,0),MATCH(AC$325,$J$319:$R$319,0))</f>
        <v>1</v>
      </c>
      <c r="AD344" s="726" cm="1">
        <f t="array" ref="AD344">INDEX($H344:$K344,0,MATCH(AD$326,$H$326:$K$326,0))*INDEX($J$320:$R$323,MATCH(AD$326,$I$320:$I$323,0),MATCH(AD$325,$J$319:$R$319,0))</f>
        <v>4</v>
      </c>
      <c r="AE344" s="726" cm="1">
        <f t="array" ref="AE344">INDEX($H344:$K344,0,MATCH(AE$326,$H$326:$K$326,0))*INDEX($J$320:$R$323,MATCH(AE$326,$I$320:$I$323,0),MATCH(AE$325,$J$319:$R$319,0))</f>
        <v>0</v>
      </c>
      <c r="AF344" s="726" cm="1">
        <f t="array" ref="AF344">INDEX($H344:$K344,0,MATCH(AF$326,$H$326:$K$326,0))*INDEX($J$320:$R$323,MATCH(AF$326,$I$320:$I$323,0),MATCH(AF$325,$J$319:$R$319,0))</f>
        <v>0</v>
      </c>
      <c r="AG344" s="726" cm="1">
        <f t="array" ref="AG344">INDEX($H344:$K344,0,MATCH(AG$326,$H$326:$K$326,0))*INDEX($J$320:$R$323,MATCH(AG$326,$I$320:$I$323,0),MATCH(AG$325,$J$319:$R$319,0))</f>
        <v>1</v>
      </c>
      <c r="AH344" s="726" cm="1">
        <f t="array" ref="AH344">INDEX($H344:$K344,0,MATCH(AH$326,$H$326:$K$326,0))*INDEX($J$320:$R$323,MATCH(AH$326,$I$320:$I$323,0),MATCH(AH$325,$J$319:$R$319,0))</f>
        <v>4</v>
      </c>
      <c r="AI344" s="726" cm="1">
        <f t="array" ref="AI344">INDEX($H344:$K344,0,MATCH(AI$326,$H$326:$K$326,0))*INDEX($J$320:$R$323,MATCH(AI$326,$I$320:$I$323,0),MATCH(AI$325,$J$319:$R$319,0))</f>
        <v>0</v>
      </c>
      <c r="AJ344" s="726" cm="1">
        <f t="array" ref="AJ344">INDEX($H344:$K344,0,MATCH(AJ$326,$H$326:$K$326,0))*INDEX($J$320:$R$323,MATCH(AJ$326,$I$320:$I$323,0),MATCH(AJ$325,$J$319:$R$319,0))</f>
        <v>0</v>
      </c>
      <c r="AK344" s="726" cm="1">
        <f t="array" ref="AK344">INDEX($H344:$K344,0,MATCH(AK$326,$H$326:$K$326,0))*INDEX($J$320:$R$323,MATCH(AK$326,$I$320:$I$323,0),MATCH(AK$325,$J$319:$R$319,0))</f>
        <v>1</v>
      </c>
      <c r="AL344" s="726" cm="1">
        <f t="array" ref="AL344">INDEX($H344:$K344,0,MATCH(AL$326,$H$326:$K$326,0))*INDEX($J$320:$R$323,MATCH(AL$326,$I$320:$I$323,0),MATCH(AL$325,$J$319:$R$319,0))</f>
        <v>4</v>
      </c>
      <c r="AM344" s="726" cm="1">
        <f t="array" ref="AM344">INDEX($H344:$K344,0,MATCH(AM$326,$H$326:$K$326,0))*INDEX($J$320:$R$323,MATCH(AM$326,$I$320:$I$323,0),MATCH(AM$325,$J$319:$R$319,0))</f>
        <v>0</v>
      </c>
      <c r="AN344" s="726" cm="1">
        <f t="array" ref="AN344">INDEX($H344:$K344,0,MATCH(AN$326,$H$326:$K$326,0))*INDEX($J$320:$R$323,MATCH(AN$326,$I$320:$I$323,0),MATCH(AN$325,$J$319:$R$319,0))</f>
        <v>0</v>
      </c>
      <c r="AO344" s="726" cm="1">
        <f t="array" ref="AO344">INDEX($H344:$K344,0,MATCH(AO$326,$H$326:$K$326,0))*INDEX($J$320:$R$323,MATCH(AO$326,$I$320:$I$323,0),MATCH(AO$325,$J$319:$R$319,0))</f>
        <v>1</v>
      </c>
      <c r="AP344" s="726" cm="1">
        <f t="array" ref="AP344">INDEX($H344:$K344,0,MATCH(AP$326,$H$326:$K$326,0))*INDEX($J$320:$R$323,MATCH(AP$326,$I$320:$I$323,0),MATCH(AP$325,$J$319:$R$319,0))</f>
        <v>4</v>
      </c>
      <c r="AQ344" s="726" cm="1">
        <f t="array" ref="AQ344">INDEX($H344:$K344,0,MATCH(AQ$326,$H$326:$K$326,0))*INDEX($J$320:$R$323,MATCH(AQ$326,$I$320:$I$323,0),MATCH(AQ$325,$J$319:$R$319,0))</f>
        <v>0</v>
      </c>
      <c r="AR344" s="726" cm="1">
        <f t="array" ref="AR344">INDEX($H344:$K344,0,MATCH(AR$326,$H$326:$K$326,0))*INDEX($J$320:$R$323,MATCH(AR$326,$I$320:$I$323,0),MATCH(AR$325,$J$319:$R$319,0))</f>
        <v>0</v>
      </c>
      <c r="AS344" s="726" cm="1">
        <f t="array" ref="AS344">INDEX($H344:$K344,0,MATCH(AS$326,$H$326:$K$326,0))*INDEX($J$320:$R$323,MATCH(AS$326,$I$320:$I$323,0),MATCH(AS$325,$J$319:$R$319,0))</f>
        <v>1</v>
      </c>
      <c r="AT344" s="726" cm="1">
        <f t="array" ref="AT344">INDEX($H344:$K344,0,MATCH(AT$326,$H$326:$K$326,0))*INDEX($J$320:$R$323,MATCH(AT$326,$I$320:$I$323,0),MATCH(AT$325,$J$319:$R$319,0))</f>
        <v>4</v>
      </c>
      <c r="AU344" s="726"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6" cm="1">
        <f t="array" ref="L345">INDEX($H345:$K345,0,MATCH(L$326,$H$326:$K$326,0))*INDEX($J$320:$R$323,MATCH(L$326,$I$320:$I$323,0),MATCH(L$325,$J$319:$R$319,0))</f>
        <v>2</v>
      </c>
      <c r="M345" s="726" cm="1">
        <f t="array" ref="M345">INDEX($H345:$K345,0,MATCH(M$326,$H$326:$K$326,0))*INDEX($J$320:$R$323,MATCH(M$326,$I$320:$I$323,0),MATCH(M$325,$J$319:$R$319,0))</f>
        <v>1</v>
      </c>
      <c r="N345" s="726" cm="1">
        <f t="array" ref="N345">INDEX($H345:$K345,0,MATCH(N$326,$H$326:$K$326,0))*INDEX($J$320:$R$323,MATCH(N$326,$I$320:$I$323,0),MATCH(N$325,$J$319:$R$319,0))</f>
        <v>3</v>
      </c>
      <c r="O345" s="726" cm="1">
        <f t="array" ref="O345">INDEX($H345:$K345,0,MATCH(O$326,$H$326:$K$326,0))*INDEX($J$320:$R$323,MATCH(O$326,$I$320:$I$323,0),MATCH(O$325,$J$319:$R$319,0))</f>
        <v>1</v>
      </c>
      <c r="P345" s="726" cm="1">
        <f t="array" ref="P345">INDEX($H345:$K345,0,MATCH(P$326,$H$326:$K$326,0))*INDEX($J$320:$R$323,MATCH(P$326,$I$320:$I$323,0),MATCH(P$325,$J$319:$R$319,0))</f>
        <v>2</v>
      </c>
      <c r="Q345" s="726" cm="1">
        <f t="array" ref="Q345">INDEX($H345:$K345,0,MATCH(Q$326,$H$326:$K$326,0))*INDEX($J$320:$R$323,MATCH(Q$326,$I$320:$I$323,0),MATCH(Q$325,$J$319:$R$319,0))</f>
        <v>1</v>
      </c>
      <c r="R345" s="726" cm="1">
        <f t="array" ref="R345">INDEX($H345:$K345,0,MATCH(R$326,$H$326:$K$326,0))*INDEX($J$320:$R$323,MATCH(R$326,$I$320:$I$323,0),MATCH(R$325,$J$319:$R$319,0))</f>
        <v>3</v>
      </c>
      <c r="S345" s="726" cm="1">
        <f t="array" ref="S345">INDEX($H345:$K345,0,MATCH(S$326,$H$326:$K$326,0))*INDEX($J$320:$R$323,MATCH(S$326,$I$320:$I$323,0),MATCH(S$325,$J$319:$R$319,0))</f>
        <v>1</v>
      </c>
      <c r="T345" s="726" cm="1">
        <f t="array" ref="T345">INDEX($H345:$K345,0,MATCH(T$326,$H$326:$K$326,0))*INDEX($J$320:$R$323,MATCH(T$326,$I$320:$I$323,0),MATCH(T$325,$J$319:$R$319,0))</f>
        <v>2</v>
      </c>
      <c r="U345" s="726" cm="1">
        <f t="array" ref="U345">INDEX($H345:$K345,0,MATCH(U$326,$H$326:$K$326,0))*INDEX($J$320:$R$323,MATCH(U$326,$I$320:$I$323,0),MATCH(U$325,$J$319:$R$319,0))</f>
        <v>1</v>
      </c>
      <c r="V345" s="726" cm="1">
        <f t="array" ref="V345">INDEX($H345:$K345,0,MATCH(V$326,$H$326:$K$326,0))*INDEX($J$320:$R$323,MATCH(V$326,$I$320:$I$323,0),MATCH(V$325,$J$319:$R$319,0))</f>
        <v>3</v>
      </c>
      <c r="W345" s="726" cm="1">
        <f t="array" ref="W345">INDEX($H345:$K345,0,MATCH(W$326,$H$326:$K$326,0))*INDEX($J$320:$R$323,MATCH(W$326,$I$320:$I$323,0),MATCH(W$325,$J$319:$R$319,0))</f>
        <v>1</v>
      </c>
      <c r="X345" s="726" cm="1">
        <f t="array" ref="X345">INDEX($H345:$K345,0,MATCH(X$326,$H$326:$K$326,0))*INDEX($J$320:$R$323,MATCH(X$326,$I$320:$I$323,0),MATCH(X$325,$J$319:$R$319,0))</f>
        <v>2</v>
      </c>
      <c r="Y345" s="726" cm="1">
        <f t="array" ref="Y345">INDEX($H345:$K345,0,MATCH(Y$326,$H$326:$K$326,0))*INDEX($J$320:$R$323,MATCH(Y$326,$I$320:$I$323,0),MATCH(Y$325,$J$319:$R$319,0))</f>
        <v>1</v>
      </c>
      <c r="Z345" s="726" cm="1">
        <f t="array" ref="Z345">INDEX($H345:$K345,0,MATCH(Z$326,$H$326:$K$326,0))*INDEX($J$320:$R$323,MATCH(Z$326,$I$320:$I$323,0),MATCH(Z$325,$J$319:$R$319,0))</f>
        <v>3</v>
      </c>
      <c r="AA345" s="726" cm="1">
        <f t="array" ref="AA345">INDEX($H345:$K345,0,MATCH(AA$326,$H$326:$K$326,0))*INDEX($J$320:$R$323,MATCH(AA$326,$I$320:$I$323,0),MATCH(AA$325,$J$319:$R$319,0))</f>
        <v>1</v>
      </c>
      <c r="AB345" s="726" cm="1">
        <f t="array" ref="AB345">INDEX($H345:$K345,0,MATCH(AB$326,$H$326:$K$326,0))*INDEX($J$320:$R$323,MATCH(AB$326,$I$320:$I$323,0),MATCH(AB$325,$J$319:$R$319,0))</f>
        <v>1</v>
      </c>
      <c r="AC345" s="726" cm="1">
        <f t="array" ref="AC345">INDEX($H345:$K345,0,MATCH(AC$326,$H$326:$K$326,0))*INDEX($J$320:$R$323,MATCH(AC$326,$I$320:$I$323,0),MATCH(AC$325,$J$319:$R$319,0))</f>
        <v>1</v>
      </c>
      <c r="AD345" s="726" cm="1">
        <f t="array" ref="AD345">INDEX($H345:$K345,0,MATCH(AD$326,$H$326:$K$326,0))*INDEX($J$320:$R$323,MATCH(AD$326,$I$320:$I$323,0),MATCH(AD$325,$J$319:$R$319,0))</f>
        <v>3</v>
      </c>
      <c r="AE345" s="726" cm="1">
        <f t="array" ref="AE345">INDEX($H345:$K345,0,MATCH(AE$326,$H$326:$K$326,0))*INDEX($J$320:$R$323,MATCH(AE$326,$I$320:$I$323,0),MATCH(AE$325,$J$319:$R$319,0))</f>
        <v>1</v>
      </c>
      <c r="AF345" s="726" cm="1">
        <f t="array" ref="AF345">INDEX($H345:$K345,0,MATCH(AF$326,$H$326:$K$326,0))*INDEX($J$320:$R$323,MATCH(AF$326,$I$320:$I$323,0),MATCH(AF$325,$J$319:$R$319,0))</f>
        <v>1</v>
      </c>
      <c r="AG345" s="726" cm="1">
        <f t="array" ref="AG345">INDEX($H345:$K345,0,MATCH(AG$326,$H$326:$K$326,0))*INDEX($J$320:$R$323,MATCH(AG$326,$I$320:$I$323,0),MATCH(AG$325,$J$319:$R$319,0))</f>
        <v>1</v>
      </c>
      <c r="AH345" s="726" cm="1">
        <f t="array" ref="AH345">INDEX($H345:$K345,0,MATCH(AH$326,$H$326:$K$326,0))*INDEX($J$320:$R$323,MATCH(AH$326,$I$320:$I$323,0),MATCH(AH$325,$J$319:$R$319,0))</f>
        <v>3</v>
      </c>
      <c r="AI345" s="726" cm="1">
        <f t="array" ref="AI345">INDEX($H345:$K345,0,MATCH(AI$326,$H$326:$K$326,0))*INDEX($J$320:$R$323,MATCH(AI$326,$I$320:$I$323,0),MATCH(AI$325,$J$319:$R$319,0))</f>
        <v>1</v>
      </c>
      <c r="AJ345" s="726" cm="1">
        <f t="array" ref="AJ345">INDEX($H345:$K345,0,MATCH(AJ$326,$H$326:$K$326,0))*INDEX($J$320:$R$323,MATCH(AJ$326,$I$320:$I$323,0),MATCH(AJ$325,$J$319:$R$319,0))</f>
        <v>1</v>
      </c>
      <c r="AK345" s="726" cm="1">
        <f t="array" ref="AK345">INDEX($H345:$K345,0,MATCH(AK$326,$H$326:$K$326,0))*INDEX($J$320:$R$323,MATCH(AK$326,$I$320:$I$323,0),MATCH(AK$325,$J$319:$R$319,0))</f>
        <v>1</v>
      </c>
      <c r="AL345" s="726" cm="1">
        <f t="array" ref="AL345">INDEX($H345:$K345,0,MATCH(AL$326,$H$326:$K$326,0))*INDEX($J$320:$R$323,MATCH(AL$326,$I$320:$I$323,0),MATCH(AL$325,$J$319:$R$319,0))</f>
        <v>3</v>
      </c>
      <c r="AM345" s="726" cm="1">
        <f t="array" ref="AM345">INDEX($H345:$K345,0,MATCH(AM$326,$H$326:$K$326,0))*INDEX($J$320:$R$323,MATCH(AM$326,$I$320:$I$323,0),MATCH(AM$325,$J$319:$R$319,0))</f>
        <v>1</v>
      </c>
      <c r="AN345" s="726" cm="1">
        <f t="array" ref="AN345">INDEX($H345:$K345,0,MATCH(AN$326,$H$326:$K$326,0))*INDEX($J$320:$R$323,MATCH(AN$326,$I$320:$I$323,0),MATCH(AN$325,$J$319:$R$319,0))</f>
        <v>1</v>
      </c>
      <c r="AO345" s="726" cm="1">
        <f t="array" ref="AO345">INDEX($H345:$K345,0,MATCH(AO$326,$H$326:$K$326,0))*INDEX($J$320:$R$323,MATCH(AO$326,$I$320:$I$323,0),MATCH(AO$325,$J$319:$R$319,0))</f>
        <v>1</v>
      </c>
      <c r="AP345" s="726" cm="1">
        <f t="array" ref="AP345">INDEX($H345:$K345,0,MATCH(AP$326,$H$326:$K$326,0))*INDEX($J$320:$R$323,MATCH(AP$326,$I$320:$I$323,0),MATCH(AP$325,$J$319:$R$319,0))</f>
        <v>3</v>
      </c>
      <c r="AQ345" s="726" cm="1">
        <f t="array" ref="AQ345">INDEX($H345:$K345,0,MATCH(AQ$326,$H$326:$K$326,0))*INDEX($J$320:$R$323,MATCH(AQ$326,$I$320:$I$323,0),MATCH(AQ$325,$J$319:$R$319,0))</f>
        <v>1</v>
      </c>
      <c r="AR345" s="726" cm="1">
        <f t="array" ref="AR345">INDEX($H345:$K345,0,MATCH(AR$326,$H$326:$K$326,0))*INDEX($J$320:$R$323,MATCH(AR$326,$I$320:$I$323,0),MATCH(AR$325,$J$319:$R$319,0))</f>
        <v>1</v>
      </c>
      <c r="AS345" s="726" cm="1">
        <f t="array" ref="AS345">INDEX($H345:$K345,0,MATCH(AS$326,$H$326:$K$326,0))*INDEX($J$320:$R$323,MATCH(AS$326,$I$320:$I$323,0),MATCH(AS$325,$J$319:$R$319,0))</f>
        <v>1</v>
      </c>
      <c r="AT345" s="726" cm="1">
        <f t="array" ref="AT345">INDEX($H345:$K345,0,MATCH(AT$326,$H$326:$K$326,0))*INDEX($J$320:$R$323,MATCH(AT$326,$I$320:$I$323,0),MATCH(AT$325,$J$319:$R$319,0))</f>
        <v>3</v>
      </c>
      <c r="AU345" s="726"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6" cm="1">
        <f t="array" ref="L346">INDEX($H346:$K346,0,MATCH(L$326,$H$326:$K$326,0))*INDEX($J$320:$R$323,MATCH(L$326,$I$320:$I$323,0),MATCH(L$325,$J$319:$R$319,0))</f>
        <v>2</v>
      </c>
      <c r="M346" s="726" cm="1">
        <f t="array" ref="M346">INDEX($H346:$K346,0,MATCH(M$326,$H$326:$K$326,0))*INDEX($J$320:$R$323,MATCH(M$326,$I$320:$I$323,0),MATCH(M$325,$J$319:$R$319,0))</f>
        <v>0</v>
      </c>
      <c r="N346" s="726" cm="1">
        <f t="array" ref="N346">INDEX($H346:$K346,0,MATCH(N$326,$H$326:$K$326,0))*INDEX($J$320:$R$323,MATCH(N$326,$I$320:$I$323,0),MATCH(N$325,$J$319:$R$319,0))</f>
        <v>0</v>
      </c>
      <c r="O346" s="726" cm="1">
        <f t="array" ref="O346">INDEX($H346:$K346,0,MATCH(O$326,$H$326:$K$326,0))*INDEX($J$320:$R$323,MATCH(O$326,$I$320:$I$323,0),MATCH(O$325,$J$319:$R$319,0))</f>
        <v>0</v>
      </c>
      <c r="P346" s="726" cm="1">
        <f t="array" ref="P346">INDEX($H346:$K346,0,MATCH(P$326,$H$326:$K$326,0))*INDEX($J$320:$R$323,MATCH(P$326,$I$320:$I$323,0),MATCH(P$325,$J$319:$R$319,0))</f>
        <v>2</v>
      </c>
      <c r="Q346" s="726" cm="1">
        <f t="array" ref="Q346">INDEX($H346:$K346,0,MATCH(Q$326,$H$326:$K$326,0))*INDEX($J$320:$R$323,MATCH(Q$326,$I$320:$I$323,0),MATCH(Q$325,$J$319:$R$319,0))</f>
        <v>0</v>
      </c>
      <c r="R346" s="726" cm="1">
        <f t="array" ref="R346">INDEX($H346:$K346,0,MATCH(R$326,$H$326:$K$326,0))*INDEX($J$320:$R$323,MATCH(R$326,$I$320:$I$323,0),MATCH(R$325,$J$319:$R$319,0))</f>
        <v>0</v>
      </c>
      <c r="S346" s="726" cm="1">
        <f t="array" ref="S346">INDEX($H346:$K346,0,MATCH(S$326,$H$326:$K$326,0))*INDEX($J$320:$R$323,MATCH(S$326,$I$320:$I$323,0),MATCH(S$325,$J$319:$R$319,0))</f>
        <v>0</v>
      </c>
      <c r="T346" s="726" cm="1">
        <f t="array" ref="T346">INDEX($H346:$K346,0,MATCH(T$326,$H$326:$K$326,0))*INDEX($J$320:$R$323,MATCH(T$326,$I$320:$I$323,0),MATCH(T$325,$J$319:$R$319,0))</f>
        <v>2</v>
      </c>
      <c r="U346" s="726" cm="1">
        <f t="array" ref="U346">INDEX($H346:$K346,0,MATCH(U$326,$H$326:$K$326,0))*INDEX($J$320:$R$323,MATCH(U$326,$I$320:$I$323,0),MATCH(U$325,$J$319:$R$319,0))</f>
        <v>0</v>
      </c>
      <c r="V346" s="726" cm="1">
        <f t="array" ref="V346">INDEX($H346:$K346,0,MATCH(V$326,$H$326:$K$326,0))*INDEX($J$320:$R$323,MATCH(V$326,$I$320:$I$323,0),MATCH(V$325,$J$319:$R$319,0))</f>
        <v>0</v>
      </c>
      <c r="W346" s="726" cm="1">
        <f t="array" ref="W346">INDEX($H346:$K346,0,MATCH(W$326,$H$326:$K$326,0))*INDEX($J$320:$R$323,MATCH(W$326,$I$320:$I$323,0),MATCH(W$325,$J$319:$R$319,0))</f>
        <v>0</v>
      </c>
      <c r="X346" s="726" cm="1">
        <f t="array" ref="X346">INDEX($H346:$K346,0,MATCH(X$326,$H$326:$K$326,0))*INDEX($J$320:$R$323,MATCH(X$326,$I$320:$I$323,0),MATCH(X$325,$J$319:$R$319,0))</f>
        <v>2</v>
      </c>
      <c r="Y346" s="726" cm="1">
        <f t="array" ref="Y346">INDEX($H346:$K346,0,MATCH(Y$326,$H$326:$K$326,0))*INDEX($J$320:$R$323,MATCH(Y$326,$I$320:$I$323,0),MATCH(Y$325,$J$319:$R$319,0))</f>
        <v>0</v>
      </c>
      <c r="Z346" s="726" cm="1">
        <f t="array" ref="Z346">INDEX($H346:$K346,0,MATCH(Z$326,$H$326:$K$326,0))*INDEX($J$320:$R$323,MATCH(Z$326,$I$320:$I$323,0),MATCH(Z$325,$J$319:$R$319,0))</f>
        <v>0</v>
      </c>
      <c r="AA346" s="726" cm="1">
        <f t="array" ref="AA346">INDEX($H346:$K346,0,MATCH(AA$326,$H$326:$K$326,0))*INDEX($J$320:$R$323,MATCH(AA$326,$I$320:$I$323,0),MATCH(AA$325,$J$319:$R$319,0))</f>
        <v>0</v>
      </c>
      <c r="AB346" s="726" cm="1">
        <f t="array" ref="AB346">INDEX($H346:$K346,0,MATCH(AB$326,$H$326:$K$326,0))*INDEX($J$320:$R$323,MATCH(AB$326,$I$320:$I$323,0),MATCH(AB$325,$J$319:$R$319,0))</f>
        <v>1</v>
      </c>
      <c r="AC346" s="726" cm="1">
        <f t="array" ref="AC346">INDEX($H346:$K346,0,MATCH(AC$326,$H$326:$K$326,0))*INDEX($J$320:$R$323,MATCH(AC$326,$I$320:$I$323,0),MATCH(AC$325,$J$319:$R$319,0))</f>
        <v>0</v>
      </c>
      <c r="AD346" s="726" cm="1">
        <f t="array" ref="AD346">INDEX($H346:$K346,0,MATCH(AD$326,$H$326:$K$326,0))*INDEX($J$320:$R$323,MATCH(AD$326,$I$320:$I$323,0),MATCH(AD$325,$J$319:$R$319,0))</f>
        <v>0</v>
      </c>
      <c r="AE346" s="726" cm="1">
        <f t="array" ref="AE346">INDEX($H346:$K346,0,MATCH(AE$326,$H$326:$K$326,0))*INDEX($J$320:$R$323,MATCH(AE$326,$I$320:$I$323,0),MATCH(AE$325,$J$319:$R$319,0))</f>
        <v>0</v>
      </c>
      <c r="AF346" s="726" cm="1">
        <f t="array" ref="AF346">INDEX($H346:$K346,0,MATCH(AF$326,$H$326:$K$326,0))*INDEX($J$320:$R$323,MATCH(AF$326,$I$320:$I$323,0),MATCH(AF$325,$J$319:$R$319,0))</f>
        <v>1</v>
      </c>
      <c r="AG346" s="726" cm="1">
        <f t="array" ref="AG346">INDEX($H346:$K346,0,MATCH(AG$326,$H$326:$K$326,0))*INDEX($J$320:$R$323,MATCH(AG$326,$I$320:$I$323,0),MATCH(AG$325,$J$319:$R$319,0))</f>
        <v>0</v>
      </c>
      <c r="AH346" s="726" cm="1">
        <f t="array" ref="AH346">INDEX($H346:$K346,0,MATCH(AH$326,$H$326:$K$326,0))*INDEX($J$320:$R$323,MATCH(AH$326,$I$320:$I$323,0),MATCH(AH$325,$J$319:$R$319,0))</f>
        <v>0</v>
      </c>
      <c r="AI346" s="726" cm="1">
        <f t="array" ref="AI346">INDEX($H346:$K346,0,MATCH(AI$326,$H$326:$K$326,0))*INDEX($J$320:$R$323,MATCH(AI$326,$I$320:$I$323,0),MATCH(AI$325,$J$319:$R$319,0))</f>
        <v>0</v>
      </c>
      <c r="AJ346" s="726" cm="1">
        <f t="array" ref="AJ346">INDEX($H346:$K346,0,MATCH(AJ$326,$H$326:$K$326,0))*INDEX($J$320:$R$323,MATCH(AJ$326,$I$320:$I$323,0),MATCH(AJ$325,$J$319:$R$319,0))</f>
        <v>1</v>
      </c>
      <c r="AK346" s="726" cm="1">
        <f t="array" ref="AK346">INDEX($H346:$K346,0,MATCH(AK$326,$H$326:$K$326,0))*INDEX($J$320:$R$323,MATCH(AK$326,$I$320:$I$323,0),MATCH(AK$325,$J$319:$R$319,0))</f>
        <v>0</v>
      </c>
      <c r="AL346" s="726" cm="1">
        <f t="array" ref="AL346">INDEX($H346:$K346,0,MATCH(AL$326,$H$326:$K$326,0))*INDEX($J$320:$R$323,MATCH(AL$326,$I$320:$I$323,0),MATCH(AL$325,$J$319:$R$319,0))</f>
        <v>0</v>
      </c>
      <c r="AM346" s="726" cm="1">
        <f t="array" ref="AM346">INDEX($H346:$K346,0,MATCH(AM$326,$H$326:$K$326,0))*INDEX($J$320:$R$323,MATCH(AM$326,$I$320:$I$323,0),MATCH(AM$325,$J$319:$R$319,0))</f>
        <v>0</v>
      </c>
      <c r="AN346" s="726" cm="1">
        <f t="array" ref="AN346">INDEX($H346:$K346,0,MATCH(AN$326,$H$326:$K$326,0))*INDEX($J$320:$R$323,MATCH(AN$326,$I$320:$I$323,0),MATCH(AN$325,$J$319:$R$319,0))</f>
        <v>1</v>
      </c>
      <c r="AO346" s="726" cm="1">
        <f t="array" ref="AO346">INDEX($H346:$K346,0,MATCH(AO$326,$H$326:$K$326,0))*INDEX($J$320:$R$323,MATCH(AO$326,$I$320:$I$323,0),MATCH(AO$325,$J$319:$R$319,0))</f>
        <v>0</v>
      </c>
      <c r="AP346" s="726" cm="1">
        <f t="array" ref="AP346">INDEX($H346:$K346,0,MATCH(AP$326,$H$326:$K$326,0))*INDEX($J$320:$R$323,MATCH(AP$326,$I$320:$I$323,0),MATCH(AP$325,$J$319:$R$319,0))</f>
        <v>0</v>
      </c>
      <c r="AQ346" s="726" cm="1">
        <f t="array" ref="AQ346">INDEX($H346:$K346,0,MATCH(AQ$326,$H$326:$K$326,0))*INDEX($J$320:$R$323,MATCH(AQ$326,$I$320:$I$323,0),MATCH(AQ$325,$J$319:$R$319,0))</f>
        <v>0</v>
      </c>
      <c r="AR346" s="726" cm="1">
        <f t="array" ref="AR346">INDEX($H346:$K346,0,MATCH(AR$326,$H$326:$K$326,0))*INDEX($J$320:$R$323,MATCH(AR$326,$I$320:$I$323,0),MATCH(AR$325,$J$319:$R$319,0))</f>
        <v>1</v>
      </c>
      <c r="AS346" s="726" cm="1">
        <f t="array" ref="AS346">INDEX($H346:$K346,0,MATCH(AS$326,$H$326:$K$326,0))*INDEX($J$320:$R$323,MATCH(AS$326,$I$320:$I$323,0),MATCH(AS$325,$J$319:$R$319,0))</f>
        <v>0</v>
      </c>
      <c r="AT346" s="726" cm="1">
        <f t="array" ref="AT346">INDEX($H346:$K346,0,MATCH(AT$326,$H$326:$K$326,0))*INDEX($J$320:$R$323,MATCH(AT$326,$I$320:$I$323,0),MATCH(AT$325,$J$319:$R$319,0))</f>
        <v>0</v>
      </c>
      <c r="AU346" s="726"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6" cm="1">
        <f t="array" ref="L347">INDEX($H347:$K347,0,MATCH(L$326,$H$326:$K$326,0))*INDEX($J$320:$R$323,MATCH(L$326,$I$320:$I$323,0),MATCH(L$325,$J$319:$R$319,0))</f>
        <v>2</v>
      </c>
      <c r="M347" s="726" cm="1">
        <f t="array" ref="M347">INDEX($H347:$K347,0,MATCH(M$326,$H$326:$K$326,0))*INDEX($J$320:$R$323,MATCH(M$326,$I$320:$I$323,0),MATCH(M$325,$J$319:$R$319,0))</f>
        <v>0</v>
      </c>
      <c r="N347" s="726" cm="1">
        <f t="array" ref="N347">INDEX($H347:$K347,0,MATCH(N$326,$H$326:$K$326,0))*INDEX($J$320:$R$323,MATCH(N$326,$I$320:$I$323,0),MATCH(N$325,$J$319:$R$319,0))</f>
        <v>0</v>
      </c>
      <c r="O347" s="726" cm="1">
        <f t="array" ref="O347">INDEX($H347:$K347,0,MATCH(O$326,$H$326:$K$326,0))*INDEX($J$320:$R$323,MATCH(O$326,$I$320:$I$323,0),MATCH(O$325,$J$319:$R$319,0))</f>
        <v>0</v>
      </c>
      <c r="P347" s="726" cm="1">
        <f t="array" ref="P347">INDEX($H347:$K347,0,MATCH(P$326,$H$326:$K$326,0))*INDEX($J$320:$R$323,MATCH(P$326,$I$320:$I$323,0),MATCH(P$325,$J$319:$R$319,0))</f>
        <v>2</v>
      </c>
      <c r="Q347" s="726" cm="1">
        <f t="array" ref="Q347">INDEX($H347:$K347,0,MATCH(Q$326,$H$326:$K$326,0))*INDEX($J$320:$R$323,MATCH(Q$326,$I$320:$I$323,0),MATCH(Q$325,$J$319:$R$319,0))</f>
        <v>0</v>
      </c>
      <c r="R347" s="726" cm="1">
        <f t="array" ref="R347">INDEX($H347:$K347,0,MATCH(R$326,$H$326:$K$326,0))*INDEX($J$320:$R$323,MATCH(R$326,$I$320:$I$323,0),MATCH(R$325,$J$319:$R$319,0))</f>
        <v>0</v>
      </c>
      <c r="S347" s="726" cm="1">
        <f t="array" ref="S347">INDEX($H347:$K347,0,MATCH(S$326,$H$326:$K$326,0))*INDEX($J$320:$R$323,MATCH(S$326,$I$320:$I$323,0),MATCH(S$325,$J$319:$R$319,0))</f>
        <v>0</v>
      </c>
      <c r="T347" s="726" cm="1">
        <f t="array" ref="T347">INDEX($H347:$K347,0,MATCH(T$326,$H$326:$K$326,0))*INDEX($J$320:$R$323,MATCH(T$326,$I$320:$I$323,0),MATCH(T$325,$J$319:$R$319,0))</f>
        <v>2</v>
      </c>
      <c r="U347" s="726" cm="1">
        <f t="array" ref="U347">INDEX($H347:$K347,0,MATCH(U$326,$H$326:$K$326,0))*INDEX($J$320:$R$323,MATCH(U$326,$I$320:$I$323,0),MATCH(U$325,$J$319:$R$319,0))</f>
        <v>0</v>
      </c>
      <c r="V347" s="726" cm="1">
        <f t="array" ref="V347">INDEX($H347:$K347,0,MATCH(V$326,$H$326:$K$326,0))*INDEX($J$320:$R$323,MATCH(V$326,$I$320:$I$323,0),MATCH(V$325,$J$319:$R$319,0))</f>
        <v>0</v>
      </c>
      <c r="W347" s="726" cm="1">
        <f t="array" ref="W347">INDEX($H347:$K347,0,MATCH(W$326,$H$326:$K$326,0))*INDEX($J$320:$R$323,MATCH(W$326,$I$320:$I$323,0),MATCH(W$325,$J$319:$R$319,0))</f>
        <v>0</v>
      </c>
      <c r="X347" s="726" cm="1">
        <f t="array" ref="X347">INDEX($H347:$K347,0,MATCH(X$326,$H$326:$K$326,0))*INDEX($J$320:$R$323,MATCH(X$326,$I$320:$I$323,0),MATCH(X$325,$J$319:$R$319,0))</f>
        <v>2</v>
      </c>
      <c r="Y347" s="726" cm="1">
        <f t="array" ref="Y347">INDEX($H347:$K347,0,MATCH(Y$326,$H$326:$K$326,0))*INDEX($J$320:$R$323,MATCH(Y$326,$I$320:$I$323,0),MATCH(Y$325,$J$319:$R$319,0))</f>
        <v>0</v>
      </c>
      <c r="Z347" s="726" cm="1">
        <f t="array" ref="Z347">INDEX($H347:$K347,0,MATCH(Z$326,$H$326:$K$326,0))*INDEX($J$320:$R$323,MATCH(Z$326,$I$320:$I$323,0),MATCH(Z$325,$J$319:$R$319,0))</f>
        <v>0</v>
      </c>
      <c r="AA347" s="726" cm="1">
        <f t="array" ref="AA347">INDEX($H347:$K347,0,MATCH(AA$326,$H$326:$K$326,0))*INDEX($J$320:$R$323,MATCH(AA$326,$I$320:$I$323,0),MATCH(AA$325,$J$319:$R$319,0))</f>
        <v>0</v>
      </c>
      <c r="AB347" s="726" cm="1">
        <f t="array" ref="AB347">INDEX($H347:$K347,0,MATCH(AB$326,$H$326:$K$326,0))*INDEX($J$320:$R$323,MATCH(AB$326,$I$320:$I$323,0),MATCH(AB$325,$J$319:$R$319,0))</f>
        <v>1</v>
      </c>
      <c r="AC347" s="726" cm="1">
        <f t="array" ref="AC347">INDEX($H347:$K347,0,MATCH(AC$326,$H$326:$K$326,0))*INDEX($J$320:$R$323,MATCH(AC$326,$I$320:$I$323,0),MATCH(AC$325,$J$319:$R$319,0))</f>
        <v>0</v>
      </c>
      <c r="AD347" s="726" cm="1">
        <f t="array" ref="AD347">INDEX($H347:$K347,0,MATCH(AD$326,$H$326:$K$326,0))*INDEX($J$320:$R$323,MATCH(AD$326,$I$320:$I$323,0),MATCH(AD$325,$J$319:$R$319,0))</f>
        <v>0</v>
      </c>
      <c r="AE347" s="726" cm="1">
        <f t="array" ref="AE347">INDEX($H347:$K347,0,MATCH(AE$326,$H$326:$K$326,0))*INDEX($J$320:$R$323,MATCH(AE$326,$I$320:$I$323,0),MATCH(AE$325,$J$319:$R$319,0))</f>
        <v>0</v>
      </c>
      <c r="AF347" s="726" cm="1">
        <f t="array" ref="AF347">INDEX($H347:$K347,0,MATCH(AF$326,$H$326:$K$326,0))*INDEX($J$320:$R$323,MATCH(AF$326,$I$320:$I$323,0),MATCH(AF$325,$J$319:$R$319,0))</f>
        <v>1</v>
      </c>
      <c r="AG347" s="726" cm="1">
        <f t="array" ref="AG347">INDEX($H347:$K347,0,MATCH(AG$326,$H$326:$K$326,0))*INDEX($J$320:$R$323,MATCH(AG$326,$I$320:$I$323,0),MATCH(AG$325,$J$319:$R$319,0))</f>
        <v>0</v>
      </c>
      <c r="AH347" s="726" cm="1">
        <f t="array" ref="AH347">INDEX($H347:$K347,0,MATCH(AH$326,$H$326:$K$326,0))*INDEX($J$320:$R$323,MATCH(AH$326,$I$320:$I$323,0),MATCH(AH$325,$J$319:$R$319,0))</f>
        <v>0</v>
      </c>
      <c r="AI347" s="726" cm="1">
        <f t="array" ref="AI347">INDEX($H347:$K347,0,MATCH(AI$326,$H$326:$K$326,0))*INDEX($J$320:$R$323,MATCH(AI$326,$I$320:$I$323,0),MATCH(AI$325,$J$319:$R$319,0))</f>
        <v>0</v>
      </c>
      <c r="AJ347" s="726" cm="1">
        <f t="array" ref="AJ347">INDEX($H347:$K347,0,MATCH(AJ$326,$H$326:$K$326,0))*INDEX($J$320:$R$323,MATCH(AJ$326,$I$320:$I$323,0),MATCH(AJ$325,$J$319:$R$319,0))</f>
        <v>1</v>
      </c>
      <c r="AK347" s="726" cm="1">
        <f t="array" ref="AK347">INDEX($H347:$K347,0,MATCH(AK$326,$H$326:$K$326,0))*INDEX($J$320:$R$323,MATCH(AK$326,$I$320:$I$323,0),MATCH(AK$325,$J$319:$R$319,0))</f>
        <v>0</v>
      </c>
      <c r="AL347" s="726" cm="1">
        <f t="array" ref="AL347">INDEX($H347:$K347,0,MATCH(AL$326,$H$326:$K$326,0))*INDEX($J$320:$R$323,MATCH(AL$326,$I$320:$I$323,0),MATCH(AL$325,$J$319:$R$319,0))</f>
        <v>0</v>
      </c>
      <c r="AM347" s="726" cm="1">
        <f t="array" ref="AM347">INDEX($H347:$K347,0,MATCH(AM$326,$H$326:$K$326,0))*INDEX($J$320:$R$323,MATCH(AM$326,$I$320:$I$323,0),MATCH(AM$325,$J$319:$R$319,0))</f>
        <v>0</v>
      </c>
      <c r="AN347" s="726" cm="1">
        <f t="array" ref="AN347">INDEX($H347:$K347,0,MATCH(AN$326,$H$326:$K$326,0))*INDEX($J$320:$R$323,MATCH(AN$326,$I$320:$I$323,0),MATCH(AN$325,$J$319:$R$319,0))</f>
        <v>1</v>
      </c>
      <c r="AO347" s="726" cm="1">
        <f t="array" ref="AO347">INDEX($H347:$K347,0,MATCH(AO$326,$H$326:$K$326,0))*INDEX($J$320:$R$323,MATCH(AO$326,$I$320:$I$323,0),MATCH(AO$325,$J$319:$R$319,0))</f>
        <v>0</v>
      </c>
      <c r="AP347" s="726" cm="1">
        <f t="array" ref="AP347">INDEX($H347:$K347,0,MATCH(AP$326,$H$326:$K$326,0))*INDEX($J$320:$R$323,MATCH(AP$326,$I$320:$I$323,0),MATCH(AP$325,$J$319:$R$319,0))</f>
        <v>0</v>
      </c>
      <c r="AQ347" s="726" cm="1">
        <f t="array" ref="AQ347">INDEX($H347:$K347,0,MATCH(AQ$326,$H$326:$K$326,0))*INDEX($J$320:$R$323,MATCH(AQ$326,$I$320:$I$323,0),MATCH(AQ$325,$J$319:$R$319,0))</f>
        <v>0</v>
      </c>
      <c r="AR347" s="726" cm="1">
        <f t="array" ref="AR347">INDEX($H347:$K347,0,MATCH(AR$326,$H$326:$K$326,0))*INDEX($J$320:$R$323,MATCH(AR$326,$I$320:$I$323,0),MATCH(AR$325,$J$319:$R$319,0))</f>
        <v>1</v>
      </c>
      <c r="AS347" s="726" cm="1">
        <f t="array" ref="AS347">INDEX($H347:$K347,0,MATCH(AS$326,$H$326:$K$326,0))*INDEX($J$320:$R$323,MATCH(AS$326,$I$320:$I$323,0),MATCH(AS$325,$J$319:$R$319,0))</f>
        <v>0</v>
      </c>
      <c r="AT347" s="726" cm="1">
        <f t="array" ref="AT347">INDEX($H347:$K347,0,MATCH(AT$326,$H$326:$K$326,0))*INDEX($J$320:$R$323,MATCH(AT$326,$I$320:$I$323,0),MATCH(AT$325,$J$319:$R$319,0))</f>
        <v>0</v>
      </c>
      <c r="AU347" s="726"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6" cm="1">
        <f t="array" ref="L348">INDEX($H348:$K348,0,MATCH(L$326,$H$326:$K$326,0))*INDEX($J$320:$R$323,MATCH(L$326,$I$320:$I$323,0),MATCH(L$325,$J$319:$R$319,0))</f>
        <v>0</v>
      </c>
      <c r="M348" s="726" cm="1">
        <f t="array" ref="M348">INDEX($H348:$K348,0,MATCH(M$326,$H$326:$K$326,0))*INDEX($J$320:$R$323,MATCH(M$326,$I$320:$I$323,0),MATCH(M$325,$J$319:$R$319,0))</f>
        <v>0</v>
      </c>
      <c r="N348" s="726" cm="1">
        <f t="array" ref="N348">INDEX($H348:$K348,0,MATCH(N$326,$H$326:$K$326,0))*INDEX($J$320:$R$323,MATCH(N$326,$I$320:$I$323,0),MATCH(N$325,$J$319:$R$319,0))</f>
        <v>0</v>
      </c>
      <c r="O348" s="726" cm="1">
        <f t="array" ref="O348">INDEX($H348:$K348,0,MATCH(O$326,$H$326:$K$326,0))*INDEX($J$320:$R$323,MATCH(O$326,$I$320:$I$323,0),MATCH(O$325,$J$319:$R$319,0))</f>
        <v>0</v>
      </c>
      <c r="P348" s="726" cm="1">
        <f t="array" ref="P348">INDEX($H348:$K348,0,MATCH(P$326,$H$326:$K$326,0))*INDEX($J$320:$R$323,MATCH(P$326,$I$320:$I$323,0),MATCH(P$325,$J$319:$R$319,0))</f>
        <v>0</v>
      </c>
      <c r="Q348" s="726" cm="1">
        <f t="array" ref="Q348">INDEX($H348:$K348,0,MATCH(Q$326,$H$326:$K$326,0))*INDEX($J$320:$R$323,MATCH(Q$326,$I$320:$I$323,0),MATCH(Q$325,$J$319:$R$319,0))</f>
        <v>0</v>
      </c>
      <c r="R348" s="726" cm="1">
        <f t="array" ref="R348">INDEX($H348:$K348,0,MATCH(R$326,$H$326:$K$326,0))*INDEX($J$320:$R$323,MATCH(R$326,$I$320:$I$323,0),MATCH(R$325,$J$319:$R$319,0))</f>
        <v>0</v>
      </c>
      <c r="S348" s="726" cm="1">
        <f t="array" ref="S348">INDEX($H348:$K348,0,MATCH(S$326,$H$326:$K$326,0))*INDEX($J$320:$R$323,MATCH(S$326,$I$320:$I$323,0),MATCH(S$325,$J$319:$R$319,0))</f>
        <v>0</v>
      </c>
      <c r="T348" s="726" cm="1">
        <f t="array" ref="T348">INDEX($H348:$K348,0,MATCH(T$326,$H$326:$K$326,0))*INDEX($J$320:$R$323,MATCH(T$326,$I$320:$I$323,0),MATCH(T$325,$J$319:$R$319,0))</f>
        <v>0</v>
      </c>
      <c r="U348" s="726" cm="1">
        <f t="array" ref="U348">INDEX($H348:$K348,0,MATCH(U$326,$H$326:$K$326,0))*INDEX($J$320:$R$323,MATCH(U$326,$I$320:$I$323,0),MATCH(U$325,$J$319:$R$319,0))</f>
        <v>0</v>
      </c>
      <c r="V348" s="726" cm="1">
        <f t="array" ref="V348">INDEX($H348:$K348,0,MATCH(V$326,$H$326:$K$326,0))*INDEX($J$320:$R$323,MATCH(V$326,$I$320:$I$323,0),MATCH(V$325,$J$319:$R$319,0))</f>
        <v>0</v>
      </c>
      <c r="W348" s="726" cm="1">
        <f t="array" ref="W348">INDEX($H348:$K348,0,MATCH(W$326,$H$326:$K$326,0))*INDEX($J$320:$R$323,MATCH(W$326,$I$320:$I$323,0),MATCH(W$325,$J$319:$R$319,0))</f>
        <v>0</v>
      </c>
      <c r="X348" s="726" cm="1">
        <f t="array" ref="X348">INDEX($H348:$K348,0,MATCH(X$326,$H$326:$K$326,0))*INDEX($J$320:$R$323,MATCH(X$326,$I$320:$I$323,0),MATCH(X$325,$J$319:$R$319,0))</f>
        <v>0</v>
      </c>
      <c r="Y348" s="726" cm="1">
        <f t="array" ref="Y348">INDEX($H348:$K348,0,MATCH(Y$326,$H$326:$K$326,0))*INDEX($J$320:$R$323,MATCH(Y$326,$I$320:$I$323,0),MATCH(Y$325,$J$319:$R$319,0))</f>
        <v>0</v>
      </c>
      <c r="Z348" s="726" cm="1">
        <f t="array" ref="Z348">INDEX($H348:$K348,0,MATCH(Z$326,$H$326:$K$326,0))*INDEX($J$320:$R$323,MATCH(Z$326,$I$320:$I$323,0),MATCH(Z$325,$J$319:$R$319,0))</f>
        <v>0</v>
      </c>
      <c r="AA348" s="726" cm="1">
        <f t="array" ref="AA348">INDEX($H348:$K348,0,MATCH(AA$326,$H$326:$K$326,0))*INDEX($J$320:$R$323,MATCH(AA$326,$I$320:$I$323,0),MATCH(AA$325,$J$319:$R$319,0))</f>
        <v>0</v>
      </c>
      <c r="AB348" s="726" cm="1">
        <f t="array" ref="AB348">INDEX($H348:$K348,0,MATCH(AB$326,$H$326:$K$326,0))*INDEX($J$320:$R$323,MATCH(AB$326,$I$320:$I$323,0),MATCH(AB$325,$J$319:$R$319,0))</f>
        <v>0</v>
      </c>
      <c r="AC348" s="726" cm="1">
        <f t="array" ref="AC348">INDEX($H348:$K348,0,MATCH(AC$326,$H$326:$K$326,0))*INDEX($J$320:$R$323,MATCH(AC$326,$I$320:$I$323,0),MATCH(AC$325,$J$319:$R$319,0))</f>
        <v>0</v>
      </c>
      <c r="AD348" s="726" cm="1">
        <f t="array" ref="AD348">INDEX($H348:$K348,0,MATCH(AD$326,$H$326:$K$326,0))*INDEX($J$320:$R$323,MATCH(AD$326,$I$320:$I$323,0),MATCH(AD$325,$J$319:$R$319,0))</f>
        <v>0</v>
      </c>
      <c r="AE348" s="726" cm="1">
        <f t="array" ref="AE348">INDEX($H348:$K348,0,MATCH(AE$326,$H$326:$K$326,0))*INDEX($J$320:$R$323,MATCH(AE$326,$I$320:$I$323,0),MATCH(AE$325,$J$319:$R$319,0))</f>
        <v>0</v>
      </c>
      <c r="AF348" s="726" cm="1">
        <f t="array" ref="AF348">INDEX($H348:$K348,0,MATCH(AF$326,$H$326:$K$326,0))*INDEX($J$320:$R$323,MATCH(AF$326,$I$320:$I$323,0),MATCH(AF$325,$J$319:$R$319,0))</f>
        <v>0</v>
      </c>
      <c r="AG348" s="726" cm="1">
        <f t="array" ref="AG348">INDEX($H348:$K348,0,MATCH(AG$326,$H$326:$K$326,0))*INDEX($J$320:$R$323,MATCH(AG$326,$I$320:$I$323,0),MATCH(AG$325,$J$319:$R$319,0))</f>
        <v>0</v>
      </c>
      <c r="AH348" s="726" cm="1">
        <f t="array" ref="AH348">INDEX($H348:$K348,0,MATCH(AH$326,$H$326:$K$326,0))*INDEX($J$320:$R$323,MATCH(AH$326,$I$320:$I$323,0),MATCH(AH$325,$J$319:$R$319,0))</f>
        <v>0</v>
      </c>
      <c r="AI348" s="726" cm="1">
        <f t="array" ref="AI348">INDEX($H348:$K348,0,MATCH(AI$326,$H$326:$K$326,0))*INDEX($J$320:$R$323,MATCH(AI$326,$I$320:$I$323,0),MATCH(AI$325,$J$319:$R$319,0))</f>
        <v>0</v>
      </c>
      <c r="AJ348" s="726" cm="1">
        <f t="array" ref="AJ348">INDEX($H348:$K348,0,MATCH(AJ$326,$H$326:$K$326,0))*INDEX($J$320:$R$323,MATCH(AJ$326,$I$320:$I$323,0),MATCH(AJ$325,$J$319:$R$319,0))</f>
        <v>0</v>
      </c>
      <c r="AK348" s="726" cm="1">
        <f t="array" ref="AK348">INDEX($H348:$K348,0,MATCH(AK$326,$H$326:$K$326,0))*INDEX($J$320:$R$323,MATCH(AK$326,$I$320:$I$323,0),MATCH(AK$325,$J$319:$R$319,0))</f>
        <v>0</v>
      </c>
      <c r="AL348" s="726" cm="1">
        <f t="array" ref="AL348">INDEX($H348:$K348,0,MATCH(AL$326,$H$326:$K$326,0))*INDEX($J$320:$R$323,MATCH(AL$326,$I$320:$I$323,0),MATCH(AL$325,$J$319:$R$319,0))</f>
        <v>0</v>
      </c>
      <c r="AM348" s="726" cm="1">
        <f t="array" ref="AM348">INDEX($H348:$K348,0,MATCH(AM$326,$H$326:$K$326,0))*INDEX($J$320:$R$323,MATCH(AM$326,$I$320:$I$323,0),MATCH(AM$325,$J$319:$R$319,0))</f>
        <v>0</v>
      </c>
      <c r="AN348" s="726" cm="1">
        <f t="array" ref="AN348">INDEX($H348:$K348,0,MATCH(AN$326,$H$326:$K$326,0))*INDEX($J$320:$R$323,MATCH(AN$326,$I$320:$I$323,0),MATCH(AN$325,$J$319:$R$319,0))</f>
        <v>0</v>
      </c>
      <c r="AO348" s="726" cm="1">
        <f t="array" ref="AO348">INDEX($H348:$K348,0,MATCH(AO$326,$H$326:$K$326,0))*INDEX($J$320:$R$323,MATCH(AO$326,$I$320:$I$323,0),MATCH(AO$325,$J$319:$R$319,0))</f>
        <v>0</v>
      </c>
      <c r="AP348" s="726" cm="1">
        <f t="array" ref="AP348">INDEX($H348:$K348,0,MATCH(AP$326,$H$326:$K$326,0))*INDEX($J$320:$R$323,MATCH(AP$326,$I$320:$I$323,0),MATCH(AP$325,$J$319:$R$319,0))</f>
        <v>0</v>
      </c>
      <c r="AQ348" s="726" cm="1">
        <f t="array" ref="AQ348">INDEX($H348:$K348,0,MATCH(AQ$326,$H$326:$K$326,0))*INDEX($J$320:$R$323,MATCH(AQ$326,$I$320:$I$323,0),MATCH(AQ$325,$J$319:$R$319,0))</f>
        <v>0</v>
      </c>
      <c r="AR348" s="726" cm="1">
        <f t="array" ref="AR348">INDEX($H348:$K348,0,MATCH(AR$326,$H$326:$K$326,0))*INDEX($J$320:$R$323,MATCH(AR$326,$I$320:$I$323,0),MATCH(AR$325,$J$319:$R$319,0))</f>
        <v>0</v>
      </c>
      <c r="AS348" s="726" cm="1">
        <f t="array" ref="AS348">INDEX($H348:$K348,0,MATCH(AS$326,$H$326:$K$326,0))*INDEX($J$320:$R$323,MATCH(AS$326,$I$320:$I$323,0),MATCH(AS$325,$J$319:$R$319,0))</f>
        <v>0</v>
      </c>
      <c r="AT348" s="726" cm="1">
        <f t="array" ref="AT348">INDEX($H348:$K348,0,MATCH(AT$326,$H$326:$K$326,0))*INDEX($J$320:$R$323,MATCH(AT$326,$I$320:$I$323,0),MATCH(AT$325,$J$319:$R$319,0))</f>
        <v>0</v>
      </c>
      <c r="AU348" s="726"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6" cm="1">
        <f t="array" ref="L349">INDEX($H349:$K349,0,MATCH(L$326,$H$326:$K$326,0))*INDEX($J$320:$R$323,MATCH(L$326,$I$320:$I$323,0),MATCH(L$325,$J$319:$R$319,0))</f>
        <v>2</v>
      </c>
      <c r="M349" s="726" cm="1">
        <f t="array" ref="M349">INDEX($H349:$K349,0,MATCH(M$326,$H$326:$K$326,0))*INDEX($J$320:$R$323,MATCH(M$326,$I$320:$I$323,0),MATCH(M$325,$J$319:$R$319,0))</f>
        <v>1</v>
      </c>
      <c r="N349" s="726" cm="1">
        <f t="array" ref="N349">INDEX($H349:$K349,0,MATCH(N$326,$H$326:$K$326,0))*INDEX($J$320:$R$323,MATCH(N$326,$I$320:$I$323,0),MATCH(N$325,$J$319:$R$319,0))</f>
        <v>2</v>
      </c>
      <c r="O349" s="726" cm="1">
        <f t="array" ref="O349">INDEX($H349:$K349,0,MATCH(O$326,$H$326:$K$326,0))*INDEX($J$320:$R$323,MATCH(O$326,$I$320:$I$323,0),MATCH(O$325,$J$319:$R$319,0))</f>
        <v>1</v>
      </c>
      <c r="P349" s="726" cm="1">
        <f t="array" ref="P349">INDEX($H349:$K349,0,MATCH(P$326,$H$326:$K$326,0))*INDEX($J$320:$R$323,MATCH(P$326,$I$320:$I$323,0),MATCH(P$325,$J$319:$R$319,0))</f>
        <v>2</v>
      </c>
      <c r="Q349" s="726" cm="1">
        <f t="array" ref="Q349">INDEX($H349:$K349,0,MATCH(Q$326,$H$326:$K$326,0))*INDEX($J$320:$R$323,MATCH(Q$326,$I$320:$I$323,0),MATCH(Q$325,$J$319:$R$319,0))</f>
        <v>1</v>
      </c>
      <c r="R349" s="726" cm="1">
        <f t="array" ref="R349">INDEX($H349:$K349,0,MATCH(R$326,$H$326:$K$326,0))*INDEX($J$320:$R$323,MATCH(R$326,$I$320:$I$323,0),MATCH(R$325,$J$319:$R$319,0))</f>
        <v>2</v>
      </c>
      <c r="S349" s="726" cm="1">
        <f t="array" ref="S349">INDEX($H349:$K349,0,MATCH(S$326,$H$326:$K$326,0))*INDEX($J$320:$R$323,MATCH(S$326,$I$320:$I$323,0),MATCH(S$325,$J$319:$R$319,0))</f>
        <v>1</v>
      </c>
      <c r="T349" s="726" cm="1">
        <f t="array" ref="T349">INDEX($H349:$K349,0,MATCH(T$326,$H$326:$K$326,0))*INDEX($J$320:$R$323,MATCH(T$326,$I$320:$I$323,0),MATCH(T$325,$J$319:$R$319,0))</f>
        <v>2</v>
      </c>
      <c r="U349" s="726" cm="1">
        <f t="array" ref="U349">INDEX($H349:$K349,0,MATCH(U$326,$H$326:$K$326,0))*INDEX($J$320:$R$323,MATCH(U$326,$I$320:$I$323,0),MATCH(U$325,$J$319:$R$319,0))</f>
        <v>1</v>
      </c>
      <c r="V349" s="726" cm="1">
        <f t="array" ref="V349">INDEX($H349:$K349,0,MATCH(V$326,$H$326:$K$326,0))*INDEX($J$320:$R$323,MATCH(V$326,$I$320:$I$323,0),MATCH(V$325,$J$319:$R$319,0))</f>
        <v>2</v>
      </c>
      <c r="W349" s="726" cm="1">
        <f t="array" ref="W349">INDEX($H349:$K349,0,MATCH(W$326,$H$326:$K$326,0))*INDEX($J$320:$R$323,MATCH(W$326,$I$320:$I$323,0),MATCH(W$325,$J$319:$R$319,0))</f>
        <v>1</v>
      </c>
      <c r="X349" s="726" cm="1">
        <f t="array" ref="X349">INDEX($H349:$K349,0,MATCH(X$326,$H$326:$K$326,0))*INDEX($J$320:$R$323,MATCH(X$326,$I$320:$I$323,0),MATCH(X$325,$J$319:$R$319,0))</f>
        <v>2</v>
      </c>
      <c r="Y349" s="726" cm="1">
        <f t="array" ref="Y349">INDEX($H349:$K349,0,MATCH(Y$326,$H$326:$K$326,0))*INDEX($J$320:$R$323,MATCH(Y$326,$I$320:$I$323,0),MATCH(Y$325,$J$319:$R$319,0))</f>
        <v>1</v>
      </c>
      <c r="Z349" s="726" cm="1">
        <f t="array" ref="Z349">INDEX($H349:$K349,0,MATCH(Z$326,$H$326:$K$326,0))*INDEX($J$320:$R$323,MATCH(Z$326,$I$320:$I$323,0),MATCH(Z$325,$J$319:$R$319,0))</f>
        <v>2</v>
      </c>
      <c r="AA349" s="726" cm="1">
        <f t="array" ref="AA349">INDEX($H349:$K349,0,MATCH(AA$326,$H$326:$K$326,0))*INDEX($J$320:$R$323,MATCH(AA$326,$I$320:$I$323,0),MATCH(AA$325,$J$319:$R$319,0))</f>
        <v>1</v>
      </c>
      <c r="AB349" s="726" cm="1">
        <f t="array" ref="AB349">INDEX($H349:$K349,0,MATCH(AB$326,$H$326:$K$326,0))*INDEX($J$320:$R$323,MATCH(AB$326,$I$320:$I$323,0),MATCH(AB$325,$J$319:$R$319,0))</f>
        <v>1</v>
      </c>
      <c r="AC349" s="726" cm="1">
        <f t="array" ref="AC349">INDEX($H349:$K349,0,MATCH(AC$326,$H$326:$K$326,0))*INDEX($J$320:$R$323,MATCH(AC$326,$I$320:$I$323,0),MATCH(AC$325,$J$319:$R$319,0))</f>
        <v>1</v>
      </c>
      <c r="AD349" s="726" cm="1">
        <f t="array" ref="AD349">INDEX($H349:$K349,0,MATCH(AD$326,$H$326:$K$326,0))*INDEX($J$320:$R$323,MATCH(AD$326,$I$320:$I$323,0),MATCH(AD$325,$J$319:$R$319,0))</f>
        <v>2</v>
      </c>
      <c r="AE349" s="726" cm="1">
        <f t="array" ref="AE349">INDEX($H349:$K349,0,MATCH(AE$326,$H$326:$K$326,0))*INDEX($J$320:$R$323,MATCH(AE$326,$I$320:$I$323,0),MATCH(AE$325,$J$319:$R$319,0))</f>
        <v>1</v>
      </c>
      <c r="AF349" s="726" cm="1">
        <f t="array" ref="AF349">INDEX($H349:$K349,0,MATCH(AF$326,$H$326:$K$326,0))*INDEX($J$320:$R$323,MATCH(AF$326,$I$320:$I$323,0),MATCH(AF$325,$J$319:$R$319,0))</f>
        <v>1</v>
      </c>
      <c r="AG349" s="726" cm="1">
        <f t="array" ref="AG349">INDEX($H349:$K349,0,MATCH(AG$326,$H$326:$K$326,0))*INDEX($J$320:$R$323,MATCH(AG$326,$I$320:$I$323,0),MATCH(AG$325,$J$319:$R$319,0))</f>
        <v>1</v>
      </c>
      <c r="AH349" s="726" cm="1">
        <f t="array" ref="AH349">INDEX($H349:$K349,0,MATCH(AH$326,$H$326:$K$326,0))*INDEX($J$320:$R$323,MATCH(AH$326,$I$320:$I$323,0),MATCH(AH$325,$J$319:$R$319,0))</f>
        <v>2</v>
      </c>
      <c r="AI349" s="726" cm="1">
        <f t="array" ref="AI349">INDEX($H349:$K349,0,MATCH(AI$326,$H$326:$K$326,0))*INDEX($J$320:$R$323,MATCH(AI$326,$I$320:$I$323,0),MATCH(AI$325,$J$319:$R$319,0))</f>
        <v>1</v>
      </c>
      <c r="AJ349" s="726" cm="1">
        <f t="array" ref="AJ349">INDEX($H349:$K349,0,MATCH(AJ$326,$H$326:$K$326,0))*INDEX($J$320:$R$323,MATCH(AJ$326,$I$320:$I$323,0),MATCH(AJ$325,$J$319:$R$319,0))</f>
        <v>1</v>
      </c>
      <c r="AK349" s="726" cm="1">
        <f t="array" ref="AK349">INDEX($H349:$K349,0,MATCH(AK$326,$H$326:$K$326,0))*INDEX($J$320:$R$323,MATCH(AK$326,$I$320:$I$323,0),MATCH(AK$325,$J$319:$R$319,0))</f>
        <v>1</v>
      </c>
      <c r="AL349" s="726" cm="1">
        <f t="array" ref="AL349">INDEX($H349:$K349,0,MATCH(AL$326,$H$326:$K$326,0))*INDEX($J$320:$R$323,MATCH(AL$326,$I$320:$I$323,0),MATCH(AL$325,$J$319:$R$319,0))</f>
        <v>2</v>
      </c>
      <c r="AM349" s="726" cm="1">
        <f t="array" ref="AM349">INDEX($H349:$K349,0,MATCH(AM$326,$H$326:$K$326,0))*INDEX($J$320:$R$323,MATCH(AM$326,$I$320:$I$323,0),MATCH(AM$325,$J$319:$R$319,0))</f>
        <v>1</v>
      </c>
      <c r="AN349" s="726" cm="1">
        <f t="array" ref="AN349">INDEX($H349:$K349,0,MATCH(AN$326,$H$326:$K$326,0))*INDEX($J$320:$R$323,MATCH(AN$326,$I$320:$I$323,0),MATCH(AN$325,$J$319:$R$319,0))</f>
        <v>1</v>
      </c>
      <c r="AO349" s="726" cm="1">
        <f t="array" ref="AO349">INDEX($H349:$K349,0,MATCH(AO$326,$H$326:$K$326,0))*INDEX($J$320:$R$323,MATCH(AO$326,$I$320:$I$323,0),MATCH(AO$325,$J$319:$R$319,0))</f>
        <v>1</v>
      </c>
      <c r="AP349" s="726" cm="1">
        <f t="array" ref="AP349">INDEX($H349:$K349,0,MATCH(AP$326,$H$326:$K$326,0))*INDEX($J$320:$R$323,MATCH(AP$326,$I$320:$I$323,0),MATCH(AP$325,$J$319:$R$319,0))</f>
        <v>2</v>
      </c>
      <c r="AQ349" s="726" cm="1">
        <f t="array" ref="AQ349">INDEX($H349:$K349,0,MATCH(AQ$326,$H$326:$K$326,0))*INDEX($J$320:$R$323,MATCH(AQ$326,$I$320:$I$323,0),MATCH(AQ$325,$J$319:$R$319,0))</f>
        <v>1</v>
      </c>
      <c r="AR349" s="726" cm="1">
        <f t="array" ref="AR349">INDEX($H349:$K349,0,MATCH(AR$326,$H$326:$K$326,0))*INDEX($J$320:$R$323,MATCH(AR$326,$I$320:$I$323,0),MATCH(AR$325,$J$319:$R$319,0))</f>
        <v>1</v>
      </c>
      <c r="AS349" s="726" cm="1">
        <f t="array" ref="AS349">INDEX($H349:$K349,0,MATCH(AS$326,$H$326:$K$326,0))*INDEX($J$320:$R$323,MATCH(AS$326,$I$320:$I$323,0),MATCH(AS$325,$J$319:$R$319,0))</f>
        <v>1</v>
      </c>
      <c r="AT349" s="726" cm="1">
        <f t="array" ref="AT349">INDEX($H349:$K349,0,MATCH(AT$326,$H$326:$K$326,0))*INDEX($J$320:$R$323,MATCH(AT$326,$I$320:$I$323,0),MATCH(AT$325,$J$319:$R$319,0))</f>
        <v>2</v>
      </c>
      <c r="AU349" s="726"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6" cm="1">
        <f t="array" ref="L350">INDEX($H350:$K350,0,MATCH(L$326,$H$326:$K$326,0))*INDEX($J$320:$R$323,MATCH(L$326,$I$320:$I$323,0),MATCH(L$325,$J$319:$R$319,0))</f>
        <v>0</v>
      </c>
      <c r="M350" s="726" cm="1">
        <f t="array" ref="M350">INDEX($H350:$K350,0,MATCH(M$326,$H$326:$K$326,0))*INDEX($J$320:$R$323,MATCH(M$326,$I$320:$I$323,0),MATCH(M$325,$J$319:$R$319,0))</f>
        <v>1</v>
      </c>
      <c r="N350" s="726" cm="1">
        <f t="array" ref="N350">INDEX($H350:$K350,0,MATCH(N$326,$H$326:$K$326,0))*INDEX($J$320:$R$323,MATCH(N$326,$I$320:$I$323,0),MATCH(N$325,$J$319:$R$319,0))</f>
        <v>3</v>
      </c>
      <c r="O350" s="726" cm="1">
        <f t="array" ref="O350">INDEX($H350:$K350,0,MATCH(O$326,$H$326:$K$326,0))*INDEX($J$320:$R$323,MATCH(O$326,$I$320:$I$323,0),MATCH(O$325,$J$319:$R$319,0))</f>
        <v>1</v>
      </c>
      <c r="P350" s="726" cm="1">
        <f t="array" ref="P350">INDEX($H350:$K350,0,MATCH(P$326,$H$326:$K$326,0))*INDEX($J$320:$R$323,MATCH(P$326,$I$320:$I$323,0),MATCH(P$325,$J$319:$R$319,0))</f>
        <v>0</v>
      </c>
      <c r="Q350" s="726" cm="1">
        <f t="array" ref="Q350">INDEX($H350:$K350,0,MATCH(Q$326,$H$326:$K$326,0))*INDEX($J$320:$R$323,MATCH(Q$326,$I$320:$I$323,0),MATCH(Q$325,$J$319:$R$319,0))</f>
        <v>1</v>
      </c>
      <c r="R350" s="726" cm="1">
        <f t="array" ref="R350">INDEX($H350:$K350,0,MATCH(R$326,$H$326:$K$326,0))*INDEX($J$320:$R$323,MATCH(R$326,$I$320:$I$323,0),MATCH(R$325,$J$319:$R$319,0))</f>
        <v>3</v>
      </c>
      <c r="S350" s="726" cm="1">
        <f t="array" ref="S350">INDEX($H350:$K350,0,MATCH(S$326,$H$326:$K$326,0))*INDEX($J$320:$R$323,MATCH(S$326,$I$320:$I$323,0),MATCH(S$325,$J$319:$R$319,0))</f>
        <v>1</v>
      </c>
      <c r="T350" s="726" cm="1">
        <f t="array" ref="T350">INDEX($H350:$K350,0,MATCH(T$326,$H$326:$K$326,0))*INDEX($J$320:$R$323,MATCH(T$326,$I$320:$I$323,0),MATCH(T$325,$J$319:$R$319,0))</f>
        <v>0</v>
      </c>
      <c r="U350" s="726" cm="1">
        <f t="array" ref="U350">INDEX($H350:$K350,0,MATCH(U$326,$H$326:$K$326,0))*INDEX($J$320:$R$323,MATCH(U$326,$I$320:$I$323,0),MATCH(U$325,$J$319:$R$319,0))</f>
        <v>1</v>
      </c>
      <c r="V350" s="726" cm="1">
        <f t="array" ref="V350">INDEX($H350:$K350,0,MATCH(V$326,$H$326:$K$326,0))*INDEX($J$320:$R$323,MATCH(V$326,$I$320:$I$323,0),MATCH(V$325,$J$319:$R$319,0))</f>
        <v>3</v>
      </c>
      <c r="W350" s="726" cm="1">
        <f t="array" ref="W350">INDEX($H350:$K350,0,MATCH(W$326,$H$326:$K$326,0))*INDEX($J$320:$R$323,MATCH(W$326,$I$320:$I$323,0),MATCH(W$325,$J$319:$R$319,0))</f>
        <v>1</v>
      </c>
      <c r="X350" s="726" cm="1">
        <f t="array" ref="X350">INDEX($H350:$K350,0,MATCH(X$326,$H$326:$K$326,0))*INDEX($J$320:$R$323,MATCH(X$326,$I$320:$I$323,0),MATCH(X$325,$J$319:$R$319,0))</f>
        <v>0</v>
      </c>
      <c r="Y350" s="726" cm="1">
        <f t="array" ref="Y350">INDEX($H350:$K350,0,MATCH(Y$326,$H$326:$K$326,0))*INDEX($J$320:$R$323,MATCH(Y$326,$I$320:$I$323,0),MATCH(Y$325,$J$319:$R$319,0))</f>
        <v>1</v>
      </c>
      <c r="Z350" s="726" cm="1">
        <f t="array" ref="Z350">INDEX($H350:$K350,0,MATCH(Z$326,$H$326:$K$326,0))*INDEX($J$320:$R$323,MATCH(Z$326,$I$320:$I$323,0),MATCH(Z$325,$J$319:$R$319,0))</f>
        <v>3</v>
      </c>
      <c r="AA350" s="726" cm="1">
        <f t="array" ref="AA350">INDEX($H350:$K350,0,MATCH(AA$326,$H$326:$K$326,0))*INDEX($J$320:$R$323,MATCH(AA$326,$I$320:$I$323,0),MATCH(AA$325,$J$319:$R$319,0))</f>
        <v>1</v>
      </c>
      <c r="AB350" s="726" cm="1">
        <f t="array" ref="AB350">INDEX($H350:$K350,0,MATCH(AB$326,$H$326:$K$326,0))*INDEX($J$320:$R$323,MATCH(AB$326,$I$320:$I$323,0),MATCH(AB$325,$J$319:$R$319,0))</f>
        <v>0</v>
      </c>
      <c r="AC350" s="726" cm="1">
        <f t="array" ref="AC350">INDEX($H350:$K350,0,MATCH(AC$326,$H$326:$K$326,0))*INDEX($J$320:$R$323,MATCH(AC$326,$I$320:$I$323,0),MATCH(AC$325,$J$319:$R$319,0))</f>
        <v>1</v>
      </c>
      <c r="AD350" s="726" cm="1">
        <f t="array" ref="AD350">INDEX($H350:$K350,0,MATCH(AD$326,$H$326:$K$326,0))*INDEX($J$320:$R$323,MATCH(AD$326,$I$320:$I$323,0),MATCH(AD$325,$J$319:$R$319,0))</f>
        <v>3</v>
      </c>
      <c r="AE350" s="726" cm="1">
        <f t="array" ref="AE350">INDEX($H350:$K350,0,MATCH(AE$326,$H$326:$K$326,0))*INDEX($J$320:$R$323,MATCH(AE$326,$I$320:$I$323,0),MATCH(AE$325,$J$319:$R$319,0))</f>
        <v>1</v>
      </c>
      <c r="AF350" s="726" cm="1">
        <f t="array" ref="AF350">INDEX($H350:$K350,0,MATCH(AF$326,$H$326:$K$326,0))*INDEX($J$320:$R$323,MATCH(AF$326,$I$320:$I$323,0),MATCH(AF$325,$J$319:$R$319,0))</f>
        <v>0</v>
      </c>
      <c r="AG350" s="726" cm="1">
        <f t="array" ref="AG350">INDEX($H350:$K350,0,MATCH(AG$326,$H$326:$K$326,0))*INDEX($J$320:$R$323,MATCH(AG$326,$I$320:$I$323,0),MATCH(AG$325,$J$319:$R$319,0))</f>
        <v>1</v>
      </c>
      <c r="AH350" s="726" cm="1">
        <f t="array" ref="AH350">INDEX($H350:$K350,0,MATCH(AH$326,$H$326:$K$326,0))*INDEX($J$320:$R$323,MATCH(AH$326,$I$320:$I$323,0),MATCH(AH$325,$J$319:$R$319,0))</f>
        <v>3</v>
      </c>
      <c r="AI350" s="726" cm="1">
        <f t="array" ref="AI350">INDEX($H350:$K350,0,MATCH(AI$326,$H$326:$K$326,0))*INDEX($J$320:$R$323,MATCH(AI$326,$I$320:$I$323,0),MATCH(AI$325,$J$319:$R$319,0))</f>
        <v>1</v>
      </c>
      <c r="AJ350" s="726" cm="1">
        <f t="array" ref="AJ350">INDEX($H350:$K350,0,MATCH(AJ$326,$H$326:$K$326,0))*INDEX($J$320:$R$323,MATCH(AJ$326,$I$320:$I$323,0),MATCH(AJ$325,$J$319:$R$319,0))</f>
        <v>0</v>
      </c>
      <c r="AK350" s="726" cm="1">
        <f t="array" ref="AK350">INDEX($H350:$K350,0,MATCH(AK$326,$H$326:$K$326,0))*INDEX($J$320:$R$323,MATCH(AK$326,$I$320:$I$323,0),MATCH(AK$325,$J$319:$R$319,0))</f>
        <v>1</v>
      </c>
      <c r="AL350" s="726" cm="1">
        <f t="array" ref="AL350">INDEX($H350:$K350,0,MATCH(AL$326,$H$326:$K$326,0))*INDEX($J$320:$R$323,MATCH(AL$326,$I$320:$I$323,0),MATCH(AL$325,$J$319:$R$319,0))</f>
        <v>3</v>
      </c>
      <c r="AM350" s="726" cm="1">
        <f t="array" ref="AM350">INDEX($H350:$K350,0,MATCH(AM$326,$H$326:$K$326,0))*INDEX($J$320:$R$323,MATCH(AM$326,$I$320:$I$323,0),MATCH(AM$325,$J$319:$R$319,0))</f>
        <v>1</v>
      </c>
      <c r="AN350" s="726" cm="1">
        <f t="array" ref="AN350">INDEX($H350:$K350,0,MATCH(AN$326,$H$326:$K$326,0))*INDEX($J$320:$R$323,MATCH(AN$326,$I$320:$I$323,0),MATCH(AN$325,$J$319:$R$319,0))</f>
        <v>0</v>
      </c>
      <c r="AO350" s="726" cm="1">
        <f t="array" ref="AO350">INDEX($H350:$K350,0,MATCH(AO$326,$H$326:$K$326,0))*INDEX($J$320:$R$323,MATCH(AO$326,$I$320:$I$323,0),MATCH(AO$325,$J$319:$R$319,0))</f>
        <v>1</v>
      </c>
      <c r="AP350" s="726" cm="1">
        <f t="array" ref="AP350">INDEX($H350:$K350,0,MATCH(AP$326,$H$326:$K$326,0))*INDEX($J$320:$R$323,MATCH(AP$326,$I$320:$I$323,0),MATCH(AP$325,$J$319:$R$319,0))</f>
        <v>3</v>
      </c>
      <c r="AQ350" s="726" cm="1">
        <f t="array" ref="AQ350">INDEX($H350:$K350,0,MATCH(AQ$326,$H$326:$K$326,0))*INDEX($J$320:$R$323,MATCH(AQ$326,$I$320:$I$323,0),MATCH(AQ$325,$J$319:$R$319,0))</f>
        <v>1</v>
      </c>
      <c r="AR350" s="726" cm="1">
        <f t="array" ref="AR350">INDEX($H350:$K350,0,MATCH(AR$326,$H$326:$K$326,0))*INDEX($J$320:$R$323,MATCH(AR$326,$I$320:$I$323,0),MATCH(AR$325,$J$319:$R$319,0))</f>
        <v>0</v>
      </c>
      <c r="AS350" s="726" cm="1">
        <f t="array" ref="AS350">INDEX($H350:$K350,0,MATCH(AS$326,$H$326:$K$326,0))*INDEX($J$320:$R$323,MATCH(AS$326,$I$320:$I$323,0),MATCH(AS$325,$J$319:$R$319,0))</f>
        <v>1</v>
      </c>
      <c r="AT350" s="726" cm="1">
        <f t="array" ref="AT350">INDEX($H350:$K350,0,MATCH(AT$326,$H$326:$K$326,0))*INDEX($J$320:$R$323,MATCH(AT$326,$I$320:$I$323,0),MATCH(AT$325,$J$319:$R$319,0))</f>
        <v>3</v>
      </c>
      <c r="AU350" s="726"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6" cm="1">
        <f t="array" ref="L351">INDEX($H351:$K351,0,MATCH(L$326,$H$326:$K$326,0))*INDEX($J$320:$R$323,MATCH(L$326,$I$320:$I$323,0),MATCH(L$325,$J$319:$R$319,0))</f>
        <v>2</v>
      </c>
      <c r="M351" s="726" cm="1">
        <f t="array" ref="M351">INDEX($H351:$K351,0,MATCH(M$326,$H$326:$K$326,0))*INDEX($J$320:$R$323,MATCH(M$326,$I$320:$I$323,0),MATCH(M$325,$J$319:$R$319,0))</f>
        <v>1</v>
      </c>
      <c r="N351" s="726" cm="1">
        <f t="array" ref="N351">INDEX($H351:$K351,0,MATCH(N$326,$H$326:$K$326,0))*INDEX($J$320:$R$323,MATCH(N$326,$I$320:$I$323,0),MATCH(N$325,$J$319:$R$319,0))</f>
        <v>3</v>
      </c>
      <c r="O351" s="726" cm="1">
        <f t="array" ref="O351">INDEX($H351:$K351,0,MATCH(O$326,$H$326:$K$326,0))*INDEX($J$320:$R$323,MATCH(O$326,$I$320:$I$323,0),MATCH(O$325,$J$319:$R$319,0))</f>
        <v>0</v>
      </c>
      <c r="P351" s="726" cm="1">
        <f t="array" ref="P351">INDEX($H351:$K351,0,MATCH(P$326,$H$326:$K$326,0))*INDEX($J$320:$R$323,MATCH(P$326,$I$320:$I$323,0),MATCH(P$325,$J$319:$R$319,0))</f>
        <v>2</v>
      </c>
      <c r="Q351" s="726" cm="1">
        <f t="array" ref="Q351">INDEX($H351:$K351,0,MATCH(Q$326,$H$326:$K$326,0))*INDEX($J$320:$R$323,MATCH(Q$326,$I$320:$I$323,0),MATCH(Q$325,$J$319:$R$319,0))</f>
        <v>1</v>
      </c>
      <c r="R351" s="726" cm="1">
        <f t="array" ref="R351">INDEX($H351:$K351,0,MATCH(R$326,$H$326:$K$326,0))*INDEX($J$320:$R$323,MATCH(R$326,$I$320:$I$323,0),MATCH(R$325,$J$319:$R$319,0))</f>
        <v>3</v>
      </c>
      <c r="S351" s="726" cm="1">
        <f t="array" ref="S351">INDEX($H351:$K351,0,MATCH(S$326,$H$326:$K$326,0))*INDEX($J$320:$R$323,MATCH(S$326,$I$320:$I$323,0),MATCH(S$325,$J$319:$R$319,0))</f>
        <v>0</v>
      </c>
      <c r="T351" s="726" cm="1">
        <f t="array" ref="T351">INDEX($H351:$K351,0,MATCH(T$326,$H$326:$K$326,0))*INDEX($J$320:$R$323,MATCH(T$326,$I$320:$I$323,0),MATCH(T$325,$J$319:$R$319,0))</f>
        <v>2</v>
      </c>
      <c r="U351" s="726" cm="1">
        <f t="array" ref="U351">INDEX($H351:$K351,0,MATCH(U$326,$H$326:$K$326,0))*INDEX($J$320:$R$323,MATCH(U$326,$I$320:$I$323,0),MATCH(U$325,$J$319:$R$319,0))</f>
        <v>1</v>
      </c>
      <c r="V351" s="726" cm="1">
        <f t="array" ref="V351">INDEX($H351:$K351,0,MATCH(V$326,$H$326:$K$326,0))*INDEX($J$320:$R$323,MATCH(V$326,$I$320:$I$323,0),MATCH(V$325,$J$319:$R$319,0))</f>
        <v>3</v>
      </c>
      <c r="W351" s="726" cm="1">
        <f t="array" ref="W351">INDEX($H351:$K351,0,MATCH(W$326,$H$326:$K$326,0))*INDEX($J$320:$R$323,MATCH(W$326,$I$320:$I$323,0),MATCH(W$325,$J$319:$R$319,0))</f>
        <v>0</v>
      </c>
      <c r="X351" s="726" cm="1">
        <f t="array" ref="X351">INDEX($H351:$K351,0,MATCH(X$326,$H$326:$K$326,0))*INDEX($J$320:$R$323,MATCH(X$326,$I$320:$I$323,0),MATCH(X$325,$J$319:$R$319,0))</f>
        <v>2</v>
      </c>
      <c r="Y351" s="726" cm="1">
        <f t="array" ref="Y351">INDEX($H351:$K351,0,MATCH(Y$326,$H$326:$K$326,0))*INDEX($J$320:$R$323,MATCH(Y$326,$I$320:$I$323,0),MATCH(Y$325,$J$319:$R$319,0))</f>
        <v>1</v>
      </c>
      <c r="Z351" s="726" cm="1">
        <f t="array" ref="Z351">INDEX($H351:$K351,0,MATCH(Z$326,$H$326:$K$326,0))*INDEX($J$320:$R$323,MATCH(Z$326,$I$320:$I$323,0),MATCH(Z$325,$J$319:$R$319,0))</f>
        <v>3</v>
      </c>
      <c r="AA351" s="726" cm="1">
        <f t="array" ref="AA351">INDEX($H351:$K351,0,MATCH(AA$326,$H$326:$K$326,0))*INDEX($J$320:$R$323,MATCH(AA$326,$I$320:$I$323,0),MATCH(AA$325,$J$319:$R$319,0))</f>
        <v>0</v>
      </c>
      <c r="AB351" s="726" cm="1">
        <f t="array" ref="AB351">INDEX($H351:$K351,0,MATCH(AB$326,$H$326:$K$326,0))*INDEX($J$320:$R$323,MATCH(AB$326,$I$320:$I$323,0),MATCH(AB$325,$J$319:$R$319,0))</f>
        <v>1</v>
      </c>
      <c r="AC351" s="726" cm="1">
        <f t="array" ref="AC351">INDEX($H351:$K351,0,MATCH(AC$326,$H$326:$K$326,0))*INDEX($J$320:$R$323,MATCH(AC$326,$I$320:$I$323,0),MATCH(AC$325,$J$319:$R$319,0))</f>
        <v>1</v>
      </c>
      <c r="AD351" s="726" cm="1">
        <f t="array" ref="AD351">INDEX($H351:$K351,0,MATCH(AD$326,$H$326:$K$326,0))*INDEX($J$320:$R$323,MATCH(AD$326,$I$320:$I$323,0),MATCH(AD$325,$J$319:$R$319,0))</f>
        <v>3</v>
      </c>
      <c r="AE351" s="726" cm="1">
        <f t="array" ref="AE351">INDEX($H351:$K351,0,MATCH(AE$326,$H$326:$K$326,0))*INDEX($J$320:$R$323,MATCH(AE$326,$I$320:$I$323,0),MATCH(AE$325,$J$319:$R$319,0))</f>
        <v>0</v>
      </c>
      <c r="AF351" s="726" cm="1">
        <f t="array" ref="AF351">INDEX($H351:$K351,0,MATCH(AF$326,$H$326:$K$326,0))*INDEX($J$320:$R$323,MATCH(AF$326,$I$320:$I$323,0),MATCH(AF$325,$J$319:$R$319,0))</f>
        <v>1</v>
      </c>
      <c r="AG351" s="726" cm="1">
        <f t="array" ref="AG351">INDEX($H351:$K351,0,MATCH(AG$326,$H$326:$K$326,0))*INDEX($J$320:$R$323,MATCH(AG$326,$I$320:$I$323,0),MATCH(AG$325,$J$319:$R$319,0))</f>
        <v>1</v>
      </c>
      <c r="AH351" s="726" cm="1">
        <f t="array" ref="AH351">INDEX($H351:$K351,0,MATCH(AH$326,$H$326:$K$326,0))*INDEX($J$320:$R$323,MATCH(AH$326,$I$320:$I$323,0),MATCH(AH$325,$J$319:$R$319,0))</f>
        <v>3</v>
      </c>
      <c r="AI351" s="726" cm="1">
        <f t="array" ref="AI351">INDEX($H351:$K351,0,MATCH(AI$326,$H$326:$K$326,0))*INDEX($J$320:$R$323,MATCH(AI$326,$I$320:$I$323,0),MATCH(AI$325,$J$319:$R$319,0))</f>
        <v>0</v>
      </c>
      <c r="AJ351" s="726" cm="1">
        <f t="array" ref="AJ351">INDEX($H351:$K351,0,MATCH(AJ$326,$H$326:$K$326,0))*INDEX($J$320:$R$323,MATCH(AJ$326,$I$320:$I$323,0),MATCH(AJ$325,$J$319:$R$319,0))</f>
        <v>1</v>
      </c>
      <c r="AK351" s="726" cm="1">
        <f t="array" ref="AK351">INDEX($H351:$K351,0,MATCH(AK$326,$H$326:$K$326,0))*INDEX($J$320:$R$323,MATCH(AK$326,$I$320:$I$323,0),MATCH(AK$325,$J$319:$R$319,0))</f>
        <v>1</v>
      </c>
      <c r="AL351" s="726" cm="1">
        <f t="array" ref="AL351">INDEX($H351:$K351,0,MATCH(AL$326,$H$326:$K$326,0))*INDEX($J$320:$R$323,MATCH(AL$326,$I$320:$I$323,0),MATCH(AL$325,$J$319:$R$319,0))</f>
        <v>3</v>
      </c>
      <c r="AM351" s="726" cm="1">
        <f t="array" ref="AM351">INDEX($H351:$K351,0,MATCH(AM$326,$H$326:$K$326,0))*INDEX($J$320:$R$323,MATCH(AM$326,$I$320:$I$323,0),MATCH(AM$325,$J$319:$R$319,0))</f>
        <v>0</v>
      </c>
      <c r="AN351" s="726" cm="1">
        <f t="array" ref="AN351">INDEX($H351:$K351,0,MATCH(AN$326,$H$326:$K$326,0))*INDEX($J$320:$R$323,MATCH(AN$326,$I$320:$I$323,0),MATCH(AN$325,$J$319:$R$319,0))</f>
        <v>1</v>
      </c>
      <c r="AO351" s="726" cm="1">
        <f t="array" ref="AO351">INDEX($H351:$K351,0,MATCH(AO$326,$H$326:$K$326,0))*INDEX($J$320:$R$323,MATCH(AO$326,$I$320:$I$323,0),MATCH(AO$325,$J$319:$R$319,0))</f>
        <v>1</v>
      </c>
      <c r="AP351" s="726" cm="1">
        <f t="array" ref="AP351">INDEX($H351:$K351,0,MATCH(AP$326,$H$326:$K$326,0))*INDEX($J$320:$R$323,MATCH(AP$326,$I$320:$I$323,0),MATCH(AP$325,$J$319:$R$319,0))</f>
        <v>3</v>
      </c>
      <c r="AQ351" s="726" cm="1">
        <f t="array" ref="AQ351">INDEX($H351:$K351,0,MATCH(AQ$326,$H$326:$K$326,0))*INDEX($J$320:$R$323,MATCH(AQ$326,$I$320:$I$323,0),MATCH(AQ$325,$J$319:$R$319,0))</f>
        <v>0</v>
      </c>
      <c r="AR351" s="726" cm="1">
        <f t="array" ref="AR351">INDEX($H351:$K351,0,MATCH(AR$326,$H$326:$K$326,0))*INDEX($J$320:$R$323,MATCH(AR$326,$I$320:$I$323,0),MATCH(AR$325,$J$319:$R$319,0))</f>
        <v>1</v>
      </c>
      <c r="AS351" s="726" cm="1">
        <f t="array" ref="AS351">INDEX($H351:$K351,0,MATCH(AS$326,$H$326:$K$326,0))*INDEX($J$320:$R$323,MATCH(AS$326,$I$320:$I$323,0),MATCH(AS$325,$J$319:$R$319,0))</f>
        <v>1</v>
      </c>
      <c r="AT351" s="726" cm="1">
        <f t="array" ref="AT351">INDEX($H351:$K351,0,MATCH(AT$326,$H$326:$K$326,0))*INDEX($J$320:$R$323,MATCH(AT$326,$I$320:$I$323,0),MATCH(AT$325,$J$319:$R$319,0))</f>
        <v>3</v>
      </c>
      <c r="AU351" s="726"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6" cm="1">
        <f t="array" ref="L352">INDEX($H352:$K352,0,MATCH(L$326,$H$326:$K$326,0))*INDEX($J$320:$R$323,MATCH(L$326,$I$320:$I$323,0),MATCH(L$325,$J$319:$R$319,0))</f>
        <v>0</v>
      </c>
      <c r="M352" s="726" cm="1">
        <f t="array" ref="M352">INDEX($H352:$K352,0,MATCH(M$326,$H$326:$K$326,0))*INDEX($J$320:$R$323,MATCH(M$326,$I$320:$I$323,0),MATCH(M$325,$J$319:$R$319,0))</f>
        <v>1</v>
      </c>
      <c r="N352" s="726" cm="1">
        <f t="array" ref="N352">INDEX($H352:$K352,0,MATCH(N$326,$H$326:$K$326,0))*INDEX($J$320:$R$323,MATCH(N$326,$I$320:$I$323,0),MATCH(N$325,$J$319:$R$319,0))</f>
        <v>4</v>
      </c>
      <c r="O352" s="726" cm="1">
        <f t="array" ref="O352">INDEX($H352:$K352,0,MATCH(O$326,$H$326:$K$326,0))*INDEX($J$320:$R$323,MATCH(O$326,$I$320:$I$323,0),MATCH(O$325,$J$319:$R$319,0))</f>
        <v>0</v>
      </c>
      <c r="P352" s="726" cm="1">
        <f t="array" ref="P352">INDEX($H352:$K352,0,MATCH(P$326,$H$326:$K$326,0))*INDEX($J$320:$R$323,MATCH(P$326,$I$320:$I$323,0),MATCH(P$325,$J$319:$R$319,0))</f>
        <v>0</v>
      </c>
      <c r="Q352" s="726" cm="1">
        <f t="array" ref="Q352">INDEX($H352:$K352,0,MATCH(Q$326,$H$326:$K$326,0))*INDEX($J$320:$R$323,MATCH(Q$326,$I$320:$I$323,0),MATCH(Q$325,$J$319:$R$319,0))</f>
        <v>1</v>
      </c>
      <c r="R352" s="726" cm="1">
        <f t="array" ref="R352">INDEX($H352:$K352,0,MATCH(R$326,$H$326:$K$326,0))*INDEX($J$320:$R$323,MATCH(R$326,$I$320:$I$323,0),MATCH(R$325,$J$319:$R$319,0))</f>
        <v>4</v>
      </c>
      <c r="S352" s="726" cm="1">
        <f t="array" ref="S352">INDEX($H352:$K352,0,MATCH(S$326,$H$326:$K$326,0))*INDEX($J$320:$R$323,MATCH(S$326,$I$320:$I$323,0),MATCH(S$325,$J$319:$R$319,0))</f>
        <v>0</v>
      </c>
      <c r="T352" s="726" cm="1">
        <f t="array" ref="T352">INDEX($H352:$K352,0,MATCH(T$326,$H$326:$K$326,0))*INDEX($J$320:$R$323,MATCH(T$326,$I$320:$I$323,0),MATCH(T$325,$J$319:$R$319,0))</f>
        <v>0</v>
      </c>
      <c r="U352" s="726" cm="1">
        <f t="array" ref="U352">INDEX($H352:$K352,0,MATCH(U$326,$H$326:$K$326,0))*INDEX($J$320:$R$323,MATCH(U$326,$I$320:$I$323,0),MATCH(U$325,$J$319:$R$319,0))</f>
        <v>1</v>
      </c>
      <c r="V352" s="726" cm="1">
        <f t="array" ref="V352">INDEX($H352:$K352,0,MATCH(V$326,$H$326:$K$326,0))*INDEX($J$320:$R$323,MATCH(V$326,$I$320:$I$323,0),MATCH(V$325,$J$319:$R$319,0))</f>
        <v>4</v>
      </c>
      <c r="W352" s="726" cm="1">
        <f t="array" ref="W352">INDEX($H352:$K352,0,MATCH(W$326,$H$326:$K$326,0))*INDEX($J$320:$R$323,MATCH(W$326,$I$320:$I$323,0),MATCH(W$325,$J$319:$R$319,0))</f>
        <v>0</v>
      </c>
      <c r="X352" s="726" cm="1">
        <f t="array" ref="X352">INDEX($H352:$K352,0,MATCH(X$326,$H$326:$K$326,0))*INDEX($J$320:$R$323,MATCH(X$326,$I$320:$I$323,0),MATCH(X$325,$J$319:$R$319,0))</f>
        <v>0</v>
      </c>
      <c r="Y352" s="726" cm="1">
        <f t="array" ref="Y352">INDEX($H352:$K352,0,MATCH(Y$326,$H$326:$K$326,0))*INDEX($J$320:$R$323,MATCH(Y$326,$I$320:$I$323,0),MATCH(Y$325,$J$319:$R$319,0))</f>
        <v>1</v>
      </c>
      <c r="Z352" s="726" cm="1">
        <f t="array" ref="Z352">INDEX($H352:$K352,0,MATCH(Z$326,$H$326:$K$326,0))*INDEX($J$320:$R$323,MATCH(Z$326,$I$320:$I$323,0),MATCH(Z$325,$J$319:$R$319,0))</f>
        <v>4</v>
      </c>
      <c r="AA352" s="726" cm="1">
        <f t="array" ref="AA352">INDEX($H352:$K352,0,MATCH(AA$326,$H$326:$K$326,0))*INDEX($J$320:$R$323,MATCH(AA$326,$I$320:$I$323,0),MATCH(AA$325,$J$319:$R$319,0))</f>
        <v>0</v>
      </c>
      <c r="AB352" s="726" cm="1">
        <f t="array" ref="AB352">INDEX($H352:$K352,0,MATCH(AB$326,$H$326:$K$326,0))*INDEX($J$320:$R$323,MATCH(AB$326,$I$320:$I$323,0),MATCH(AB$325,$J$319:$R$319,0))</f>
        <v>0</v>
      </c>
      <c r="AC352" s="726" cm="1">
        <f t="array" ref="AC352">INDEX($H352:$K352,0,MATCH(AC$326,$H$326:$K$326,0))*INDEX($J$320:$R$323,MATCH(AC$326,$I$320:$I$323,0),MATCH(AC$325,$J$319:$R$319,0))</f>
        <v>1</v>
      </c>
      <c r="AD352" s="726" cm="1">
        <f t="array" ref="AD352">INDEX($H352:$K352,0,MATCH(AD$326,$H$326:$K$326,0))*INDEX($J$320:$R$323,MATCH(AD$326,$I$320:$I$323,0),MATCH(AD$325,$J$319:$R$319,0))</f>
        <v>4</v>
      </c>
      <c r="AE352" s="726" cm="1">
        <f t="array" ref="AE352">INDEX($H352:$K352,0,MATCH(AE$326,$H$326:$K$326,0))*INDEX($J$320:$R$323,MATCH(AE$326,$I$320:$I$323,0),MATCH(AE$325,$J$319:$R$319,0))</f>
        <v>0</v>
      </c>
      <c r="AF352" s="726" cm="1">
        <f t="array" ref="AF352">INDEX($H352:$K352,0,MATCH(AF$326,$H$326:$K$326,0))*INDEX($J$320:$R$323,MATCH(AF$326,$I$320:$I$323,0),MATCH(AF$325,$J$319:$R$319,0))</f>
        <v>0</v>
      </c>
      <c r="AG352" s="726" cm="1">
        <f t="array" ref="AG352">INDEX($H352:$K352,0,MATCH(AG$326,$H$326:$K$326,0))*INDEX($J$320:$R$323,MATCH(AG$326,$I$320:$I$323,0),MATCH(AG$325,$J$319:$R$319,0))</f>
        <v>1</v>
      </c>
      <c r="AH352" s="726" cm="1">
        <f t="array" ref="AH352">INDEX($H352:$K352,0,MATCH(AH$326,$H$326:$K$326,0))*INDEX($J$320:$R$323,MATCH(AH$326,$I$320:$I$323,0),MATCH(AH$325,$J$319:$R$319,0))</f>
        <v>4</v>
      </c>
      <c r="AI352" s="726" cm="1">
        <f t="array" ref="AI352">INDEX($H352:$K352,0,MATCH(AI$326,$H$326:$K$326,0))*INDEX($J$320:$R$323,MATCH(AI$326,$I$320:$I$323,0),MATCH(AI$325,$J$319:$R$319,0))</f>
        <v>0</v>
      </c>
      <c r="AJ352" s="726" cm="1">
        <f t="array" ref="AJ352">INDEX($H352:$K352,0,MATCH(AJ$326,$H$326:$K$326,0))*INDEX($J$320:$R$323,MATCH(AJ$326,$I$320:$I$323,0),MATCH(AJ$325,$J$319:$R$319,0))</f>
        <v>0</v>
      </c>
      <c r="AK352" s="726" cm="1">
        <f t="array" ref="AK352">INDEX($H352:$K352,0,MATCH(AK$326,$H$326:$K$326,0))*INDEX($J$320:$R$323,MATCH(AK$326,$I$320:$I$323,0),MATCH(AK$325,$J$319:$R$319,0))</f>
        <v>1</v>
      </c>
      <c r="AL352" s="726" cm="1">
        <f t="array" ref="AL352">INDEX($H352:$K352,0,MATCH(AL$326,$H$326:$K$326,0))*INDEX($J$320:$R$323,MATCH(AL$326,$I$320:$I$323,0),MATCH(AL$325,$J$319:$R$319,0))</f>
        <v>4</v>
      </c>
      <c r="AM352" s="726" cm="1">
        <f t="array" ref="AM352">INDEX($H352:$K352,0,MATCH(AM$326,$H$326:$K$326,0))*INDEX($J$320:$R$323,MATCH(AM$326,$I$320:$I$323,0),MATCH(AM$325,$J$319:$R$319,0))</f>
        <v>0</v>
      </c>
      <c r="AN352" s="726" cm="1">
        <f t="array" ref="AN352">INDEX($H352:$K352,0,MATCH(AN$326,$H$326:$K$326,0))*INDEX($J$320:$R$323,MATCH(AN$326,$I$320:$I$323,0),MATCH(AN$325,$J$319:$R$319,0))</f>
        <v>0</v>
      </c>
      <c r="AO352" s="726" cm="1">
        <f t="array" ref="AO352">INDEX($H352:$K352,0,MATCH(AO$326,$H$326:$K$326,0))*INDEX($J$320:$R$323,MATCH(AO$326,$I$320:$I$323,0),MATCH(AO$325,$J$319:$R$319,0))</f>
        <v>1</v>
      </c>
      <c r="AP352" s="726" cm="1">
        <f t="array" ref="AP352">INDEX($H352:$K352,0,MATCH(AP$326,$H$326:$K$326,0))*INDEX($J$320:$R$323,MATCH(AP$326,$I$320:$I$323,0),MATCH(AP$325,$J$319:$R$319,0))</f>
        <v>4</v>
      </c>
      <c r="AQ352" s="726" cm="1">
        <f t="array" ref="AQ352">INDEX($H352:$K352,0,MATCH(AQ$326,$H$326:$K$326,0))*INDEX($J$320:$R$323,MATCH(AQ$326,$I$320:$I$323,0),MATCH(AQ$325,$J$319:$R$319,0))</f>
        <v>0</v>
      </c>
      <c r="AR352" s="726" cm="1">
        <f t="array" ref="AR352">INDEX($H352:$K352,0,MATCH(AR$326,$H$326:$K$326,0))*INDEX($J$320:$R$323,MATCH(AR$326,$I$320:$I$323,0),MATCH(AR$325,$J$319:$R$319,0))</f>
        <v>0</v>
      </c>
      <c r="AS352" s="726" cm="1">
        <f t="array" ref="AS352">INDEX($H352:$K352,0,MATCH(AS$326,$H$326:$K$326,0))*INDEX($J$320:$R$323,MATCH(AS$326,$I$320:$I$323,0),MATCH(AS$325,$J$319:$R$319,0))</f>
        <v>1</v>
      </c>
      <c r="AT352" s="726" cm="1">
        <f t="array" ref="AT352">INDEX($H352:$K352,0,MATCH(AT$326,$H$326:$K$326,0))*INDEX($J$320:$R$323,MATCH(AT$326,$I$320:$I$323,0),MATCH(AT$325,$J$319:$R$319,0))</f>
        <v>4</v>
      </c>
      <c r="AU352" s="726"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6" cm="1">
        <f t="array" ref="L353">INDEX($H353:$K353,0,MATCH(L$326,$H$326:$K$326,0))*INDEX($J$320:$R$323,MATCH(L$326,$I$320:$I$323,0),MATCH(L$325,$J$319:$R$319,0))</f>
        <v>2</v>
      </c>
      <c r="M353" s="726" cm="1">
        <f t="array" ref="M353">INDEX($H353:$K353,0,MATCH(M$326,$H$326:$K$326,0))*INDEX($J$320:$R$323,MATCH(M$326,$I$320:$I$323,0),MATCH(M$325,$J$319:$R$319,0))</f>
        <v>1</v>
      </c>
      <c r="N353" s="726" cm="1">
        <f t="array" ref="N353">INDEX($H353:$K353,0,MATCH(N$326,$H$326:$K$326,0))*INDEX($J$320:$R$323,MATCH(N$326,$I$320:$I$323,0),MATCH(N$325,$J$319:$R$319,0))</f>
        <v>3</v>
      </c>
      <c r="O353" s="726" cm="1">
        <f t="array" ref="O353">INDEX($H353:$K353,0,MATCH(O$326,$H$326:$K$326,0))*INDEX($J$320:$R$323,MATCH(O$326,$I$320:$I$323,0),MATCH(O$325,$J$319:$R$319,0))</f>
        <v>1</v>
      </c>
      <c r="P353" s="726" cm="1">
        <f t="array" ref="P353">INDEX($H353:$K353,0,MATCH(P$326,$H$326:$K$326,0))*INDEX($J$320:$R$323,MATCH(P$326,$I$320:$I$323,0),MATCH(P$325,$J$319:$R$319,0))</f>
        <v>2</v>
      </c>
      <c r="Q353" s="726" cm="1">
        <f t="array" ref="Q353">INDEX($H353:$K353,0,MATCH(Q$326,$H$326:$K$326,0))*INDEX($J$320:$R$323,MATCH(Q$326,$I$320:$I$323,0),MATCH(Q$325,$J$319:$R$319,0))</f>
        <v>1</v>
      </c>
      <c r="R353" s="726" cm="1">
        <f t="array" ref="R353">INDEX($H353:$K353,0,MATCH(R$326,$H$326:$K$326,0))*INDEX($J$320:$R$323,MATCH(R$326,$I$320:$I$323,0),MATCH(R$325,$J$319:$R$319,0))</f>
        <v>3</v>
      </c>
      <c r="S353" s="726" cm="1">
        <f t="array" ref="S353">INDEX($H353:$K353,0,MATCH(S$326,$H$326:$K$326,0))*INDEX($J$320:$R$323,MATCH(S$326,$I$320:$I$323,0),MATCH(S$325,$J$319:$R$319,0))</f>
        <v>1</v>
      </c>
      <c r="T353" s="726" cm="1">
        <f t="array" ref="T353">INDEX($H353:$K353,0,MATCH(T$326,$H$326:$K$326,0))*INDEX($J$320:$R$323,MATCH(T$326,$I$320:$I$323,0),MATCH(T$325,$J$319:$R$319,0))</f>
        <v>2</v>
      </c>
      <c r="U353" s="726" cm="1">
        <f t="array" ref="U353">INDEX($H353:$K353,0,MATCH(U$326,$H$326:$K$326,0))*INDEX($J$320:$R$323,MATCH(U$326,$I$320:$I$323,0),MATCH(U$325,$J$319:$R$319,0))</f>
        <v>1</v>
      </c>
      <c r="V353" s="726" cm="1">
        <f t="array" ref="V353">INDEX($H353:$K353,0,MATCH(V$326,$H$326:$K$326,0))*INDEX($J$320:$R$323,MATCH(V$326,$I$320:$I$323,0),MATCH(V$325,$J$319:$R$319,0))</f>
        <v>3</v>
      </c>
      <c r="W353" s="726" cm="1">
        <f t="array" ref="W353">INDEX($H353:$K353,0,MATCH(W$326,$H$326:$K$326,0))*INDEX($J$320:$R$323,MATCH(W$326,$I$320:$I$323,0),MATCH(W$325,$J$319:$R$319,0))</f>
        <v>1</v>
      </c>
      <c r="X353" s="726" cm="1">
        <f t="array" ref="X353">INDEX($H353:$K353,0,MATCH(X$326,$H$326:$K$326,0))*INDEX($J$320:$R$323,MATCH(X$326,$I$320:$I$323,0),MATCH(X$325,$J$319:$R$319,0))</f>
        <v>2</v>
      </c>
      <c r="Y353" s="726" cm="1">
        <f t="array" ref="Y353">INDEX($H353:$K353,0,MATCH(Y$326,$H$326:$K$326,0))*INDEX($J$320:$R$323,MATCH(Y$326,$I$320:$I$323,0),MATCH(Y$325,$J$319:$R$319,0))</f>
        <v>1</v>
      </c>
      <c r="Z353" s="726" cm="1">
        <f t="array" ref="Z353">INDEX($H353:$K353,0,MATCH(Z$326,$H$326:$K$326,0))*INDEX($J$320:$R$323,MATCH(Z$326,$I$320:$I$323,0),MATCH(Z$325,$J$319:$R$319,0))</f>
        <v>3</v>
      </c>
      <c r="AA353" s="726" cm="1">
        <f t="array" ref="AA353">INDEX($H353:$K353,0,MATCH(AA$326,$H$326:$K$326,0))*INDEX($J$320:$R$323,MATCH(AA$326,$I$320:$I$323,0),MATCH(AA$325,$J$319:$R$319,0))</f>
        <v>1</v>
      </c>
      <c r="AB353" s="726" cm="1">
        <f t="array" ref="AB353">INDEX($H353:$K353,0,MATCH(AB$326,$H$326:$K$326,0))*INDEX($J$320:$R$323,MATCH(AB$326,$I$320:$I$323,0),MATCH(AB$325,$J$319:$R$319,0))</f>
        <v>1</v>
      </c>
      <c r="AC353" s="726" cm="1">
        <f t="array" ref="AC353">INDEX($H353:$K353,0,MATCH(AC$326,$H$326:$K$326,0))*INDEX($J$320:$R$323,MATCH(AC$326,$I$320:$I$323,0),MATCH(AC$325,$J$319:$R$319,0))</f>
        <v>1</v>
      </c>
      <c r="AD353" s="726" cm="1">
        <f t="array" ref="AD353">INDEX($H353:$K353,0,MATCH(AD$326,$H$326:$K$326,0))*INDEX($J$320:$R$323,MATCH(AD$326,$I$320:$I$323,0),MATCH(AD$325,$J$319:$R$319,0))</f>
        <v>3</v>
      </c>
      <c r="AE353" s="726" cm="1">
        <f t="array" ref="AE353">INDEX($H353:$K353,0,MATCH(AE$326,$H$326:$K$326,0))*INDEX($J$320:$R$323,MATCH(AE$326,$I$320:$I$323,0),MATCH(AE$325,$J$319:$R$319,0))</f>
        <v>1</v>
      </c>
      <c r="AF353" s="726" cm="1">
        <f t="array" ref="AF353">INDEX($H353:$K353,0,MATCH(AF$326,$H$326:$K$326,0))*INDEX($J$320:$R$323,MATCH(AF$326,$I$320:$I$323,0),MATCH(AF$325,$J$319:$R$319,0))</f>
        <v>1</v>
      </c>
      <c r="AG353" s="726" cm="1">
        <f t="array" ref="AG353">INDEX($H353:$K353,0,MATCH(AG$326,$H$326:$K$326,0))*INDEX($J$320:$R$323,MATCH(AG$326,$I$320:$I$323,0),MATCH(AG$325,$J$319:$R$319,0))</f>
        <v>1</v>
      </c>
      <c r="AH353" s="726" cm="1">
        <f t="array" ref="AH353">INDEX($H353:$K353,0,MATCH(AH$326,$H$326:$K$326,0))*INDEX($J$320:$R$323,MATCH(AH$326,$I$320:$I$323,0),MATCH(AH$325,$J$319:$R$319,0))</f>
        <v>3</v>
      </c>
      <c r="AI353" s="726" cm="1">
        <f t="array" ref="AI353">INDEX($H353:$K353,0,MATCH(AI$326,$H$326:$K$326,0))*INDEX($J$320:$R$323,MATCH(AI$326,$I$320:$I$323,0),MATCH(AI$325,$J$319:$R$319,0))</f>
        <v>1</v>
      </c>
      <c r="AJ353" s="726" cm="1">
        <f t="array" ref="AJ353">INDEX($H353:$K353,0,MATCH(AJ$326,$H$326:$K$326,0))*INDEX($J$320:$R$323,MATCH(AJ$326,$I$320:$I$323,0),MATCH(AJ$325,$J$319:$R$319,0))</f>
        <v>1</v>
      </c>
      <c r="AK353" s="726" cm="1">
        <f t="array" ref="AK353">INDEX($H353:$K353,0,MATCH(AK$326,$H$326:$K$326,0))*INDEX($J$320:$R$323,MATCH(AK$326,$I$320:$I$323,0),MATCH(AK$325,$J$319:$R$319,0))</f>
        <v>1</v>
      </c>
      <c r="AL353" s="726" cm="1">
        <f t="array" ref="AL353">INDEX($H353:$K353,0,MATCH(AL$326,$H$326:$K$326,0))*INDEX($J$320:$R$323,MATCH(AL$326,$I$320:$I$323,0),MATCH(AL$325,$J$319:$R$319,0))</f>
        <v>3</v>
      </c>
      <c r="AM353" s="726" cm="1">
        <f t="array" ref="AM353">INDEX($H353:$K353,0,MATCH(AM$326,$H$326:$K$326,0))*INDEX($J$320:$R$323,MATCH(AM$326,$I$320:$I$323,0),MATCH(AM$325,$J$319:$R$319,0))</f>
        <v>1</v>
      </c>
      <c r="AN353" s="726" cm="1">
        <f t="array" ref="AN353">INDEX($H353:$K353,0,MATCH(AN$326,$H$326:$K$326,0))*INDEX($J$320:$R$323,MATCH(AN$326,$I$320:$I$323,0),MATCH(AN$325,$J$319:$R$319,0))</f>
        <v>1</v>
      </c>
      <c r="AO353" s="726" cm="1">
        <f t="array" ref="AO353">INDEX($H353:$K353,0,MATCH(AO$326,$H$326:$K$326,0))*INDEX($J$320:$R$323,MATCH(AO$326,$I$320:$I$323,0),MATCH(AO$325,$J$319:$R$319,0))</f>
        <v>1</v>
      </c>
      <c r="AP353" s="726" cm="1">
        <f t="array" ref="AP353">INDEX($H353:$K353,0,MATCH(AP$326,$H$326:$K$326,0))*INDEX($J$320:$R$323,MATCH(AP$326,$I$320:$I$323,0),MATCH(AP$325,$J$319:$R$319,0))</f>
        <v>3</v>
      </c>
      <c r="AQ353" s="726" cm="1">
        <f t="array" ref="AQ353">INDEX($H353:$K353,0,MATCH(AQ$326,$H$326:$K$326,0))*INDEX($J$320:$R$323,MATCH(AQ$326,$I$320:$I$323,0),MATCH(AQ$325,$J$319:$R$319,0))</f>
        <v>1</v>
      </c>
      <c r="AR353" s="726" cm="1">
        <f t="array" ref="AR353">INDEX($H353:$K353,0,MATCH(AR$326,$H$326:$K$326,0))*INDEX($J$320:$R$323,MATCH(AR$326,$I$320:$I$323,0),MATCH(AR$325,$J$319:$R$319,0))</f>
        <v>1</v>
      </c>
      <c r="AS353" s="726" cm="1">
        <f t="array" ref="AS353">INDEX($H353:$K353,0,MATCH(AS$326,$H$326:$K$326,0))*INDEX($J$320:$R$323,MATCH(AS$326,$I$320:$I$323,0),MATCH(AS$325,$J$319:$R$319,0))</f>
        <v>1</v>
      </c>
      <c r="AT353" s="726" cm="1">
        <f t="array" ref="AT353">INDEX($H353:$K353,0,MATCH(AT$326,$H$326:$K$326,0))*INDEX($J$320:$R$323,MATCH(AT$326,$I$320:$I$323,0),MATCH(AT$325,$J$319:$R$319,0))</f>
        <v>3</v>
      </c>
      <c r="AU353" s="726"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6" cm="1">
        <f t="array" ref="L354">INDEX($H354:$K354,0,MATCH(L$326,$H$326:$K$326,0))*INDEX($J$320:$R$323,MATCH(L$326,$I$320:$I$323,0),MATCH(L$325,$J$319:$R$319,0))</f>
        <v>2</v>
      </c>
      <c r="M354" s="726" cm="1">
        <f t="array" ref="M354">INDEX($H354:$K354,0,MATCH(M$326,$H$326:$K$326,0))*INDEX($J$320:$R$323,MATCH(M$326,$I$320:$I$323,0),MATCH(M$325,$J$319:$R$319,0))</f>
        <v>0</v>
      </c>
      <c r="N354" s="726" cm="1">
        <f t="array" ref="N354">INDEX($H354:$K354,0,MATCH(N$326,$H$326:$K$326,0))*INDEX($J$320:$R$323,MATCH(N$326,$I$320:$I$323,0),MATCH(N$325,$J$319:$R$319,0))</f>
        <v>0</v>
      </c>
      <c r="O354" s="726" cm="1">
        <f t="array" ref="O354">INDEX($H354:$K354,0,MATCH(O$326,$H$326:$K$326,0))*INDEX($J$320:$R$323,MATCH(O$326,$I$320:$I$323,0),MATCH(O$325,$J$319:$R$319,0))</f>
        <v>0</v>
      </c>
      <c r="P354" s="726" cm="1">
        <f t="array" ref="P354">INDEX($H354:$K354,0,MATCH(P$326,$H$326:$K$326,0))*INDEX($J$320:$R$323,MATCH(P$326,$I$320:$I$323,0),MATCH(P$325,$J$319:$R$319,0))</f>
        <v>2</v>
      </c>
      <c r="Q354" s="726" cm="1">
        <f t="array" ref="Q354">INDEX($H354:$K354,0,MATCH(Q$326,$H$326:$K$326,0))*INDEX($J$320:$R$323,MATCH(Q$326,$I$320:$I$323,0),MATCH(Q$325,$J$319:$R$319,0))</f>
        <v>0</v>
      </c>
      <c r="R354" s="726" cm="1">
        <f t="array" ref="R354">INDEX($H354:$K354,0,MATCH(R$326,$H$326:$K$326,0))*INDEX($J$320:$R$323,MATCH(R$326,$I$320:$I$323,0),MATCH(R$325,$J$319:$R$319,0))</f>
        <v>0</v>
      </c>
      <c r="S354" s="726" cm="1">
        <f t="array" ref="S354">INDEX($H354:$K354,0,MATCH(S$326,$H$326:$K$326,0))*INDEX($J$320:$R$323,MATCH(S$326,$I$320:$I$323,0),MATCH(S$325,$J$319:$R$319,0))</f>
        <v>0</v>
      </c>
      <c r="T354" s="726" cm="1">
        <f t="array" ref="T354">INDEX($H354:$K354,0,MATCH(T$326,$H$326:$K$326,0))*INDEX($J$320:$R$323,MATCH(T$326,$I$320:$I$323,0),MATCH(T$325,$J$319:$R$319,0))</f>
        <v>2</v>
      </c>
      <c r="U354" s="726" cm="1">
        <f t="array" ref="U354">INDEX($H354:$K354,0,MATCH(U$326,$H$326:$K$326,0))*INDEX($J$320:$R$323,MATCH(U$326,$I$320:$I$323,0),MATCH(U$325,$J$319:$R$319,0))</f>
        <v>0</v>
      </c>
      <c r="V354" s="726" cm="1">
        <f t="array" ref="V354">INDEX($H354:$K354,0,MATCH(V$326,$H$326:$K$326,0))*INDEX($J$320:$R$323,MATCH(V$326,$I$320:$I$323,0),MATCH(V$325,$J$319:$R$319,0))</f>
        <v>0</v>
      </c>
      <c r="W354" s="726" cm="1">
        <f t="array" ref="W354">INDEX($H354:$K354,0,MATCH(W$326,$H$326:$K$326,0))*INDEX($J$320:$R$323,MATCH(W$326,$I$320:$I$323,0),MATCH(W$325,$J$319:$R$319,0))</f>
        <v>0</v>
      </c>
      <c r="X354" s="726" cm="1">
        <f t="array" ref="X354">INDEX($H354:$K354,0,MATCH(X$326,$H$326:$K$326,0))*INDEX($J$320:$R$323,MATCH(X$326,$I$320:$I$323,0),MATCH(X$325,$J$319:$R$319,0))</f>
        <v>2</v>
      </c>
      <c r="Y354" s="726" cm="1">
        <f t="array" ref="Y354">INDEX($H354:$K354,0,MATCH(Y$326,$H$326:$K$326,0))*INDEX($J$320:$R$323,MATCH(Y$326,$I$320:$I$323,0),MATCH(Y$325,$J$319:$R$319,0))</f>
        <v>0</v>
      </c>
      <c r="Z354" s="726" cm="1">
        <f t="array" ref="Z354">INDEX($H354:$K354,0,MATCH(Z$326,$H$326:$K$326,0))*INDEX($J$320:$R$323,MATCH(Z$326,$I$320:$I$323,0),MATCH(Z$325,$J$319:$R$319,0))</f>
        <v>0</v>
      </c>
      <c r="AA354" s="726" cm="1">
        <f t="array" ref="AA354">INDEX($H354:$K354,0,MATCH(AA$326,$H$326:$K$326,0))*INDEX($J$320:$R$323,MATCH(AA$326,$I$320:$I$323,0),MATCH(AA$325,$J$319:$R$319,0))</f>
        <v>0</v>
      </c>
      <c r="AB354" s="726" cm="1">
        <f t="array" ref="AB354">INDEX($H354:$K354,0,MATCH(AB$326,$H$326:$K$326,0))*INDEX($J$320:$R$323,MATCH(AB$326,$I$320:$I$323,0),MATCH(AB$325,$J$319:$R$319,0))</f>
        <v>1</v>
      </c>
      <c r="AC354" s="726" cm="1">
        <f t="array" ref="AC354">INDEX($H354:$K354,0,MATCH(AC$326,$H$326:$K$326,0))*INDEX($J$320:$R$323,MATCH(AC$326,$I$320:$I$323,0),MATCH(AC$325,$J$319:$R$319,0))</f>
        <v>0</v>
      </c>
      <c r="AD354" s="726" cm="1">
        <f t="array" ref="AD354">INDEX($H354:$K354,0,MATCH(AD$326,$H$326:$K$326,0))*INDEX($J$320:$R$323,MATCH(AD$326,$I$320:$I$323,0),MATCH(AD$325,$J$319:$R$319,0))</f>
        <v>0</v>
      </c>
      <c r="AE354" s="726" cm="1">
        <f t="array" ref="AE354">INDEX($H354:$K354,0,MATCH(AE$326,$H$326:$K$326,0))*INDEX($J$320:$R$323,MATCH(AE$326,$I$320:$I$323,0),MATCH(AE$325,$J$319:$R$319,0))</f>
        <v>0</v>
      </c>
      <c r="AF354" s="726" cm="1">
        <f t="array" ref="AF354">INDEX($H354:$K354,0,MATCH(AF$326,$H$326:$K$326,0))*INDEX($J$320:$R$323,MATCH(AF$326,$I$320:$I$323,0),MATCH(AF$325,$J$319:$R$319,0))</f>
        <v>1</v>
      </c>
      <c r="AG354" s="726" cm="1">
        <f t="array" ref="AG354">INDEX($H354:$K354,0,MATCH(AG$326,$H$326:$K$326,0))*INDEX($J$320:$R$323,MATCH(AG$326,$I$320:$I$323,0),MATCH(AG$325,$J$319:$R$319,0))</f>
        <v>0</v>
      </c>
      <c r="AH354" s="726" cm="1">
        <f t="array" ref="AH354">INDEX($H354:$K354,0,MATCH(AH$326,$H$326:$K$326,0))*INDEX($J$320:$R$323,MATCH(AH$326,$I$320:$I$323,0),MATCH(AH$325,$J$319:$R$319,0))</f>
        <v>0</v>
      </c>
      <c r="AI354" s="726" cm="1">
        <f t="array" ref="AI354">INDEX($H354:$K354,0,MATCH(AI$326,$H$326:$K$326,0))*INDEX($J$320:$R$323,MATCH(AI$326,$I$320:$I$323,0),MATCH(AI$325,$J$319:$R$319,0))</f>
        <v>0</v>
      </c>
      <c r="AJ354" s="726" cm="1">
        <f t="array" ref="AJ354">INDEX($H354:$K354,0,MATCH(AJ$326,$H$326:$K$326,0))*INDEX($J$320:$R$323,MATCH(AJ$326,$I$320:$I$323,0),MATCH(AJ$325,$J$319:$R$319,0))</f>
        <v>1</v>
      </c>
      <c r="AK354" s="726" cm="1">
        <f t="array" ref="AK354">INDEX($H354:$K354,0,MATCH(AK$326,$H$326:$K$326,0))*INDEX($J$320:$R$323,MATCH(AK$326,$I$320:$I$323,0),MATCH(AK$325,$J$319:$R$319,0))</f>
        <v>0</v>
      </c>
      <c r="AL354" s="726" cm="1">
        <f t="array" ref="AL354">INDEX($H354:$K354,0,MATCH(AL$326,$H$326:$K$326,0))*INDEX($J$320:$R$323,MATCH(AL$326,$I$320:$I$323,0),MATCH(AL$325,$J$319:$R$319,0))</f>
        <v>0</v>
      </c>
      <c r="AM354" s="726" cm="1">
        <f t="array" ref="AM354">INDEX($H354:$K354,0,MATCH(AM$326,$H$326:$K$326,0))*INDEX($J$320:$R$323,MATCH(AM$326,$I$320:$I$323,0),MATCH(AM$325,$J$319:$R$319,0))</f>
        <v>0</v>
      </c>
      <c r="AN354" s="726" cm="1">
        <f t="array" ref="AN354">INDEX($H354:$K354,0,MATCH(AN$326,$H$326:$K$326,0))*INDEX($J$320:$R$323,MATCH(AN$326,$I$320:$I$323,0),MATCH(AN$325,$J$319:$R$319,0))</f>
        <v>1</v>
      </c>
      <c r="AO354" s="726" cm="1">
        <f t="array" ref="AO354">INDEX($H354:$K354,0,MATCH(AO$326,$H$326:$K$326,0))*INDEX($J$320:$R$323,MATCH(AO$326,$I$320:$I$323,0),MATCH(AO$325,$J$319:$R$319,0))</f>
        <v>0</v>
      </c>
      <c r="AP354" s="726" cm="1">
        <f t="array" ref="AP354">INDEX($H354:$K354,0,MATCH(AP$326,$H$326:$K$326,0))*INDEX($J$320:$R$323,MATCH(AP$326,$I$320:$I$323,0),MATCH(AP$325,$J$319:$R$319,0))</f>
        <v>0</v>
      </c>
      <c r="AQ354" s="726" cm="1">
        <f t="array" ref="AQ354">INDEX($H354:$K354,0,MATCH(AQ$326,$H$326:$K$326,0))*INDEX($J$320:$R$323,MATCH(AQ$326,$I$320:$I$323,0),MATCH(AQ$325,$J$319:$R$319,0))</f>
        <v>0</v>
      </c>
      <c r="AR354" s="726" cm="1">
        <f t="array" ref="AR354">INDEX($H354:$K354,0,MATCH(AR$326,$H$326:$K$326,0))*INDEX($J$320:$R$323,MATCH(AR$326,$I$320:$I$323,0),MATCH(AR$325,$J$319:$R$319,0))</f>
        <v>1</v>
      </c>
      <c r="AS354" s="726" cm="1">
        <f t="array" ref="AS354">INDEX($H354:$K354,0,MATCH(AS$326,$H$326:$K$326,0))*INDEX($J$320:$R$323,MATCH(AS$326,$I$320:$I$323,0),MATCH(AS$325,$J$319:$R$319,0))</f>
        <v>0</v>
      </c>
      <c r="AT354" s="726" cm="1">
        <f t="array" ref="AT354">INDEX($H354:$K354,0,MATCH(AT$326,$H$326:$K$326,0))*INDEX($J$320:$R$323,MATCH(AT$326,$I$320:$I$323,0),MATCH(AT$325,$J$319:$R$319,0))</f>
        <v>0</v>
      </c>
      <c r="AU354" s="726"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6" cm="1">
        <f t="array" ref="L355">INDEX($H355:$K355,0,MATCH(L$326,$H$326:$K$326,0))*INDEX($J$320:$R$323,MATCH(L$326,$I$320:$I$323,0),MATCH(L$325,$J$319:$R$319,0))</f>
        <v>2</v>
      </c>
      <c r="M355" s="726" cm="1">
        <f t="array" ref="M355">INDEX($H355:$K355,0,MATCH(M$326,$H$326:$K$326,0))*INDEX($J$320:$R$323,MATCH(M$326,$I$320:$I$323,0),MATCH(M$325,$J$319:$R$319,0))</f>
        <v>0</v>
      </c>
      <c r="N355" s="726" cm="1">
        <f t="array" ref="N355">INDEX($H355:$K355,0,MATCH(N$326,$H$326:$K$326,0))*INDEX($J$320:$R$323,MATCH(N$326,$I$320:$I$323,0),MATCH(N$325,$J$319:$R$319,0))</f>
        <v>0</v>
      </c>
      <c r="O355" s="726" cm="1">
        <f t="array" ref="O355">INDEX($H355:$K355,0,MATCH(O$326,$H$326:$K$326,0))*INDEX($J$320:$R$323,MATCH(O$326,$I$320:$I$323,0),MATCH(O$325,$J$319:$R$319,0))</f>
        <v>0</v>
      </c>
      <c r="P355" s="726" cm="1">
        <f t="array" ref="P355">INDEX($H355:$K355,0,MATCH(P$326,$H$326:$K$326,0))*INDEX($J$320:$R$323,MATCH(P$326,$I$320:$I$323,0),MATCH(P$325,$J$319:$R$319,0))</f>
        <v>2</v>
      </c>
      <c r="Q355" s="726" cm="1">
        <f t="array" ref="Q355">INDEX($H355:$K355,0,MATCH(Q$326,$H$326:$K$326,0))*INDEX($J$320:$R$323,MATCH(Q$326,$I$320:$I$323,0),MATCH(Q$325,$J$319:$R$319,0))</f>
        <v>0</v>
      </c>
      <c r="R355" s="726" cm="1">
        <f t="array" ref="R355">INDEX($H355:$K355,0,MATCH(R$326,$H$326:$K$326,0))*INDEX($J$320:$R$323,MATCH(R$326,$I$320:$I$323,0),MATCH(R$325,$J$319:$R$319,0))</f>
        <v>0</v>
      </c>
      <c r="S355" s="726" cm="1">
        <f t="array" ref="S355">INDEX($H355:$K355,0,MATCH(S$326,$H$326:$K$326,0))*INDEX($J$320:$R$323,MATCH(S$326,$I$320:$I$323,0),MATCH(S$325,$J$319:$R$319,0))</f>
        <v>0</v>
      </c>
      <c r="T355" s="726" cm="1">
        <f t="array" ref="T355">INDEX($H355:$K355,0,MATCH(T$326,$H$326:$K$326,0))*INDEX($J$320:$R$323,MATCH(T$326,$I$320:$I$323,0),MATCH(T$325,$J$319:$R$319,0))</f>
        <v>2</v>
      </c>
      <c r="U355" s="726" cm="1">
        <f t="array" ref="U355">INDEX($H355:$K355,0,MATCH(U$326,$H$326:$K$326,0))*INDEX($J$320:$R$323,MATCH(U$326,$I$320:$I$323,0),MATCH(U$325,$J$319:$R$319,0))</f>
        <v>0</v>
      </c>
      <c r="V355" s="726" cm="1">
        <f t="array" ref="V355">INDEX($H355:$K355,0,MATCH(V$326,$H$326:$K$326,0))*INDEX($J$320:$R$323,MATCH(V$326,$I$320:$I$323,0),MATCH(V$325,$J$319:$R$319,0))</f>
        <v>0</v>
      </c>
      <c r="W355" s="726" cm="1">
        <f t="array" ref="W355">INDEX($H355:$K355,0,MATCH(W$326,$H$326:$K$326,0))*INDEX($J$320:$R$323,MATCH(W$326,$I$320:$I$323,0),MATCH(W$325,$J$319:$R$319,0))</f>
        <v>0</v>
      </c>
      <c r="X355" s="726" cm="1">
        <f t="array" ref="X355">INDEX($H355:$K355,0,MATCH(X$326,$H$326:$K$326,0))*INDEX($J$320:$R$323,MATCH(X$326,$I$320:$I$323,0),MATCH(X$325,$J$319:$R$319,0))</f>
        <v>2</v>
      </c>
      <c r="Y355" s="726" cm="1">
        <f t="array" ref="Y355">INDEX($H355:$K355,0,MATCH(Y$326,$H$326:$K$326,0))*INDEX($J$320:$R$323,MATCH(Y$326,$I$320:$I$323,0),MATCH(Y$325,$J$319:$R$319,0))</f>
        <v>0</v>
      </c>
      <c r="Z355" s="726" cm="1">
        <f t="array" ref="Z355">INDEX($H355:$K355,0,MATCH(Z$326,$H$326:$K$326,0))*INDEX($J$320:$R$323,MATCH(Z$326,$I$320:$I$323,0),MATCH(Z$325,$J$319:$R$319,0))</f>
        <v>0</v>
      </c>
      <c r="AA355" s="726" cm="1">
        <f t="array" ref="AA355">INDEX($H355:$K355,0,MATCH(AA$326,$H$326:$K$326,0))*INDEX($J$320:$R$323,MATCH(AA$326,$I$320:$I$323,0),MATCH(AA$325,$J$319:$R$319,0))</f>
        <v>0</v>
      </c>
      <c r="AB355" s="726" cm="1">
        <f t="array" ref="AB355">INDEX($H355:$K355,0,MATCH(AB$326,$H$326:$K$326,0))*INDEX($J$320:$R$323,MATCH(AB$326,$I$320:$I$323,0),MATCH(AB$325,$J$319:$R$319,0))</f>
        <v>1</v>
      </c>
      <c r="AC355" s="726" cm="1">
        <f t="array" ref="AC355">INDEX($H355:$K355,0,MATCH(AC$326,$H$326:$K$326,0))*INDEX($J$320:$R$323,MATCH(AC$326,$I$320:$I$323,0),MATCH(AC$325,$J$319:$R$319,0))</f>
        <v>0</v>
      </c>
      <c r="AD355" s="726" cm="1">
        <f t="array" ref="AD355">INDEX($H355:$K355,0,MATCH(AD$326,$H$326:$K$326,0))*INDEX($J$320:$R$323,MATCH(AD$326,$I$320:$I$323,0),MATCH(AD$325,$J$319:$R$319,0))</f>
        <v>0</v>
      </c>
      <c r="AE355" s="726" cm="1">
        <f t="array" ref="AE355">INDEX($H355:$K355,0,MATCH(AE$326,$H$326:$K$326,0))*INDEX($J$320:$R$323,MATCH(AE$326,$I$320:$I$323,0),MATCH(AE$325,$J$319:$R$319,0))</f>
        <v>0</v>
      </c>
      <c r="AF355" s="726" cm="1">
        <f t="array" ref="AF355">INDEX($H355:$K355,0,MATCH(AF$326,$H$326:$K$326,0))*INDEX($J$320:$R$323,MATCH(AF$326,$I$320:$I$323,0),MATCH(AF$325,$J$319:$R$319,0))</f>
        <v>1</v>
      </c>
      <c r="AG355" s="726" cm="1">
        <f t="array" ref="AG355">INDEX($H355:$K355,0,MATCH(AG$326,$H$326:$K$326,0))*INDEX($J$320:$R$323,MATCH(AG$326,$I$320:$I$323,0),MATCH(AG$325,$J$319:$R$319,0))</f>
        <v>0</v>
      </c>
      <c r="AH355" s="726" cm="1">
        <f t="array" ref="AH355">INDEX($H355:$K355,0,MATCH(AH$326,$H$326:$K$326,0))*INDEX($J$320:$R$323,MATCH(AH$326,$I$320:$I$323,0),MATCH(AH$325,$J$319:$R$319,0))</f>
        <v>0</v>
      </c>
      <c r="AI355" s="726" cm="1">
        <f t="array" ref="AI355">INDEX($H355:$K355,0,MATCH(AI$326,$H$326:$K$326,0))*INDEX($J$320:$R$323,MATCH(AI$326,$I$320:$I$323,0),MATCH(AI$325,$J$319:$R$319,0))</f>
        <v>0</v>
      </c>
      <c r="AJ355" s="726" cm="1">
        <f t="array" ref="AJ355">INDEX($H355:$K355,0,MATCH(AJ$326,$H$326:$K$326,0))*INDEX($J$320:$R$323,MATCH(AJ$326,$I$320:$I$323,0),MATCH(AJ$325,$J$319:$R$319,0))</f>
        <v>1</v>
      </c>
      <c r="AK355" s="726" cm="1">
        <f t="array" ref="AK355">INDEX($H355:$K355,0,MATCH(AK$326,$H$326:$K$326,0))*INDEX($J$320:$R$323,MATCH(AK$326,$I$320:$I$323,0),MATCH(AK$325,$J$319:$R$319,0))</f>
        <v>0</v>
      </c>
      <c r="AL355" s="726" cm="1">
        <f t="array" ref="AL355">INDEX($H355:$K355,0,MATCH(AL$326,$H$326:$K$326,0))*INDEX($J$320:$R$323,MATCH(AL$326,$I$320:$I$323,0),MATCH(AL$325,$J$319:$R$319,0))</f>
        <v>0</v>
      </c>
      <c r="AM355" s="726" cm="1">
        <f t="array" ref="AM355">INDEX($H355:$K355,0,MATCH(AM$326,$H$326:$K$326,0))*INDEX($J$320:$R$323,MATCH(AM$326,$I$320:$I$323,0),MATCH(AM$325,$J$319:$R$319,0))</f>
        <v>0</v>
      </c>
      <c r="AN355" s="726" cm="1">
        <f t="array" ref="AN355">INDEX($H355:$K355,0,MATCH(AN$326,$H$326:$K$326,0))*INDEX($J$320:$R$323,MATCH(AN$326,$I$320:$I$323,0),MATCH(AN$325,$J$319:$R$319,0))</f>
        <v>1</v>
      </c>
      <c r="AO355" s="726" cm="1">
        <f t="array" ref="AO355">INDEX($H355:$K355,0,MATCH(AO$326,$H$326:$K$326,0))*INDEX($J$320:$R$323,MATCH(AO$326,$I$320:$I$323,0),MATCH(AO$325,$J$319:$R$319,0))</f>
        <v>0</v>
      </c>
      <c r="AP355" s="726" cm="1">
        <f t="array" ref="AP355">INDEX($H355:$K355,0,MATCH(AP$326,$H$326:$K$326,0))*INDEX($J$320:$R$323,MATCH(AP$326,$I$320:$I$323,0),MATCH(AP$325,$J$319:$R$319,0))</f>
        <v>0</v>
      </c>
      <c r="AQ355" s="726" cm="1">
        <f t="array" ref="AQ355">INDEX($H355:$K355,0,MATCH(AQ$326,$H$326:$K$326,0))*INDEX($J$320:$R$323,MATCH(AQ$326,$I$320:$I$323,0),MATCH(AQ$325,$J$319:$R$319,0))</f>
        <v>0</v>
      </c>
      <c r="AR355" s="726" cm="1">
        <f t="array" ref="AR355">INDEX($H355:$K355,0,MATCH(AR$326,$H$326:$K$326,0))*INDEX($J$320:$R$323,MATCH(AR$326,$I$320:$I$323,0),MATCH(AR$325,$J$319:$R$319,0))</f>
        <v>1</v>
      </c>
      <c r="AS355" s="726" cm="1">
        <f t="array" ref="AS355">INDEX($H355:$K355,0,MATCH(AS$326,$H$326:$K$326,0))*INDEX($J$320:$R$323,MATCH(AS$326,$I$320:$I$323,0),MATCH(AS$325,$J$319:$R$319,0))</f>
        <v>0</v>
      </c>
      <c r="AT355" s="726" cm="1">
        <f t="array" ref="AT355">INDEX($H355:$K355,0,MATCH(AT$326,$H$326:$K$326,0))*INDEX($J$320:$R$323,MATCH(AT$326,$I$320:$I$323,0),MATCH(AT$325,$J$319:$R$319,0))</f>
        <v>0</v>
      </c>
      <c r="AU355" s="726"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6" cm="1">
        <f t="array" ref="L356">INDEX($H356:$K356,0,MATCH(L$326,$H$326:$K$326,0))*INDEX($J$320:$R$323,MATCH(L$326,$I$320:$I$323,0),MATCH(L$325,$J$319:$R$319,0))</f>
        <v>2</v>
      </c>
      <c r="M356" s="726" cm="1">
        <f t="array" ref="M356">INDEX($H356:$K356,0,MATCH(M$326,$H$326:$K$326,0))*INDEX($J$320:$R$323,MATCH(M$326,$I$320:$I$323,0),MATCH(M$325,$J$319:$R$319,0))</f>
        <v>0</v>
      </c>
      <c r="N356" s="726" cm="1">
        <f t="array" ref="N356">INDEX($H356:$K356,0,MATCH(N$326,$H$326:$K$326,0))*INDEX($J$320:$R$323,MATCH(N$326,$I$320:$I$323,0),MATCH(N$325,$J$319:$R$319,0))</f>
        <v>0</v>
      </c>
      <c r="O356" s="726" cm="1">
        <f t="array" ref="O356">INDEX($H356:$K356,0,MATCH(O$326,$H$326:$K$326,0))*INDEX($J$320:$R$323,MATCH(O$326,$I$320:$I$323,0),MATCH(O$325,$J$319:$R$319,0))</f>
        <v>0</v>
      </c>
      <c r="P356" s="726" cm="1">
        <f t="array" ref="P356">INDEX($H356:$K356,0,MATCH(P$326,$H$326:$K$326,0))*INDEX($J$320:$R$323,MATCH(P$326,$I$320:$I$323,0),MATCH(P$325,$J$319:$R$319,0))</f>
        <v>2</v>
      </c>
      <c r="Q356" s="726" cm="1">
        <f t="array" ref="Q356">INDEX($H356:$K356,0,MATCH(Q$326,$H$326:$K$326,0))*INDEX($J$320:$R$323,MATCH(Q$326,$I$320:$I$323,0),MATCH(Q$325,$J$319:$R$319,0))</f>
        <v>0</v>
      </c>
      <c r="R356" s="726" cm="1">
        <f t="array" ref="R356">INDEX($H356:$K356,0,MATCH(R$326,$H$326:$K$326,0))*INDEX($J$320:$R$323,MATCH(R$326,$I$320:$I$323,0),MATCH(R$325,$J$319:$R$319,0))</f>
        <v>0</v>
      </c>
      <c r="S356" s="726" cm="1">
        <f t="array" ref="S356">INDEX($H356:$K356,0,MATCH(S$326,$H$326:$K$326,0))*INDEX($J$320:$R$323,MATCH(S$326,$I$320:$I$323,0),MATCH(S$325,$J$319:$R$319,0))</f>
        <v>0</v>
      </c>
      <c r="T356" s="726" cm="1">
        <f t="array" ref="T356">INDEX($H356:$K356,0,MATCH(T$326,$H$326:$K$326,0))*INDEX($J$320:$R$323,MATCH(T$326,$I$320:$I$323,0),MATCH(T$325,$J$319:$R$319,0))</f>
        <v>2</v>
      </c>
      <c r="U356" s="726" cm="1">
        <f t="array" ref="U356">INDEX($H356:$K356,0,MATCH(U$326,$H$326:$K$326,0))*INDEX($J$320:$R$323,MATCH(U$326,$I$320:$I$323,0),MATCH(U$325,$J$319:$R$319,0))</f>
        <v>0</v>
      </c>
      <c r="V356" s="726" cm="1">
        <f t="array" ref="V356">INDEX($H356:$K356,0,MATCH(V$326,$H$326:$K$326,0))*INDEX($J$320:$R$323,MATCH(V$326,$I$320:$I$323,0),MATCH(V$325,$J$319:$R$319,0))</f>
        <v>0</v>
      </c>
      <c r="W356" s="726" cm="1">
        <f t="array" ref="W356">INDEX($H356:$K356,0,MATCH(W$326,$H$326:$K$326,0))*INDEX($J$320:$R$323,MATCH(W$326,$I$320:$I$323,0),MATCH(W$325,$J$319:$R$319,0))</f>
        <v>0</v>
      </c>
      <c r="X356" s="726" cm="1">
        <f t="array" ref="X356">INDEX($H356:$K356,0,MATCH(X$326,$H$326:$K$326,0))*INDEX($J$320:$R$323,MATCH(X$326,$I$320:$I$323,0),MATCH(X$325,$J$319:$R$319,0))</f>
        <v>2</v>
      </c>
      <c r="Y356" s="726" cm="1">
        <f t="array" ref="Y356">INDEX($H356:$K356,0,MATCH(Y$326,$H$326:$K$326,0))*INDEX($J$320:$R$323,MATCH(Y$326,$I$320:$I$323,0),MATCH(Y$325,$J$319:$R$319,0))</f>
        <v>0</v>
      </c>
      <c r="Z356" s="726" cm="1">
        <f t="array" ref="Z356">INDEX($H356:$K356,0,MATCH(Z$326,$H$326:$K$326,0))*INDEX($J$320:$R$323,MATCH(Z$326,$I$320:$I$323,0),MATCH(Z$325,$J$319:$R$319,0))</f>
        <v>0</v>
      </c>
      <c r="AA356" s="726" cm="1">
        <f t="array" ref="AA356">INDEX($H356:$K356,0,MATCH(AA$326,$H$326:$K$326,0))*INDEX($J$320:$R$323,MATCH(AA$326,$I$320:$I$323,0),MATCH(AA$325,$J$319:$R$319,0))</f>
        <v>0</v>
      </c>
      <c r="AB356" s="726" cm="1">
        <f t="array" ref="AB356">INDEX($H356:$K356,0,MATCH(AB$326,$H$326:$K$326,0))*INDEX($J$320:$R$323,MATCH(AB$326,$I$320:$I$323,0),MATCH(AB$325,$J$319:$R$319,0))</f>
        <v>1</v>
      </c>
      <c r="AC356" s="726" cm="1">
        <f t="array" ref="AC356">INDEX($H356:$K356,0,MATCH(AC$326,$H$326:$K$326,0))*INDEX($J$320:$R$323,MATCH(AC$326,$I$320:$I$323,0),MATCH(AC$325,$J$319:$R$319,0))</f>
        <v>0</v>
      </c>
      <c r="AD356" s="726" cm="1">
        <f t="array" ref="AD356">INDEX($H356:$K356,0,MATCH(AD$326,$H$326:$K$326,0))*INDEX($J$320:$R$323,MATCH(AD$326,$I$320:$I$323,0),MATCH(AD$325,$J$319:$R$319,0))</f>
        <v>0</v>
      </c>
      <c r="AE356" s="726" cm="1">
        <f t="array" ref="AE356">INDEX($H356:$K356,0,MATCH(AE$326,$H$326:$K$326,0))*INDEX($J$320:$R$323,MATCH(AE$326,$I$320:$I$323,0),MATCH(AE$325,$J$319:$R$319,0))</f>
        <v>0</v>
      </c>
      <c r="AF356" s="726" cm="1">
        <f t="array" ref="AF356">INDEX($H356:$K356,0,MATCH(AF$326,$H$326:$K$326,0))*INDEX($J$320:$R$323,MATCH(AF$326,$I$320:$I$323,0),MATCH(AF$325,$J$319:$R$319,0))</f>
        <v>1</v>
      </c>
      <c r="AG356" s="726" cm="1">
        <f t="array" ref="AG356">INDEX($H356:$K356,0,MATCH(AG$326,$H$326:$K$326,0))*INDEX($J$320:$R$323,MATCH(AG$326,$I$320:$I$323,0),MATCH(AG$325,$J$319:$R$319,0))</f>
        <v>0</v>
      </c>
      <c r="AH356" s="726" cm="1">
        <f t="array" ref="AH356">INDEX($H356:$K356,0,MATCH(AH$326,$H$326:$K$326,0))*INDEX($J$320:$R$323,MATCH(AH$326,$I$320:$I$323,0),MATCH(AH$325,$J$319:$R$319,0))</f>
        <v>0</v>
      </c>
      <c r="AI356" s="726" cm="1">
        <f t="array" ref="AI356">INDEX($H356:$K356,0,MATCH(AI$326,$H$326:$K$326,0))*INDEX($J$320:$R$323,MATCH(AI$326,$I$320:$I$323,0),MATCH(AI$325,$J$319:$R$319,0))</f>
        <v>0</v>
      </c>
      <c r="AJ356" s="726" cm="1">
        <f t="array" ref="AJ356">INDEX($H356:$K356,0,MATCH(AJ$326,$H$326:$K$326,0))*INDEX($J$320:$R$323,MATCH(AJ$326,$I$320:$I$323,0),MATCH(AJ$325,$J$319:$R$319,0))</f>
        <v>1</v>
      </c>
      <c r="AK356" s="726" cm="1">
        <f t="array" ref="AK356">INDEX($H356:$K356,0,MATCH(AK$326,$H$326:$K$326,0))*INDEX($J$320:$R$323,MATCH(AK$326,$I$320:$I$323,0),MATCH(AK$325,$J$319:$R$319,0))</f>
        <v>0</v>
      </c>
      <c r="AL356" s="726" cm="1">
        <f t="array" ref="AL356">INDEX($H356:$K356,0,MATCH(AL$326,$H$326:$K$326,0))*INDEX($J$320:$R$323,MATCH(AL$326,$I$320:$I$323,0),MATCH(AL$325,$J$319:$R$319,0))</f>
        <v>0</v>
      </c>
      <c r="AM356" s="726" cm="1">
        <f t="array" ref="AM356">INDEX($H356:$K356,0,MATCH(AM$326,$H$326:$K$326,0))*INDEX($J$320:$R$323,MATCH(AM$326,$I$320:$I$323,0),MATCH(AM$325,$J$319:$R$319,0))</f>
        <v>0</v>
      </c>
      <c r="AN356" s="726" cm="1">
        <f t="array" ref="AN356">INDEX($H356:$K356,0,MATCH(AN$326,$H$326:$K$326,0))*INDEX($J$320:$R$323,MATCH(AN$326,$I$320:$I$323,0),MATCH(AN$325,$J$319:$R$319,0))</f>
        <v>1</v>
      </c>
      <c r="AO356" s="726" cm="1">
        <f t="array" ref="AO356">INDEX($H356:$K356,0,MATCH(AO$326,$H$326:$K$326,0))*INDEX($J$320:$R$323,MATCH(AO$326,$I$320:$I$323,0),MATCH(AO$325,$J$319:$R$319,0))</f>
        <v>0</v>
      </c>
      <c r="AP356" s="726" cm="1">
        <f t="array" ref="AP356">INDEX($H356:$K356,0,MATCH(AP$326,$H$326:$K$326,0))*INDEX($J$320:$R$323,MATCH(AP$326,$I$320:$I$323,0),MATCH(AP$325,$J$319:$R$319,0))</f>
        <v>0</v>
      </c>
      <c r="AQ356" s="726" cm="1">
        <f t="array" ref="AQ356">INDEX($H356:$K356,0,MATCH(AQ$326,$H$326:$K$326,0))*INDEX($J$320:$R$323,MATCH(AQ$326,$I$320:$I$323,0),MATCH(AQ$325,$J$319:$R$319,0))</f>
        <v>0</v>
      </c>
      <c r="AR356" s="726" cm="1">
        <f t="array" ref="AR356">INDEX($H356:$K356,0,MATCH(AR$326,$H$326:$K$326,0))*INDEX($J$320:$R$323,MATCH(AR$326,$I$320:$I$323,0),MATCH(AR$325,$J$319:$R$319,0))</f>
        <v>1</v>
      </c>
      <c r="AS356" s="726" cm="1">
        <f t="array" ref="AS356">INDEX($H356:$K356,0,MATCH(AS$326,$H$326:$K$326,0))*INDEX($J$320:$R$323,MATCH(AS$326,$I$320:$I$323,0),MATCH(AS$325,$J$319:$R$319,0))</f>
        <v>0</v>
      </c>
      <c r="AT356" s="726" cm="1">
        <f t="array" ref="AT356">INDEX($H356:$K356,0,MATCH(AT$326,$H$326:$K$326,0))*INDEX($J$320:$R$323,MATCH(AT$326,$I$320:$I$323,0),MATCH(AT$325,$J$319:$R$319,0))</f>
        <v>0</v>
      </c>
      <c r="AU356" s="726"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6" cm="1">
        <f t="array" ref="L357">INDEX($H357:$K357,0,MATCH(L$326,$H$326:$K$326,0))*INDEX($J$320:$R$323,MATCH(L$326,$I$320:$I$323,0),MATCH(L$325,$J$319:$R$319,0))</f>
        <v>0</v>
      </c>
      <c r="M357" s="726" cm="1">
        <f t="array" ref="M357">INDEX($H357:$K357,0,MATCH(M$326,$H$326:$K$326,0))*INDEX($J$320:$R$323,MATCH(M$326,$I$320:$I$323,0),MATCH(M$325,$J$319:$R$319,0))</f>
        <v>0</v>
      </c>
      <c r="N357" s="726" cm="1">
        <f t="array" ref="N357">INDEX($H357:$K357,0,MATCH(N$326,$H$326:$K$326,0))*INDEX($J$320:$R$323,MATCH(N$326,$I$320:$I$323,0),MATCH(N$325,$J$319:$R$319,0))</f>
        <v>0</v>
      </c>
      <c r="O357" s="726" cm="1">
        <f t="array" ref="O357">INDEX($H357:$K357,0,MATCH(O$326,$H$326:$K$326,0))*INDEX($J$320:$R$323,MATCH(O$326,$I$320:$I$323,0),MATCH(O$325,$J$319:$R$319,0))</f>
        <v>0</v>
      </c>
      <c r="P357" s="726" cm="1">
        <f t="array" ref="P357">INDEX($H357:$K357,0,MATCH(P$326,$H$326:$K$326,0))*INDEX($J$320:$R$323,MATCH(P$326,$I$320:$I$323,0),MATCH(P$325,$J$319:$R$319,0))</f>
        <v>0</v>
      </c>
      <c r="Q357" s="726" cm="1">
        <f t="array" ref="Q357">INDEX($H357:$K357,0,MATCH(Q$326,$H$326:$K$326,0))*INDEX($J$320:$R$323,MATCH(Q$326,$I$320:$I$323,0),MATCH(Q$325,$J$319:$R$319,0))</f>
        <v>0</v>
      </c>
      <c r="R357" s="726" cm="1">
        <f t="array" ref="R357">INDEX($H357:$K357,0,MATCH(R$326,$H$326:$K$326,0))*INDEX($J$320:$R$323,MATCH(R$326,$I$320:$I$323,0),MATCH(R$325,$J$319:$R$319,0))</f>
        <v>0</v>
      </c>
      <c r="S357" s="726" cm="1">
        <f t="array" ref="S357">INDEX($H357:$K357,0,MATCH(S$326,$H$326:$K$326,0))*INDEX($J$320:$R$323,MATCH(S$326,$I$320:$I$323,0),MATCH(S$325,$J$319:$R$319,0))</f>
        <v>0</v>
      </c>
      <c r="T357" s="726" cm="1">
        <f t="array" ref="T357">INDEX($H357:$K357,0,MATCH(T$326,$H$326:$K$326,0))*INDEX($J$320:$R$323,MATCH(T$326,$I$320:$I$323,0),MATCH(T$325,$J$319:$R$319,0))</f>
        <v>0</v>
      </c>
      <c r="U357" s="726" cm="1">
        <f t="array" ref="U357">INDEX($H357:$K357,0,MATCH(U$326,$H$326:$K$326,0))*INDEX($J$320:$R$323,MATCH(U$326,$I$320:$I$323,0),MATCH(U$325,$J$319:$R$319,0))</f>
        <v>0</v>
      </c>
      <c r="V357" s="726" cm="1">
        <f t="array" ref="V357">INDEX($H357:$K357,0,MATCH(V$326,$H$326:$K$326,0))*INDEX($J$320:$R$323,MATCH(V$326,$I$320:$I$323,0),MATCH(V$325,$J$319:$R$319,0))</f>
        <v>0</v>
      </c>
      <c r="W357" s="726" cm="1">
        <f t="array" ref="W357">INDEX($H357:$K357,0,MATCH(W$326,$H$326:$K$326,0))*INDEX($J$320:$R$323,MATCH(W$326,$I$320:$I$323,0),MATCH(W$325,$J$319:$R$319,0))</f>
        <v>0</v>
      </c>
      <c r="X357" s="726" cm="1">
        <f t="array" ref="X357">INDEX($H357:$K357,0,MATCH(X$326,$H$326:$K$326,0))*INDEX($J$320:$R$323,MATCH(X$326,$I$320:$I$323,0),MATCH(X$325,$J$319:$R$319,0))</f>
        <v>0</v>
      </c>
      <c r="Y357" s="726" cm="1">
        <f t="array" ref="Y357">INDEX($H357:$K357,0,MATCH(Y$326,$H$326:$K$326,0))*INDEX($J$320:$R$323,MATCH(Y$326,$I$320:$I$323,0),MATCH(Y$325,$J$319:$R$319,0))</f>
        <v>0</v>
      </c>
      <c r="Z357" s="726" cm="1">
        <f t="array" ref="Z357">INDEX($H357:$K357,0,MATCH(Z$326,$H$326:$K$326,0))*INDEX($J$320:$R$323,MATCH(Z$326,$I$320:$I$323,0),MATCH(Z$325,$J$319:$R$319,0))</f>
        <v>0</v>
      </c>
      <c r="AA357" s="726" cm="1">
        <f t="array" ref="AA357">INDEX($H357:$K357,0,MATCH(AA$326,$H$326:$K$326,0))*INDEX($J$320:$R$323,MATCH(AA$326,$I$320:$I$323,0),MATCH(AA$325,$J$319:$R$319,0))</f>
        <v>0</v>
      </c>
      <c r="AB357" s="726" cm="1">
        <f t="array" ref="AB357">INDEX($H357:$K357,0,MATCH(AB$326,$H$326:$K$326,0))*INDEX($J$320:$R$323,MATCH(AB$326,$I$320:$I$323,0),MATCH(AB$325,$J$319:$R$319,0))</f>
        <v>0</v>
      </c>
      <c r="AC357" s="726" cm="1">
        <f t="array" ref="AC357">INDEX($H357:$K357,0,MATCH(AC$326,$H$326:$K$326,0))*INDEX($J$320:$R$323,MATCH(AC$326,$I$320:$I$323,0),MATCH(AC$325,$J$319:$R$319,0))</f>
        <v>0</v>
      </c>
      <c r="AD357" s="726" cm="1">
        <f t="array" ref="AD357">INDEX($H357:$K357,0,MATCH(AD$326,$H$326:$K$326,0))*INDEX($J$320:$R$323,MATCH(AD$326,$I$320:$I$323,0),MATCH(AD$325,$J$319:$R$319,0))</f>
        <v>0</v>
      </c>
      <c r="AE357" s="726" cm="1">
        <f t="array" ref="AE357">INDEX($H357:$K357,0,MATCH(AE$326,$H$326:$K$326,0))*INDEX($J$320:$R$323,MATCH(AE$326,$I$320:$I$323,0),MATCH(AE$325,$J$319:$R$319,0))</f>
        <v>0</v>
      </c>
      <c r="AF357" s="726" cm="1">
        <f t="array" ref="AF357">INDEX($H357:$K357,0,MATCH(AF$326,$H$326:$K$326,0))*INDEX($J$320:$R$323,MATCH(AF$326,$I$320:$I$323,0),MATCH(AF$325,$J$319:$R$319,0))</f>
        <v>0</v>
      </c>
      <c r="AG357" s="726" cm="1">
        <f t="array" ref="AG357">INDEX($H357:$K357,0,MATCH(AG$326,$H$326:$K$326,0))*INDEX($J$320:$R$323,MATCH(AG$326,$I$320:$I$323,0),MATCH(AG$325,$J$319:$R$319,0))</f>
        <v>0</v>
      </c>
      <c r="AH357" s="726" cm="1">
        <f t="array" ref="AH357">INDEX($H357:$K357,0,MATCH(AH$326,$H$326:$K$326,0))*INDEX($J$320:$R$323,MATCH(AH$326,$I$320:$I$323,0),MATCH(AH$325,$J$319:$R$319,0))</f>
        <v>0</v>
      </c>
      <c r="AI357" s="726" cm="1">
        <f t="array" ref="AI357">INDEX($H357:$K357,0,MATCH(AI$326,$H$326:$K$326,0))*INDEX($J$320:$R$323,MATCH(AI$326,$I$320:$I$323,0),MATCH(AI$325,$J$319:$R$319,0))</f>
        <v>0</v>
      </c>
      <c r="AJ357" s="726" cm="1">
        <f t="array" ref="AJ357">INDEX($H357:$K357,0,MATCH(AJ$326,$H$326:$K$326,0))*INDEX($J$320:$R$323,MATCH(AJ$326,$I$320:$I$323,0),MATCH(AJ$325,$J$319:$R$319,0))</f>
        <v>0</v>
      </c>
      <c r="AK357" s="726" cm="1">
        <f t="array" ref="AK357">INDEX($H357:$K357,0,MATCH(AK$326,$H$326:$K$326,0))*INDEX($J$320:$R$323,MATCH(AK$326,$I$320:$I$323,0),MATCH(AK$325,$J$319:$R$319,0))</f>
        <v>0</v>
      </c>
      <c r="AL357" s="726" cm="1">
        <f t="array" ref="AL357">INDEX($H357:$K357,0,MATCH(AL$326,$H$326:$K$326,0))*INDEX($J$320:$R$323,MATCH(AL$326,$I$320:$I$323,0),MATCH(AL$325,$J$319:$R$319,0))</f>
        <v>0</v>
      </c>
      <c r="AM357" s="726" cm="1">
        <f t="array" ref="AM357">INDEX($H357:$K357,0,MATCH(AM$326,$H$326:$K$326,0))*INDEX($J$320:$R$323,MATCH(AM$326,$I$320:$I$323,0),MATCH(AM$325,$J$319:$R$319,0))</f>
        <v>0</v>
      </c>
      <c r="AN357" s="726" cm="1">
        <f t="array" ref="AN357">INDEX($H357:$K357,0,MATCH(AN$326,$H$326:$K$326,0))*INDEX($J$320:$R$323,MATCH(AN$326,$I$320:$I$323,0),MATCH(AN$325,$J$319:$R$319,0))</f>
        <v>0</v>
      </c>
      <c r="AO357" s="726" cm="1">
        <f t="array" ref="AO357">INDEX($H357:$K357,0,MATCH(AO$326,$H$326:$K$326,0))*INDEX($J$320:$R$323,MATCH(AO$326,$I$320:$I$323,0),MATCH(AO$325,$J$319:$R$319,0))</f>
        <v>0</v>
      </c>
      <c r="AP357" s="726" cm="1">
        <f t="array" ref="AP357">INDEX($H357:$K357,0,MATCH(AP$326,$H$326:$K$326,0))*INDEX($J$320:$R$323,MATCH(AP$326,$I$320:$I$323,0),MATCH(AP$325,$J$319:$R$319,0))</f>
        <v>0</v>
      </c>
      <c r="AQ357" s="726" cm="1">
        <f t="array" ref="AQ357">INDEX($H357:$K357,0,MATCH(AQ$326,$H$326:$K$326,0))*INDEX($J$320:$R$323,MATCH(AQ$326,$I$320:$I$323,0),MATCH(AQ$325,$J$319:$R$319,0))</f>
        <v>0</v>
      </c>
      <c r="AR357" s="726" cm="1">
        <f t="array" ref="AR357">INDEX($H357:$K357,0,MATCH(AR$326,$H$326:$K$326,0))*INDEX($J$320:$R$323,MATCH(AR$326,$I$320:$I$323,0),MATCH(AR$325,$J$319:$R$319,0))</f>
        <v>0</v>
      </c>
      <c r="AS357" s="726" cm="1">
        <f t="array" ref="AS357">INDEX($H357:$K357,0,MATCH(AS$326,$H$326:$K$326,0))*INDEX($J$320:$R$323,MATCH(AS$326,$I$320:$I$323,0),MATCH(AS$325,$J$319:$R$319,0))</f>
        <v>0</v>
      </c>
      <c r="AT357" s="726" cm="1">
        <f t="array" ref="AT357">INDEX($H357:$K357,0,MATCH(AT$326,$H$326:$K$326,0))*INDEX($J$320:$R$323,MATCH(AT$326,$I$320:$I$323,0),MATCH(AT$325,$J$319:$R$319,0))</f>
        <v>0</v>
      </c>
      <c r="AU357" s="726"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6" cm="1">
        <f t="array" ref="L358">INDEX($H358:$K358,0,MATCH(L$326,$H$326:$K$326,0))*INDEX($J$320:$R$323,MATCH(L$326,$I$320:$I$323,0),MATCH(L$325,$J$319:$R$319,0))</f>
        <v>0</v>
      </c>
      <c r="M358" s="726" cm="1">
        <f t="array" ref="M358">INDEX($H358:$K358,0,MATCH(M$326,$H$326:$K$326,0))*INDEX($J$320:$R$323,MATCH(M$326,$I$320:$I$323,0),MATCH(M$325,$J$319:$R$319,0))</f>
        <v>0</v>
      </c>
      <c r="N358" s="726" cm="1">
        <f t="array" ref="N358">INDEX($H358:$K358,0,MATCH(N$326,$H$326:$K$326,0))*INDEX($J$320:$R$323,MATCH(N$326,$I$320:$I$323,0),MATCH(N$325,$J$319:$R$319,0))</f>
        <v>0</v>
      </c>
      <c r="O358" s="726" cm="1">
        <f t="array" ref="O358">INDEX($H358:$K358,0,MATCH(O$326,$H$326:$K$326,0))*INDEX($J$320:$R$323,MATCH(O$326,$I$320:$I$323,0),MATCH(O$325,$J$319:$R$319,0))</f>
        <v>0</v>
      </c>
      <c r="P358" s="726" cm="1">
        <f t="array" ref="P358">INDEX($H358:$K358,0,MATCH(P$326,$H$326:$K$326,0))*INDEX($J$320:$R$323,MATCH(P$326,$I$320:$I$323,0),MATCH(P$325,$J$319:$R$319,0))</f>
        <v>0</v>
      </c>
      <c r="Q358" s="726" cm="1">
        <f t="array" ref="Q358">INDEX($H358:$K358,0,MATCH(Q$326,$H$326:$K$326,0))*INDEX($J$320:$R$323,MATCH(Q$326,$I$320:$I$323,0),MATCH(Q$325,$J$319:$R$319,0))</f>
        <v>0</v>
      </c>
      <c r="R358" s="726" cm="1">
        <f t="array" ref="R358">INDEX($H358:$K358,0,MATCH(R$326,$H$326:$K$326,0))*INDEX($J$320:$R$323,MATCH(R$326,$I$320:$I$323,0),MATCH(R$325,$J$319:$R$319,0))</f>
        <v>0</v>
      </c>
      <c r="S358" s="726" cm="1">
        <f t="array" ref="S358">INDEX($H358:$K358,0,MATCH(S$326,$H$326:$K$326,0))*INDEX($J$320:$R$323,MATCH(S$326,$I$320:$I$323,0),MATCH(S$325,$J$319:$R$319,0))</f>
        <v>0</v>
      </c>
      <c r="T358" s="726" cm="1">
        <f t="array" ref="T358">INDEX($H358:$K358,0,MATCH(T$326,$H$326:$K$326,0))*INDEX($J$320:$R$323,MATCH(T$326,$I$320:$I$323,0),MATCH(T$325,$J$319:$R$319,0))</f>
        <v>0</v>
      </c>
      <c r="U358" s="726" cm="1">
        <f t="array" ref="U358">INDEX($H358:$K358,0,MATCH(U$326,$H$326:$K$326,0))*INDEX($J$320:$R$323,MATCH(U$326,$I$320:$I$323,0),MATCH(U$325,$J$319:$R$319,0))</f>
        <v>0</v>
      </c>
      <c r="V358" s="726" cm="1">
        <f t="array" ref="V358">INDEX($H358:$K358,0,MATCH(V$326,$H$326:$K$326,0))*INDEX($J$320:$R$323,MATCH(V$326,$I$320:$I$323,0),MATCH(V$325,$J$319:$R$319,0))</f>
        <v>0</v>
      </c>
      <c r="W358" s="726" cm="1">
        <f t="array" ref="W358">INDEX($H358:$K358,0,MATCH(W$326,$H$326:$K$326,0))*INDEX($J$320:$R$323,MATCH(W$326,$I$320:$I$323,0),MATCH(W$325,$J$319:$R$319,0))</f>
        <v>0</v>
      </c>
      <c r="X358" s="726" cm="1">
        <f t="array" ref="X358">INDEX($H358:$K358,0,MATCH(X$326,$H$326:$K$326,0))*INDEX($J$320:$R$323,MATCH(X$326,$I$320:$I$323,0),MATCH(X$325,$J$319:$R$319,0))</f>
        <v>0</v>
      </c>
      <c r="Y358" s="726" cm="1">
        <f t="array" ref="Y358">INDEX($H358:$K358,0,MATCH(Y$326,$H$326:$K$326,0))*INDEX($J$320:$R$323,MATCH(Y$326,$I$320:$I$323,0),MATCH(Y$325,$J$319:$R$319,0))</f>
        <v>0</v>
      </c>
      <c r="Z358" s="726" cm="1">
        <f t="array" ref="Z358">INDEX($H358:$K358,0,MATCH(Z$326,$H$326:$K$326,0))*INDEX($J$320:$R$323,MATCH(Z$326,$I$320:$I$323,0),MATCH(Z$325,$J$319:$R$319,0))</f>
        <v>0</v>
      </c>
      <c r="AA358" s="726" cm="1">
        <f t="array" ref="AA358">INDEX($H358:$K358,0,MATCH(AA$326,$H$326:$K$326,0))*INDEX($J$320:$R$323,MATCH(AA$326,$I$320:$I$323,0),MATCH(AA$325,$J$319:$R$319,0))</f>
        <v>0</v>
      </c>
      <c r="AB358" s="726" cm="1">
        <f t="array" ref="AB358">INDEX($H358:$K358,0,MATCH(AB$326,$H$326:$K$326,0))*INDEX($J$320:$R$323,MATCH(AB$326,$I$320:$I$323,0),MATCH(AB$325,$J$319:$R$319,0))</f>
        <v>0</v>
      </c>
      <c r="AC358" s="726" cm="1">
        <f t="array" ref="AC358">INDEX($H358:$K358,0,MATCH(AC$326,$H$326:$K$326,0))*INDEX($J$320:$R$323,MATCH(AC$326,$I$320:$I$323,0),MATCH(AC$325,$J$319:$R$319,0))</f>
        <v>0</v>
      </c>
      <c r="AD358" s="726" cm="1">
        <f t="array" ref="AD358">INDEX($H358:$K358,0,MATCH(AD$326,$H$326:$K$326,0))*INDEX($J$320:$R$323,MATCH(AD$326,$I$320:$I$323,0),MATCH(AD$325,$J$319:$R$319,0))</f>
        <v>0</v>
      </c>
      <c r="AE358" s="726" cm="1">
        <f t="array" ref="AE358">INDEX($H358:$K358,0,MATCH(AE$326,$H$326:$K$326,0))*INDEX($J$320:$R$323,MATCH(AE$326,$I$320:$I$323,0),MATCH(AE$325,$J$319:$R$319,0))</f>
        <v>0</v>
      </c>
      <c r="AF358" s="726" cm="1">
        <f t="array" ref="AF358">INDEX($H358:$K358,0,MATCH(AF$326,$H$326:$K$326,0))*INDEX($J$320:$R$323,MATCH(AF$326,$I$320:$I$323,0),MATCH(AF$325,$J$319:$R$319,0))</f>
        <v>0</v>
      </c>
      <c r="AG358" s="726" cm="1">
        <f t="array" ref="AG358">INDEX($H358:$K358,0,MATCH(AG$326,$H$326:$K$326,0))*INDEX($J$320:$R$323,MATCH(AG$326,$I$320:$I$323,0),MATCH(AG$325,$J$319:$R$319,0))</f>
        <v>0</v>
      </c>
      <c r="AH358" s="726" cm="1">
        <f t="array" ref="AH358">INDEX($H358:$K358,0,MATCH(AH$326,$H$326:$K$326,0))*INDEX($J$320:$R$323,MATCH(AH$326,$I$320:$I$323,0),MATCH(AH$325,$J$319:$R$319,0))</f>
        <v>0</v>
      </c>
      <c r="AI358" s="726" cm="1">
        <f t="array" ref="AI358">INDEX($H358:$K358,0,MATCH(AI$326,$H$326:$K$326,0))*INDEX($J$320:$R$323,MATCH(AI$326,$I$320:$I$323,0),MATCH(AI$325,$J$319:$R$319,0))</f>
        <v>0</v>
      </c>
      <c r="AJ358" s="726" cm="1">
        <f t="array" ref="AJ358">INDEX($H358:$K358,0,MATCH(AJ$326,$H$326:$K$326,0))*INDEX($J$320:$R$323,MATCH(AJ$326,$I$320:$I$323,0),MATCH(AJ$325,$J$319:$R$319,0))</f>
        <v>0</v>
      </c>
      <c r="AK358" s="726" cm="1">
        <f t="array" ref="AK358">INDEX($H358:$K358,0,MATCH(AK$326,$H$326:$K$326,0))*INDEX($J$320:$R$323,MATCH(AK$326,$I$320:$I$323,0),MATCH(AK$325,$J$319:$R$319,0))</f>
        <v>0</v>
      </c>
      <c r="AL358" s="726" cm="1">
        <f t="array" ref="AL358">INDEX($H358:$K358,0,MATCH(AL$326,$H$326:$K$326,0))*INDEX($J$320:$R$323,MATCH(AL$326,$I$320:$I$323,0),MATCH(AL$325,$J$319:$R$319,0))</f>
        <v>0</v>
      </c>
      <c r="AM358" s="726" cm="1">
        <f t="array" ref="AM358">INDEX($H358:$K358,0,MATCH(AM$326,$H$326:$K$326,0))*INDEX($J$320:$R$323,MATCH(AM$326,$I$320:$I$323,0),MATCH(AM$325,$J$319:$R$319,0))</f>
        <v>0</v>
      </c>
      <c r="AN358" s="726" cm="1">
        <f t="array" ref="AN358">INDEX($H358:$K358,0,MATCH(AN$326,$H$326:$K$326,0))*INDEX($J$320:$R$323,MATCH(AN$326,$I$320:$I$323,0),MATCH(AN$325,$J$319:$R$319,0))</f>
        <v>0</v>
      </c>
      <c r="AO358" s="726" cm="1">
        <f t="array" ref="AO358">INDEX($H358:$K358,0,MATCH(AO$326,$H$326:$K$326,0))*INDEX($J$320:$R$323,MATCH(AO$326,$I$320:$I$323,0),MATCH(AO$325,$J$319:$R$319,0))</f>
        <v>0</v>
      </c>
      <c r="AP358" s="726" cm="1">
        <f t="array" ref="AP358">INDEX($H358:$K358,0,MATCH(AP$326,$H$326:$K$326,0))*INDEX($J$320:$R$323,MATCH(AP$326,$I$320:$I$323,0),MATCH(AP$325,$J$319:$R$319,0))</f>
        <v>0</v>
      </c>
      <c r="AQ358" s="726" cm="1">
        <f t="array" ref="AQ358">INDEX($H358:$K358,0,MATCH(AQ$326,$H$326:$K$326,0))*INDEX($J$320:$R$323,MATCH(AQ$326,$I$320:$I$323,0),MATCH(AQ$325,$J$319:$R$319,0))</f>
        <v>0</v>
      </c>
      <c r="AR358" s="726" cm="1">
        <f t="array" ref="AR358">INDEX($H358:$K358,0,MATCH(AR$326,$H$326:$K$326,0))*INDEX($J$320:$R$323,MATCH(AR$326,$I$320:$I$323,0),MATCH(AR$325,$J$319:$R$319,0))</f>
        <v>0</v>
      </c>
      <c r="AS358" s="726" cm="1">
        <f t="array" ref="AS358">INDEX($H358:$K358,0,MATCH(AS$326,$H$326:$K$326,0))*INDEX($J$320:$R$323,MATCH(AS$326,$I$320:$I$323,0),MATCH(AS$325,$J$319:$R$319,0))</f>
        <v>0</v>
      </c>
      <c r="AT358" s="726" cm="1">
        <f t="array" ref="AT358">INDEX($H358:$K358,0,MATCH(AT$326,$H$326:$K$326,0))*INDEX($J$320:$R$323,MATCH(AT$326,$I$320:$I$323,0),MATCH(AT$325,$J$319:$R$319,0))</f>
        <v>0</v>
      </c>
      <c r="AU358" s="726"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6" cm="1">
        <f t="array" ref="L359">INDEX($H359:$K359,0,MATCH(L$326,$H$326:$K$326,0))*INDEX($J$320:$R$323,MATCH(L$326,$I$320:$I$323,0),MATCH(L$325,$J$319:$R$319,0))</f>
        <v>2</v>
      </c>
      <c r="M359" s="726" cm="1">
        <f t="array" ref="M359">INDEX($H359:$K359,0,MATCH(M$326,$H$326:$K$326,0))*INDEX($J$320:$R$323,MATCH(M$326,$I$320:$I$323,0),MATCH(M$325,$J$319:$R$319,0))</f>
        <v>1</v>
      </c>
      <c r="N359" s="726" cm="1">
        <f t="array" ref="N359">INDEX($H359:$K359,0,MATCH(N$326,$H$326:$K$326,0))*INDEX($J$320:$R$323,MATCH(N$326,$I$320:$I$323,0),MATCH(N$325,$J$319:$R$319,0))</f>
        <v>3</v>
      </c>
      <c r="O359" s="726" cm="1">
        <f t="array" ref="O359">INDEX($H359:$K359,0,MATCH(O$326,$H$326:$K$326,0))*INDEX($J$320:$R$323,MATCH(O$326,$I$320:$I$323,0),MATCH(O$325,$J$319:$R$319,0))</f>
        <v>0</v>
      </c>
      <c r="P359" s="726" cm="1">
        <f t="array" ref="P359">INDEX($H359:$K359,0,MATCH(P$326,$H$326:$K$326,0))*INDEX($J$320:$R$323,MATCH(P$326,$I$320:$I$323,0),MATCH(P$325,$J$319:$R$319,0))</f>
        <v>2</v>
      </c>
      <c r="Q359" s="726" cm="1">
        <f t="array" ref="Q359">INDEX($H359:$K359,0,MATCH(Q$326,$H$326:$K$326,0))*INDEX($J$320:$R$323,MATCH(Q$326,$I$320:$I$323,0),MATCH(Q$325,$J$319:$R$319,0))</f>
        <v>1</v>
      </c>
      <c r="R359" s="726" cm="1">
        <f t="array" ref="R359">INDEX($H359:$K359,0,MATCH(R$326,$H$326:$K$326,0))*INDEX($J$320:$R$323,MATCH(R$326,$I$320:$I$323,0),MATCH(R$325,$J$319:$R$319,0))</f>
        <v>3</v>
      </c>
      <c r="S359" s="726" cm="1">
        <f t="array" ref="S359">INDEX($H359:$K359,0,MATCH(S$326,$H$326:$K$326,0))*INDEX($J$320:$R$323,MATCH(S$326,$I$320:$I$323,0),MATCH(S$325,$J$319:$R$319,0))</f>
        <v>0</v>
      </c>
      <c r="T359" s="726" cm="1">
        <f t="array" ref="T359">INDEX($H359:$K359,0,MATCH(T$326,$H$326:$K$326,0))*INDEX($J$320:$R$323,MATCH(T$326,$I$320:$I$323,0),MATCH(T$325,$J$319:$R$319,0))</f>
        <v>2</v>
      </c>
      <c r="U359" s="726" cm="1">
        <f t="array" ref="U359">INDEX($H359:$K359,0,MATCH(U$326,$H$326:$K$326,0))*INDEX($J$320:$R$323,MATCH(U$326,$I$320:$I$323,0),MATCH(U$325,$J$319:$R$319,0))</f>
        <v>1</v>
      </c>
      <c r="V359" s="726" cm="1">
        <f t="array" ref="V359">INDEX($H359:$K359,0,MATCH(V$326,$H$326:$K$326,0))*INDEX($J$320:$R$323,MATCH(V$326,$I$320:$I$323,0),MATCH(V$325,$J$319:$R$319,0))</f>
        <v>3</v>
      </c>
      <c r="W359" s="726" cm="1">
        <f t="array" ref="W359">INDEX($H359:$K359,0,MATCH(W$326,$H$326:$K$326,0))*INDEX($J$320:$R$323,MATCH(W$326,$I$320:$I$323,0),MATCH(W$325,$J$319:$R$319,0))</f>
        <v>0</v>
      </c>
      <c r="X359" s="726" cm="1">
        <f t="array" ref="X359">INDEX($H359:$K359,0,MATCH(X$326,$H$326:$K$326,0))*INDEX($J$320:$R$323,MATCH(X$326,$I$320:$I$323,0),MATCH(X$325,$J$319:$R$319,0))</f>
        <v>2</v>
      </c>
      <c r="Y359" s="726" cm="1">
        <f t="array" ref="Y359">INDEX($H359:$K359,0,MATCH(Y$326,$H$326:$K$326,0))*INDEX($J$320:$R$323,MATCH(Y$326,$I$320:$I$323,0),MATCH(Y$325,$J$319:$R$319,0))</f>
        <v>1</v>
      </c>
      <c r="Z359" s="726" cm="1">
        <f t="array" ref="Z359">INDEX($H359:$K359,0,MATCH(Z$326,$H$326:$K$326,0))*INDEX($J$320:$R$323,MATCH(Z$326,$I$320:$I$323,0),MATCH(Z$325,$J$319:$R$319,0))</f>
        <v>3</v>
      </c>
      <c r="AA359" s="726" cm="1">
        <f t="array" ref="AA359">INDEX($H359:$K359,0,MATCH(AA$326,$H$326:$K$326,0))*INDEX($J$320:$R$323,MATCH(AA$326,$I$320:$I$323,0),MATCH(AA$325,$J$319:$R$319,0))</f>
        <v>0</v>
      </c>
      <c r="AB359" s="726" cm="1">
        <f t="array" ref="AB359">INDEX($H359:$K359,0,MATCH(AB$326,$H$326:$K$326,0))*INDEX($J$320:$R$323,MATCH(AB$326,$I$320:$I$323,0),MATCH(AB$325,$J$319:$R$319,0))</f>
        <v>1</v>
      </c>
      <c r="AC359" s="726" cm="1">
        <f t="array" ref="AC359">INDEX($H359:$K359,0,MATCH(AC$326,$H$326:$K$326,0))*INDEX($J$320:$R$323,MATCH(AC$326,$I$320:$I$323,0),MATCH(AC$325,$J$319:$R$319,0))</f>
        <v>1</v>
      </c>
      <c r="AD359" s="726" cm="1">
        <f t="array" ref="AD359">INDEX($H359:$K359,0,MATCH(AD$326,$H$326:$K$326,0))*INDEX($J$320:$R$323,MATCH(AD$326,$I$320:$I$323,0),MATCH(AD$325,$J$319:$R$319,0))</f>
        <v>3</v>
      </c>
      <c r="AE359" s="726" cm="1">
        <f t="array" ref="AE359">INDEX($H359:$K359,0,MATCH(AE$326,$H$326:$K$326,0))*INDEX($J$320:$R$323,MATCH(AE$326,$I$320:$I$323,0),MATCH(AE$325,$J$319:$R$319,0))</f>
        <v>0</v>
      </c>
      <c r="AF359" s="726" cm="1">
        <f t="array" ref="AF359">INDEX($H359:$K359,0,MATCH(AF$326,$H$326:$K$326,0))*INDEX($J$320:$R$323,MATCH(AF$326,$I$320:$I$323,0),MATCH(AF$325,$J$319:$R$319,0))</f>
        <v>1</v>
      </c>
      <c r="AG359" s="726" cm="1">
        <f t="array" ref="AG359">INDEX($H359:$K359,0,MATCH(AG$326,$H$326:$K$326,0))*INDEX($J$320:$R$323,MATCH(AG$326,$I$320:$I$323,0),MATCH(AG$325,$J$319:$R$319,0))</f>
        <v>1</v>
      </c>
      <c r="AH359" s="726" cm="1">
        <f t="array" ref="AH359">INDEX($H359:$K359,0,MATCH(AH$326,$H$326:$K$326,0))*INDEX($J$320:$R$323,MATCH(AH$326,$I$320:$I$323,0),MATCH(AH$325,$J$319:$R$319,0))</f>
        <v>3</v>
      </c>
      <c r="AI359" s="726" cm="1">
        <f t="array" ref="AI359">INDEX($H359:$K359,0,MATCH(AI$326,$H$326:$K$326,0))*INDEX($J$320:$R$323,MATCH(AI$326,$I$320:$I$323,0),MATCH(AI$325,$J$319:$R$319,0))</f>
        <v>0</v>
      </c>
      <c r="AJ359" s="726" cm="1">
        <f t="array" ref="AJ359">INDEX($H359:$K359,0,MATCH(AJ$326,$H$326:$K$326,0))*INDEX($J$320:$R$323,MATCH(AJ$326,$I$320:$I$323,0),MATCH(AJ$325,$J$319:$R$319,0))</f>
        <v>1</v>
      </c>
      <c r="AK359" s="726" cm="1">
        <f t="array" ref="AK359">INDEX($H359:$K359,0,MATCH(AK$326,$H$326:$K$326,0))*INDEX($J$320:$R$323,MATCH(AK$326,$I$320:$I$323,0),MATCH(AK$325,$J$319:$R$319,0))</f>
        <v>1</v>
      </c>
      <c r="AL359" s="726" cm="1">
        <f t="array" ref="AL359">INDEX($H359:$K359,0,MATCH(AL$326,$H$326:$K$326,0))*INDEX($J$320:$R$323,MATCH(AL$326,$I$320:$I$323,0),MATCH(AL$325,$J$319:$R$319,0))</f>
        <v>3</v>
      </c>
      <c r="AM359" s="726" cm="1">
        <f t="array" ref="AM359">INDEX($H359:$K359,0,MATCH(AM$326,$H$326:$K$326,0))*INDEX($J$320:$R$323,MATCH(AM$326,$I$320:$I$323,0),MATCH(AM$325,$J$319:$R$319,0))</f>
        <v>0</v>
      </c>
      <c r="AN359" s="726" cm="1">
        <f t="array" ref="AN359">INDEX($H359:$K359,0,MATCH(AN$326,$H$326:$K$326,0))*INDEX($J$320:$R$323,MATCH(AN$326,$I$320:$I$323,0),MATCH(AN$325,$J$319:$R$319,0))</f>
        <v>1</v>
      </c>
      <c r="AO359" s="726" cm="1">
        <f t="array" ref="AO359">INDEX($H359:$K359,0,MATCH(AO$326,$H$326:$K$326,0))*INDEX($J$320:$R$323,MATCH(AO$326,$I$320:$I$323,0),MATCH(AO$325,$J$319:$R$319,0))</f>
        <v>1</v>
      </c>
      <c r="AP359" s="726" cm="1">
        <f t="array" ref="AP359">INDEX($H359:$K359,0,MATCH(AP$326,$H$326:$K$326,0))*INDEX($J$320:$R$323,MATCH(AP$326,$I$320:$I$323,0),MATCH(AP$325,$J$319:$R$319,0))</f>
        <v>3</v>
      </c>
      <c r="AQ359" s="726" cm="1">
        <f t="array" ref="AQ359">INDEX($H359:$K359,0,MATCH(AQ$326,$H$326:$K$326,0))*INDEX($J$320:$R$323,MATCH(AQ$326,$I$320:$I$323,0),MATCH(AQ$325,$J$319:$R$319,0))</f>
        <v>0</v>
      </c>
      <c r="AR359" s="726" cm="1">
        <f t="array" ref="AR359">INDEX($H359:$K359,0,MATCH(AR$326,$H$326:$K$326,0))*INDEX($J$320:$R$323,MATCH(AR$326,$I$320:$I$323,0),MATCH(AR$325,$J$319:$R$319,0))</f>
        <v>1</v>
      </c>
      <c r="AS359" s="726" cm="1">
        <f t="array" ref="AS359">INDEX($H359:$K359,0,MATCH(AS$326,$H$326:$K$326,0))*INDEX($J$320:$R$323,MATCH(AS$326,$I$320:$I$323,0),MATCH(AS$325,$J$319:$R$319,0))</f>
        <v>1</v>
      </c>
      <c r="AT359" s="726" cm="1">
        <f t="array" ref="AT359">INDEX($H359:$K359,0,MATCH(AT$326,$H$326:$K$326,0))*INDEX($J$320:$R$323,MATCH(AT$326,$I$320:$I$323,0),MATCH(AT$325,$J$319:$R$319,0))</f>
        <v>3</v>
      </c>
      <c r="AU359" s="726"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6" cm="1">
        <f t="array" ref="L360">INDEX($H360:$K360,0,MATCH(L$326,$H$326:$K$326,0))*INDEX($J$320:$R$323,MATCH(L$326,$I$320:$I$323,0),MATCH(L$325,$J$319:$R$319,0))</f>
        <v>0</v>
      </c>
      <c r="M360" s="726" cm="1">
        <f t="array" ref="M360">INDEX($H360:$K360,0,MATCH(M$326,$H$326:$K$326,0))*INDEX($J$320:$R$323,MATCH(M$326,$I$320:$I$323,0),MATCH(M$325,$J$319:$R$319,0))</f>
        <v>0</v>
      </c>
      <c r="N360" s="726" cm="1">
        <f t="array" ref="N360">INDEX($H360:$K360,0,MATCH(N$326,$H$326:$K$326,0))*INDEX($J$320:$R$323,MATCH(N$326,$I$320:$I$323,0),MATCH(N$325,$J$319:$R$319,0))</f>
        <v>0</v>
      </c>
      <c r="O360" s="726" cm="1">
        <f t="array" ref="O360">INDEX($H360:$K360,0,MATCH(O$326,$H$326:$K$326,0))*INDEX($J$320:$R$323,MATCH(O$326,$I$320:$I$323,0),MATCH(O$325,$J$319:$R$319,0))</f>
        <v>0</v>
      </c>
      <c r="P360" s="726" cm="1">
        <f t="array" ref="P360">INDEX($H360:$K360,0,MATCH(P$326,$H$326:$K$326,0))*INDEX($J$320:$R$323,MATCH(P$326,$I$320:$I$323,0),MATCH(P$325,$J$319:$R$319,0))</f>
        <v>0</v>
      </c>
      <c r="Q360" s="726" cm="1">
        <f t="array" ref="Q360">INDEX($H360:$K360,0,MATCH(Q$326,$H$326:$K$326,0))*INDEX($J$320:$R$323,MATCH(Q$326,$I$320:$I$323,0),MATCH(Q$325,$J$319:$R$319,0))</f>
        <v>0</v>
      </c>
      <c r="R360" s="726" cm="1">
        <f t="array" ref="R360">INDEX($H360:$K360,0,MATCH(R$326,$H$326:$K$326,0))*INDEX($J$320:$R$323,MATCH(R$326,$I$320:$I$323,0),MATCH(R$325,$J$319:$R$319,0))</f>
        <v>0</v>
      </c>
      <c r="S360" s="726" cm="1">
        <f t="array" ref="S360">INDEX($H360:$K360,0,MATCH(S$326,$H$326:$K$326,0))*INDEX($J$320:$R$323,MATCH(S$326,$I$320:$I$323,0),MATCH(S$325,$J$319:$R$319,0))</f>
        <v>0</v>
      </c>
      <c r="T360" s="726" cm="1">
        <f t="array" ref="T360">INDEX($H360:$K360,0,MATCH(T$326,$H$326:$K$326,0))*INDEX($J$320:$R$323,MATCH(T$326,$I$320:$I$323,0),MATCH(T$325,$J$319:$R$319,0))</f>
        <v>0</v>
      </c>
      <c r="U360" s="726" cm="1">
        <f t="array" ref="U360">INDEX($H360:$K360,0,MATCH(U$326,$H$326:$K$326,0))*INDEX($J$320:$R$323,MATCH(U$326,$I$320:$I$323,0),MATCH(U$325,$J$319:$R$319,0))</f>
        <v>0</v>
      </c>
      <c r="V360" s="726" cm="1">
        <f t="array" ref="V360">INDEX($H360:$K360,0,MATCH(V$326,$H$326:$K$326,0))*INDEX($J$320:$R$323,MATCH(V$326,$I$320:$I$323,0),MATCH(V$325,$J$319:$R$319,0))</f>
        <v>0</v>
      </c>
      <c r="W360" s="726" cm="1">
        <f t="array" ref="W360">INDEX($H360:$K360,0,MATCH(W$326,$H$326:$K$326,0))*INDEX($J$320:$R$323,MATCH(W$326,$I$320:$I$323,0),MATCH(W$325,$J$319:$R$319,0))</f>
        <v>0</v>
      </c>
      <c r="X360" s="726" cm="1">
        <f t="array" ref="X360">INDEX($H360:$K360,0,MATCH(X$326,$H$326:$K$326,0))*INDEX($J$320:$R$323,MATCH(X$326,$I$320:$I$323,0),MATCH(X$325,$J$319:$R$319,0))</f>
        <v>0</v>
      </c>
      <c r="Y360" s="726" cm="1">
        <f t="array" ref="Y360">INDEX($H360:$K360,0,MATCH(Y$326,$H$326:$K$326,0))*INDEX($J$320:$R$323,MATCH(Y$326,$I$320:$I$323,0),MATCH(Y$325,$J$319:$R$319,0))</f>
        <v>0</v>
      </c>
      <c r="Z360" s="726" cm="1">
        <f t="array" ref="Z360">INDEX($H360:$K360,0,MATCH(Z$326,$H$326:$K$326,0))*INDEX($J$320:$R$323,MATCH(Z$326,$I$320:$I$323,0),MATCH(Z$325,$J$319:$R$319,0))</f>
        <v>0</v>
      </c>
      <c r="AA360" s="726" cm="1">
        <f t="array" ref="AA360">INDEX($H360:$K360,0,MATCH(AA$326,$H$326:$K$326,0))*INDEX($J$320:$R$323,MATCH(AA$326,$I$320:$I$323,0),MATCH(AA$325,$J$319:$R$319,0))</f>
        <v>0</v>
      </c>
      <c r="AB360" s="726" cm="1">
        <f t="array" ref="AB360">INDEX($H360:$K360,0,MATCH(AB$326,$H$326:$K$326,0))*INDEX($J$320:$R$323,MATCH(AB$326,$I$320:$I$323,0),MATCH(AB$325,$J$319:$R$319,0))</f>
        <v>0</v>
      </c>
      <c r="AC360" s="726" cm="1">
        <f t="array" ref="AC360">INDEX($H360:$K360,0,MATCH(AC$326,$H$326:$K$326,0))*INDEX($J$320:$R$323,MATCH(AC$326,$I$320:$I$323,0),MATCH(AC$325,$J$319:$R$319,0))</f>
        <v>0</v>
      </c>
      <c r="AD360" s="726" cm="1">
        <f t="array" ref="AD360">INDEX($H360:$K360,0,MATCH(AD$326,$H$326:$K$326,0))*INDEX($J$320:$R$323,MATCH(AD$326,$I$320:$I$323,0),MATCH(AD$325,$J$319:$R$319,0))</f>
        <v>0</v>
      </c>
      <c r="AE360" s="726" cm="1">
        <f t="array" ref="AE360">INDEX($H360:$K360,0,MATCH(AE$326,$H$326:$K$326,0))*INDEX($J$320:$R$323,MATCH(AE$326,$I$320:$I$323,0),MATCH(AE$325,$J$319:$R$319,0))</f>
        <v>0</v>
      </c>
      <c r="AF360" s="726" cm="1">
        <f t="array" ref="AF360">INDEX($H360:$K360,0,MATCH(AF$326,$H$326:$K$326,0))*INDEX($J$320:$R$323,MATCH(AF$326,$I$320:$I$323,0),MATCH(AF$325,$J$319:$R$319,0))</f>
        <v>0</v>
      </c>
      <c r="AG360" s="726" cm="1">
        <f t="array" ref="AG360">INDEX($H360:$K360,0,MATCH(AG$326,$H$326:$K$326,0))*INDEX($J$320:$R$323,MATCH(AG$326,$I$320:$I$323,0),MATCH(AG$325,$J$319:$R$319,0))</f>
        <v>0</v>
      </c>
      <c r="AH360" s="726" cm="1">
        <f t="array" ref="AH360">INDEX($H360:$K360,0,MATCH(AH$326,$H$326:$K$326,0))*INDEX($J$320:$R$323,MATCH(AH$326,$I$320:$I$323,0),MATCH(AH$325,$J$319:$R$319,0))</f>
        <v>0</v>
      </c>
      <c r="AI360" s="726" cm="1">
        <f t="array" ref="AI360">INDEX($H360:$K360,0,MATCH(AI$326,$H$326:$K$326,0))*INDEX($J$320:$R$323,MATCH(AI$326,$I$320:$I$323,0),MATCH(AI$325,$J$319:$R$319,0))</f>
        <v>0</v>
      </c>
      <c r="AJ360" s="726" cm="1">
        <f t="array" ref="AJ360">INDEX($H360:$K360,0,MATCH(AJ$326,$H$326:$K$326,0))*INDEX($J$320:$R$323,MATCH(AJ$326,$I$320:$I$323,0),MATCH(AJ$325,$J$319:$R$319,0))</f>
        <v>0</v>
      </c>
      <c r="AK360" s="726" cm="1">
        <f t="array" ref="AK360">INDEX($H360:$K360,0,MATCH(AK$326,$H$326:$K$326,0))*INDEX($J$320:$R$323,MATCH(AK$326,$I$320:$I$323,0),MATCH(AK$325,$J$319:$R$319,0))</f>
        <v>0</v>
      </c>
      <c r="AL360" s="726" cm="1">
        <f t="array" ref="AL360">INDEX($H360:$K360,0,MATCH(AL$326,$H$326:$K$326,0))*INDEX($J$320:$R$323,MATCH(AL$326,$I$320:$I$323,0),MATCH(AL$325,$J$319:$R$319,0))</f>
        <v>0</v>
      </c>
      <c r="AM360" s="726" cm="1">
        <f t="array" ref="AM360">INDEX($H360:$K360,0,MATCH(AM$326,$H$326:$K$326,0))*INDEX($J$320:$R$323,MATCH(AM$326,$I$320:$I$323,0),MATCH(AM$325,$J$319:$R$319,0))</f>
        <v>0</v>
      </c>
      <c r="AN360" s="726" cm="1">
        <f t="array" ref="AN360">INDEX($H360:$K360,0,MATCH(AN$326,$H$326:$K$326,0))*INDEX($J$320:$R$323,MATCH(AN$326,$I$320:$I$323,0),MATCH(AN$325,$J$319:$R$319,0))</f>
        <v>0</v>
      </c>
      <c r="AO360" s="726" cm="1">
        <f t="array" ref="AO360">INDEX($H360:$K360,0,MATCH(AO$326,$H$326:$K$326,0))*INDEX($J$320:$R$323,MATCH(AO$326,$I$320:$I$323,0),MATCH(AO$325,$J$319:$R$319,0))</f>
        <v>0</v>
      </c>
      <c r="AP360" s="726" cm="1">
        <f t="array" ref="AP360">INDEX($H360:$K360,0,MATCH(AP$326,$H$326:$K$326,0))*INDEX($J$320:$R$323,MATCH(AP$326,$I$320:$I$323,0),MATCH(AP$325,$J$319:$R$319,0))</f>
        <v>0</v>
      </c>
      <c r="AQ360" s="726" cm="1">
        <f t="array" ref="AQ360">INDEX($H360:$K360,0,MATCH(AQ$326,$H$326:$K$326,0))*INDEX($J$320:$R$323,MATCH(AQ$326,$I$320:$I$323,0),MATCH(AQ$325,$J$319:$R$319,0))</f>
        <v>0</v>
      </c>
      <c r="AR360" s="726" cm="1">
        <f t="array" ref="AR360">INDEX($H360:$K360,0,MATCH(AR$326,$H$326:$K$326,0))*INDEX($J$320:$R$323,MATCH(AR$326,$I$320:$I$323,0),MATCH(AR$325,$J$319:$R$319,0))</f>
        <v>0</v>
      </c>
      <c r="AS360" s="726" cm="1">
        <f t="array" ref="AS360">INDEX($H360:$K360,0,MATCH(AS$326,$H$326:$K$326,0))*INDEX($J$320:$R$323,MATCH(AS$326,$I$320:$I$323,0),MATCH(AS$325,$J$319:$R$319,0))</f>
        <v>0</v>
      </c>
      <c r="AT360" s="726" cm="1">
        <f t="array" ref="AT360">INDEX($H360:$K360,0,MATCH(AT$326,$H$326:$K$326,0))*INDEX($J$320:$R$323,MATCH(AT$326,$I$320:$I$323,0),MATCH(AT$325,$J$319:$R$319,0))</f>
        <v>0</v>
      </c>
      <c r="AU360" s="726"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6" cm="1">
        <f t="array" ref="L361">INDEX($H361:$K361,0,MATCH(L$326,$H$326:$K$326,0))*INDEX($J$320:$R$323,MATCH(L$326,$I$320:$I$323,0),MATCH(L$325,$J$319:$R$319,0))</f>
        <v>0</v>
      </c>
      <c r="M361" s="726" cm="1">
        <f t="array" ref="M361">INDEX($H361:$K361,0,MATCH(M$326,$H$326:$K$326,0))*INDEX($J$320:$R$323,MATCH(M$326,$I$320:$I$323,0),MATCH(M$325,$J$319:$R$319,0))</f>
        <v>0</v>
      </c>
      <c r="N361" s="726" cm="1">
        <f t="array" ref="N361">INDEX($H361:$K361,0,MATCH(N$326,$H$326:$K$326,0))*INDEX($J$320:$R$323,MATCH(N$326,$I$320:$I$323,0),MATCH(N$325,$J$319:$R$319,0))</f>
        <v>0</v>
      </c>
      <c r="O361" s="726" cm="1">
        <f t="array" ref="O361">INDEX($H361:$K361,0,MATCH(O$326,$H$326:$K$326,0))*INDEX($J$320:$R$323,MATCH(O$326,$I$320:$I$323,0),MATCH(O$325,$J$319:$R$319,0))</f>
        <v>0</v>
      </c>
      <c r="P361" s="726" cm="1">
        <f t="array" ref="P361">INDEX($H361:$K361,0,MATCH(P$326,$H$326:$K$326,0))*INDEX($J$320:$R$323,MATCH(P$326,$I$320:$I$323,0),MATCH(P$325,$J$319:$R$319,0))</f>
        <v>0</v>
      </c>
      <c r="Q361" s="726" cm="1">
        <f t="array" ref="Q361">INDEX($H361:$K361,0,MATCH(Q$326,$H$326:$K$326,0))*INDEX($J$320:$R$323,MATCH(Q$326,$I$320:$I$323,0),MATCH(Q$325,$J$319:$R$319,0))</f>
        <v>0</v>
      </c>
      <c r="R361" s="726" cm="1">
        <f t="array" ref="R361">INDEX($H361:$K361,0,MATCH(R$326,$H$326:$K$326,0))*INDEX($J$320:$R$323,MATCH(R$326,$I$320:$I$323,0),MATCH(R$325,$J$319:$R$319,0))</f>
        <v>0</v>
      </c>
      <c r="S361" s="726" cm="1">
        <f t="array" ref="S361">INDEX($H361:$K361,0,MATCH(S$326,$H$326:$K$326,0))*INDEX($J$320:$R$323,MATCH(S$326,$I$320:$I$323,0),MATCH(S$325,$J$319:$R$319,0))</f>
        <v>0</v>
      </c>
      <c r="T361" s="726" cm="1">
        <f t="array" ref="T361">INDEX($H361:$K361,0,MATCH(T$326,$H$326:$K$326,0))*INDEX($J$320:$R$323,MATCH(T$326,$I$320:$I$323,0),MATCH(T$325,$J$319:$R$319,0))</f>
        <v>0</v>
      </c>
      <c r="U361" s="726" cm="1">
        <f t="array" ref="U361">INDEX($H361:$K361,0,MATCH(U$326,$H$326:$K$326,0))*INDEX($J$320:$R$323,MATCH(U$326,$I$320:$I$323,0),MATCH(U$325,$J$319:$R$319,0))</f>
        <v>0</v>
      </c>
      <c r="V361" s="726" cm="1">
        <f t="array" ref="V361">INDEX($H361:$K361,0,MATCH(V$326,$H$326:$K$326,0))*INDEX($J$320:$R$323,MATCH(V$326,$I$320:$I$323,0),MATCH(V$325,$J$319:$R$319,0))</f>
        <v>0</v>
      </c>
      <c r="W361" s="726" cm="1">
        <f t="array" ref="W361">INDEX($H361:$K361,0,MATCH(W$326,$H$326:$K$326,0))*INDEX($J$320:$R$323,MATCH(W$326,$I$320:$I$323,0),MATCH(W$325,$J$319:$R$319,0))</f>
        <v>0</v>
      </c>
      <c r="X361" s="726" cm="1">
        <f t="array" ref="X361">INDEX($H361:$K361,0,MATCH(X$326,$H$326:$K$326,0))*INDEX($J$320:$R$323,MATCH(X$326,$I$320:$I$323,0),MATCH(X$325,$J$319:$R$319,0))</f>
        <v>0</v>
      </c>
      <c r="Y361" s="726" cm="1">
        <f t="array" ref="Y361">INDEX($H361:$K361,0,MATCH(Y$326,$H$326:$K$326,0))*INDEX($J$320:$R$323,MATCH(Y$326,$I$320:$I$323,0),MATCH(Y$325,$J$319:$R$319,0))</f>
        <v>0</v>
      </c>
      <c r="Z361" s="726" cm="1">
        <f t="array" ref="Z361">INDEX($H361:$K361,0,MATCH(Z$326,$H$326:$K$326,0))*INDEX($J$320:$R$323,MATCH(Z$326,$I$320:$I$323,0),MATCH(Z$325,$J$319:$R$319,0))</f>
        <v>0</v>
      </c>
      <c r="AA361" s="726" cm="1">
        <f t="array" ref="AA361">INDEX($H361:$K361,0,MATCH(AA$326,$H$326:$K$326,0))*INDEX($J$320:$R$323,MATCH(AA$326,$I$320:$I$323,0),MATCH(AA$325,$J$319:$R$319,0))</f>
        <v>0</v>
      </c>
      <c r="AB361" s="726" cm="1">
        <f t="array" ref="AB361">INDEX($H361:$K361,0,MATCH(AB$326,$H$326:$K$326,0))*INDEX($J$320:$R$323,MATCH(AB$326,$I$320:$I$323,0),MATCH(AB$325,$J$319:$R$319,0))</f>
        <v>0</v>
      </c>
      <c r="AC361" s="726" cm="1">
        <f t="array" ref="AC361">INDEX($H361:$K361,0,MATCH(AC$326,$H$326:$K$326,0))*INDEX($J$320:$R$323,MATCH(AC$326,$I$320:$I$323,0),MATCH(AC$325,$J$319:$R$319,0))</f>
        <v>0</v>
      </c>
      <c r="AD361" s="726" cm="1">
        <f t="array" ref="AD361">INDEX($H361:$K361,0,MATCH(AD$326,$H$326:$K$326,0))*INDEX($J$320:$R$323,MATCH(AD$326,$I$320:$I$323,0),MATCH(AD$325,$J$319:$R$319,0))</f>
        <v>0</v>
      </c>
      <c r="AE361" s="726" cm="1">
        <f t="array" ref="AE361">INDEX($H361:$K361,0,MATCH(AE$326,$H$326:$K$326,0))*INDEX($J$320:$R$323,MATCH(AE$326,$I$320:$I$323,0),MATCH(AE$325,$J$319:$R$319,0))</f>
        <v>0</v>
      </c>
      <c r="AF361" s="726" cm="1">
        <f t="array" ref="AF361">INDEX($H361:$K361,0,MATCH(AF$326,$H$326:$K$326,0))*INDEX($J$320:$R$323,MATCH(AF$326,$I$320:$I$323,0),MATCH(AF$325,$J$319:$R$319,0))</f>
        <v>0</v>
      </c>
      <c r="AG361" s="726" cm="1">
        <f t="array" ref="AG361">INDEX($H361:$K361,0,MATCH(AG$326,$H$326:$K$326,0))*INDEX($J$320:$R$323,MATCH(AG$326,$I$320:$I$323,0),MATCH(AG$325,$J$319:$R$319,0))</f>
        <v>0</v>
      </c>
      <c r="AH361" s="726" cm="1">
        <f t="array" ref="AH361">INDEX($H361:$K361,0,MATCH(AH$326,$H$326:$K$326,0))*INDEX($J$320:$R$323,MATCH(AH$326,$I$320:$I$323,0),MATCH(AH$325,$J$319:$R$319,0))</f>
        <v>0</v>
      </c>
      <c r="AI361" s="726" cm="1">
        <f t="array" ref="AI361">INDEX($H361:$K361,0,MATCH(AI$326,$H$326:$K$326,0))*INDEX($J$320:$R$323,MATCH(AI$326,$I$320:$I$323,0),MATCH(AI$325,$J$319:$R$319,0))</f>
        <v>0</v>
      </c>
      <c r="AJ361" s="726" cm="1">
        <f t="array" ref="AJ361">INDEX($H361:$K361,0,MATCH(AJ$326,$H$326:$K$326,0))*INDEX($J$320:$R$323,MATCH(AJ$326,$I$320:$I$323,0),MATCH(AJ$325,$J$319:$R$319,0))</f>
        <v>0</v>
      </c>
      <c r="AK361" s="726" cm="1">
        <f t="array" ref="AK361">INDEX($H361:$K361,0,MATCH(AK$326,$H$326:$K$326,0))*INDEX($J$320:$R$323,MATCH(AK$326,$I$320:$I$323,0),MATCH(AK$325,$J$319:$R$319,0))</f>
        <v>0</v>
      </c>
      <c r="AL361" s="726" cm="1">
        <f t="array" ref="AL361">INDEX($H361:$K361,0,MATCH(AL$326,$H$326:$K$326,0))*INDEX($J$320:$R$323,MATCH(AL$326,$I$320:$I$323,0),MATCH(AL$325,$J$319:$R$319,0))</f>
        <v>0</v>
      </c>
      <c r="AM361" s="726" cm="1">
        <f t="array" ref="AM361">INDEX($H361:$K361,0,MATCH(AM$326,$H$326:$K$326,0))*INDEX($J$320:$R$323,MATCH(AM$326,$I$320:$I$323,0),MATCH(AM$325,$J$319:$R$319,0))</f>
        <v>0</v>
      </c>
      <c r="AN361" s="726" cm="1">
        <f t="array" ref="AN361">INDEX($H361:$K361,0,MATCH(AN$326,$H$326:$K$326,0))*INDEX($J$320:$R$323,MATCH(AN$326,$I$320:$I$323,0),MATCH(AN$325,$J$319:$R$319,0))</f>
        <v>0</v>
      </c>
      <c r="AO361" s="726" cm="1">
        <f t="array" ref="AO361">INDEX($H361:$K361,0,MATCH(AO$326,$H$326:$K$326,0))*INDEX($J$320:$R$323,MATCH(AO$326,$I$320:$I$323,0),MATCH(AO$325,$J$319:$R$319,0))</f>
        <v>0</v>
      </c>
      <c r="AP361" s="726" cm="1">
        <f t="array" ref="AP361">INDEX($H361:$K361,0,MATCH(AP$326,$H$326:$K$326,0))*INDEX($J$320:$R$323,MATCH(AP$326,$I$320:$I$323,0),MATCH(AP$325,$J$319:$R$319,0))</f>
        <v>0</v>
      </c>
      <c r="AQ361" s="726" cm="1">
        <f t="array" ref="AQ361">INDEX($H361:$K361,0,MATCH(AQ$326,$H$326:$K$326,0))*INDEX($J$320:$R$323,MATCH(AQ$326,$I$320:$I$323,0),MATCH(AQ$325,$J$319:$R$319,0))</f>
        <v>0</v>
      </c>
      <c r="AR361" s="726" cm="1">
        <f t="array" ref="AR361">INDEX($H361:$K361,0,MATCH(AR$326,$H$326:$K$326,0))*INDEX($J$320:$R$323,MATCH(AR$326,$I$320:$I$323,0),MATCH(AR$325,$J$319:$R$319,0))</f>
        <v>0</v>
      </c>
      <c r="AS361" s="726" cm="1">
        <f t="array" ref="AS361">INDEX($H361:$K361,0,MATCH(AS$326,$H$326:$K$326,0))*INDEX($J$320:$R$323,MATCH(AS$326,$I$320:$I$323,0),MATCH(AS$325,$J$319:$R$319,0))</f>
        <v>0</v>
      </c>
      <c r="AT361" s="726" cm="1">
        <f t="array" ref="AT361">INDEX($H361:$K361,0,MATCH(AT$326,$H$326:$K$326,0))*INDEX($J$320:$R$323,MATCH(AT$326,$I$320:$I$323,0),MATCH(AT$325,$J$319:$R$319,0))</f>
        <v>0</v>
      </c>
      <c r="AU361" s="726"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6" cm="1">
        <f t="array" ref="L362">INDEX($H362:$K362,0,MATCH(L$326,$H$326:$K$326,0))*INDEX($J$320:$R$323,MATCH(L$326,$I$320:$I$323,0),MATCH(L$325,$J$319:$R$319,0))</f>
        <v>2</v>
      </c>
      <c r="M362" s="726" cm="1">
        <f t="array" ref="M362">INDEX($H362:$K362,0,MATCH(M$326,$H$326:$K$326,0))*INDEX($J$320:$R$323,MATCH(M$326,$I$320:$I$323,0),MATCH(M$325,$J$319:$R$319,0))</f>
        <v>1</v>
      </c>
      <c r="N362" s="726" cm="1">
        <f t="array" ref="N362">INDEX($H362:$K362,0,MATCH(N$326,$H$326:$K$326,0))*INDEX($J$320:$R$323,MATCH(N$326,$I$320:$I$323,0),MATCH(N$325,$J$319:$R$319,0))</f>
        <v>3</v>
      </c>
      <c r="O362" s="726" cm="1">
        <f t="array" ref="O362">INDEX($H362:$K362,0,MATCH(O$326,$H$326:$K$326,0))*INDEX($J$320:$R$323,MATCH(O$326,$I$320:$I$323,0),MATCH(O$325,$J$319:$R$319,0))</f>
        <v>0</v>
      </c>
      <c r="P362" s="726" cm="1">
        <f t="array" ref="P362">INDEX($H362:$K362,0,MATCH(P$326,$H$326:$K$326,0))*INDEX($J$320:$R$323,MATCH(P$326,$I$320:$I$323,0),MATCH(P$325,$J$319:$R$319,0))</f>
        <v>2</v>
      </c>
      <c r="Q362" s="726" cm="1">
        <f t="array" ref="Q362">INDEX($H362:$K362,0,MATCH(Q$326,$H$326:$K$326,0))*INDEX($J$320:$R$323,MATCH(Q$326,$I$320:$I$323,0),MATCH(Q$325,$J$319:$R$319,0))</f>
        <v>1</v>
      </c>
      <c r="R362" s="726" cm="1">
        <f t="array" ref="R362">INDEX($H362:$K362,0,MATCH(R$326,$H$326:$K$326,0))*INDEX($J$320:$R$323,MATCH(R$326,$I$320:$I$323,0),MATCH(R$325,$J$319:$R$319,0))</f>
        <v>3</v>
      </c>
      <c r="S362" s="726" cm="1">
        <f t="array" ref="S362">INDEX($H362:$K362,0,MATCH(S$326,$H$326:$K$326,0))*INDEX($J$320:$R$323,MATCH(S$326,$I$320:$I$323,0),MATCH(S$325,$J$319:$R$319,0))</f>
        <v>0</v>
      </c>
      <c r="T362" s="726" cm="1">
        <f t="array" ref="T362">INDEX($H362:$K362,0,MATCH(T$326,$H$326:$K$326,0))*INDEX($J$320:$R$323,MATCH(T$326,$I$320:$I$323,0),MATCH(T$325,$J$319:$R$319,0))</f>
        <v>2</v>
      </c>
      <c r="U362" s="726" cm="1">
        <f t="array" ref="U362">INDEX($H362:$K362,0,MATCH(U$326,$H$326:$K$326,0))*INDEX($J$320:$R$323,MATCH(U$326,$I$320:$I$323,0),MATCH(U$325,$J$319:$R$319,0))</f>
        <v>1</v>
      </c>
      <c r="V362" s="726" cm="1">
        <f t="array" ref="V362">INDEX($H362:$K362,0,MATCH(V$326,$H$326:$K$326,0))*INDEX($J$320:$R$323,MATCH(V$326,$I$320:$I$323,0),MATCH(V$325,$J$319:$R$319,0))</f>
        <v>3</v>
      </c>
      <c r="W362" s="726" cm="1">
        <f t="array" ref="W362">INDEX($H362:$K362,0,MATCH(W$326,$H$326:$K$326,0))*INDEX($J$320:$R$323,MATCH(W$326,$I$320:$I$323,0),MATCH(W$325,$J$319:$R$319,0))</f>
        <v>0</v>
      </c>
      <c r="X362" s="726" cm="1">
        <f t="array" ref="X362">INDEX($H362:$K362,0,MATCH(X$326,$H$326:$K$326,0))*INDEX($J$320:$R$323,MATCH(X$326,$I$320:$I$323,0),MATCH(X$325,$J$319:$R$319,0))</f>
        <v>2</v>
      </c>
      <c r="Y362" s="726" cm="1">
        <f t="array" ref="Y362">INDEX($H362:$K362,0,MATCH(Y$326,$H$326:$K$326,0))*INDEX($J$320:$R$323,MATCH(Y$326,$I$320:$I$323,0),MATCH(Y$325,$J$319:$R$319,0))</f>
        <v>1</v>
      </c>
      <c r="Z362" s="726" cm="1">
        <f t="array" ref="Z362">INDEX($H362:$K362,0,MATCH(Z$326,$H$326:$K$326,0))*INDEX($J$320:$R$323,MATCH(Z$326,$I$320:$I$323,0),MATCH(Z$325,$J$319:$R$319,0))</f>
        <v>3</v>
      </c>
      <c r="AA362" s="726" cm="1">
        <f t="array" ref="AA362">INDEX($H362:$K362,0,MATCH(AA$326,$H$326:$K$326,0))*INDEX($J$320:$R$323,MATCH(AA$326,$I$320:$I$323,0),MATCH(AA$325,$J$319:$R$319,0))</f>
        <v>0</v>
      </c>
      <c r="AB362" s="726" cm="1">
        <f t="array" ref="AB362">INDEX($H362:$K362,0,MATCH(AB$326,$H$326:$K$326,0))*INDEX($J$320:$R$323,MATCH(AB$326,$I$320:$I$323,0),MATCH(AB$325,$J$319:$R$319,0))</f>
        <v>1</v>
      </c>
      <c r="AC362" s="726" cm="1">
        <f t="array" ref="AC362">INDEX($H362:$K362,0,MATCH(AC$326,$H$326:$K$326,0))*INDEX($J$320:$R$323,MATCH(AC$326,$I$320:$I$323,0),MATCH(AC$325,$J$319:$R$319,0))</f>
        <v>1</v>
      </c>
      <c r="AD362" s="726" cm="1">
        <f t="array" ref="AD362">INDEX($H362:$K362,0,MATCH(AD$326,$H$326:$K$326,0))*INDEX($J$320:$R$323,MATCH(AD$326,$I$320:$I$323,0),MATCH(AD$325,$J$319:$R$319,0))</f>
        <v>3</v>
      </c>
      <c r="AE362" s="726" cm="1">
        <f t="array" ref="AE362">INDEX($H362:$K362,0,MATCH(AE$326,$H$326:$K$326,0))*INDEX($J$320:$R$323,MATCH(AE$326,$I$320:$I$323,0),MATCH(AE$325,$J$319:$R$319,0))</f>
        <v>0</v>
      </c>
      <c r="AF362" s="726" cm="1">
        <f t="array" ref="AF362">INDEX($H362:$K362,0,MATCH(AF$326,$H$326:$K$326,0))*INDEX($J$320:$R$323,MATCH(AF$326,$I$320:$I$323,0),MATCH(AF$325,$J$319:$R$319,0))</f>
        <v>1</v>
      </c>
      <c r="AG362" s="726" cm="1">
        <f t="array" ref="AG362">INDEX($H362:$K362,0,MATCH(AG$326,$H$326:$K$326,0))*INDEX($J$320:$R$323,MATCH(AG$326,$I$320:$I$323,0),MATCH(AG$325,$J$319:$R$319,0))</f>
        <v>1</v>
      </c>
      <c r="AH362" s="726" cm="1">
        <f t="array" ref="AH362">INDEX($H362:$K362,0,MATCH(AH$326,$H$326:$K$326,0))*INDEX($J$320:$R$323,MATCH(AH$326,$I$320:$I$323,0),MATCH(AH$325,$J$319:$R$319,0))</f>
        <v>3</v>
      </c>
      <c r="AI362" s="726" cm="1">
        <f t="array" ref="AI362">INDEX($H362:$K362,0,MATCH(AI$326,$H$326:$K$326,0))*INDEX($J$320:$R$323,MATCH(AI$326,$I$320:$I$323,0),MATCH(AI$325,$J$319:$R$319,0))</f>
        <v>0</v>
      </c>
      <c r="AJ362" s="726" cm="1">
        <f t="array" ref="AJ362">INDEX($H362:$K362,0,MATCH(AJ$326,$H$326:$K$326,0))*INDEX($J$320:$R$323,MATCH(AJ$326,$I$320:$I$323,0),MATCH(AJ$325,$J$319:$R$319,0))</f>
        <v>1</v>
      </c>
      <c r="AK362" s="726" cm="1">
        <f t="array" ref="AK362">INDEX($H362:$K362,0,MATCH(AK$326,$H$326:$K$326,0))*INDEX($J$320:$R$323,MATCH(AK$326,$I$320:$I$323,0),MATCH(AK$325,$J$319:$R$319,0))</f>
        <v>1</v>
      </c>
      <c r="AL362" s="726" cm="1">
        <f t="array" ref="AL362">INDEX($H362:$K362,0,MATCH(AL$326,$H$326:$K$326,0))*INDEX($J$320:$R$323,MATCH(AL$326,$I$320:$I$323,0),MATCH(AL$325,$J$319:$R$319,0))</f>
        <v>3</v>
      </c>
      <c r="AM362" s="726" cm="1">
        <f t="array" ref="AM362">INDEX($H362:$K362,0,MATCH(AM$326,$H$326:$K$326,0))*INDEX($J$320:$R$323,MATCH(AM$326,$I$320:$I$323,0),MATCH(AM$325,$J$319:$R$319,0))</f>
        <v>0</v>
      </c>
      <c r="AN362" s="726" cm="1">
        <f t="array" ref="AN362">INDEX($H362:$K362,0,MATCH(AN$326,$H$326:$K$326,0))*INDEX($J$320:$R$323,MATCH(AN$326,$I$320:$I$323,0),MATCH(AN$325,$J$319:$R$319,0))</f>
        <v>1</v>
      </c>
      <c r="AO362" s="726" cm="1">
        <f t="array" ref="AO362">INDEX($H362:$K362,0,MATCH(AO$326,$H$326:$K$326,0))*INDEX($J$320:$R$323,MATCH(AO$326,$I$320:$I$323,0),MATCH(AO$325,$J$319:$R$319,0))</f>
        <v>1</v>
      </c>
      <c r="AP362" s="726" cm="1">
        <f t="array" ref="AP362">INDEX($H362:$K362,0,MATCH(AP$326,$H$326:$K$326,0))*INDEX($J$320:$R$323,MATCH(AP$326,$I$320:$I$323,0),MATCH(AP$325,$J$319:$R$319,0))</f>
        <v>3</v>
      </c>
      <c r="AQ362" s="726" cm="1">
        <f t="array" ref="AQ362">INDEX($H362:$K362,0,MATCH(AQ$326,$H$326:$K$326,0))*INDEX($J$320:$R$323,MATCH(AQ$326,$I$320:$I$323,0),MATCH(AQ$325,$J$319:$R$319,0))</f>
        <v>0</v>
      </c>
      <c r="AR362" s="726" cm="1">
        <f t="array" ref="AR362">INDEX($H362:$K362,0,MATCH(AR$326,$H$326:$K$326,0))*INDEX($J$320:$R$323,MATCH(AR$326,$I$320:$I$323,0),MATCH(AR$325,$J$319:$R$319,0))</f>
        <v>1</v>
      </c>
      <c r="AS362" s="726" cm="1">
        <f t="array" ref="AS362">INDEX($H362:$K362,0,MATCH(AS$326,$H$326:$K$326,0))*INDEX($J$320:$R$323,MATCH(AS$326,$I$320:$I$323,0),MATCH(AS$325,$J$319:$R$319,0))</f>
        <v>1</v>
      </c>
      <c r="AT362" s="726" cm="1">
        <f t="array" ref="AT362">INDEX($H362:$K362,0,MATCH(AT$326,$H$326:$K$326,0))*INDEX($J$320:$R$323,MATCH(AT$326,$I$320:$I$323,0),MATCH(AT$325,$J$319:$R$319,0))</f>
        <v>3</v>
      </c>
      <c r="AU362" s="726"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6" cm="1">
        <f t="array" ref="L363">INDEX($H363:$K363,0,MATCH(L$326,$H$326:$K$326,0))*INDEX($J$320:$R$323,MATCH(L$326,$I$320:$I$323,0),MATCH(L$325,$J$319:$R$319,0))</f>
        <v>0</v>
      </c>
      <c r="M363" s="726" cm="1">
        <f t="array" ref="M363">INDEX($H363:$K363,0,MATCH(M$326,$H$326:$K$326,0))*INDEX($J$320:$R$323,MATCH(M$326,$I$320:$I$323,0),MATCH(M$325,$J$319:$R$319,0))</f>
        <v>1</v>
      </c>
      <c r="N363" s="726" cm="1">
        <f t="array" ref="N363">INDEX($H363:$K363,0,MATCH(N$326,$H$326:$K$326,0))*INDEX($J$320:$R$323,MATCH(N$326,$I$320:$I$323,0),MATCH(N$325,$J$319:$R$319,0))</f>
        <v>4</v>
      </c>
      <c r="O363" s="726" cm="1">
        <f t="array" ref="O363">INDEX($H363:$K363,0,MATCH(O$326,$H$326:$K$326,0))*INDEX($J$320:$R$323,MATCH(O$326,$I$320:$I$323,0),MATCH(O$325,$J$319:$R$319,0))</f>
        <v>0</v>
      </c>
      <c r="P363" s="726" cm="1">
        <f t="array" ref="P363">INDEX($H363:$K363,0,MATCH(P$326,$H$326:$K$326,0))*INDEX($J$320:$R$323,MATCH(P$326,$I$320:$I$323,0),MATCH(P$325,$J$319:$R$319,0))</f>
        <v>0</v>
      </c>
      <c r="Q363" s="726" cm="1">
        <f t="array" ref="Q363">INDEX($H363:$K363,0,MATCH(Q$326,$H$326:$K$326,0))*INDEX($J$320:$R$323,MATCH(Q$326,$I$320:$I$323,0),MATCH(Q$325,$J$319:$R$319,0))</f>
        <v>1</v>
      </c>
      <c r="R363" s="726" cm="1">
        <f t="array" ref="R363">INDEX($H363:$K363,0,MATCH(R$326,$H$326:$K$326,0))*INDEX($J$320:$R$323,MATCH(R$326,$I$320:$I$323,0),MATCH(R$325,$J$319:$R$319,0))</f>
        <v>4</v>
      </c>
      <c r="S363" s="726" cm="1">
        <f t="array" ref="S363">INDEX($H363:$K363,0,MATCH(S$326,$H$326:$K$326,0))*INDEX($J$320:$R$323,MATCH(S$326,$I$320:$I$323,0),MATCH(S$325,$J$319:$R$319,0))</f>
        <v>0</v>
      </c>
      <c r="T363" s="726" cm="1">
        <f t="array" ref="T363">INDEX($H363:$K363,0,MATCH(T$326,$H$326:$K$326,0))*INDEX($J$320:$R$323,MATCH(T$326,$I$320:$I$323,0),MATCH(T$325,$J$319:$R$319,0))</f>
        <v>0</v>
      </c>
      <c r="U363" s="726" cm="1">
        <f t="array" ref="U363">INDEX($H363:$K363,0,MATCH(U$326,$H$326:$K$326,0))*INDEX($J$320:$R$323,MATCH(U$326,$I$320:$I$323,0),MATCH(U$325,$J$319:$R$319,0))</f>
        <v>1</v>
      </c>
      <c r="V363" s="726" cm="1">
        <f t="array" ref="V363">INDEX($H363:$K363,0,MATCH(V$326,$H$326:$K$326,0))*INDEX($J$320:$R$323,MATCH(V$326,$I$320:$I$323,0),MATCH(V$325,$J$319:$R$319,0))</f>
        <v>4</v>
      </c>
      <c r="W363" s="726" cm="1">
        <f t="array" ref="W363">INDEX($H363:$K363,0,MATCH(W$326,$H$326:$K$326,0))*INDEX($J$320:$R$323,MATCH(W$326,$I$320:$I$323,0),MATCH(W$325,$J$319:$R$319,0))</f>
        <v>0</v>
      </c>
      <c r="X363" s="726" cm="1">
        <f t="array" ref="X363">INDEX($H363:$K363,0,MATCH(X$326,$H$326:$K$326,0))*INDEX($J$320:$R$323,MATCH(X$326,$I$320:$I$323,0),MATCH(X$325,$J$319:$R$319,0))</f>
        <v>0</v>
      </c>
      <c r="Y363" s="726" cm="1">
        <f t="array" ref="Y363">INDEX($H363:$K363,0,MATCH(Y$326,$H$326:$K$326,0))*INDEX($J$320:$R$323,MATCH(Y$326,$I$320:$I$323,0),MATCH(Y$325,$J$319:$R$319,0))</f>
        <v>1</v>
      </c>
      <c r="Z363" s="726" cm="1">
        <f t="array" ref="Z363">INDEX($H363:$K363,0,MATCH(Z$326,$H$326:$K$326,0))*INDEX($J$320:$R$323,MATCH(Z$326,$I$320:$I$323,0),MATCH(Z$325,$J$319:$R$319,0))</f>
        <v>4</v>
      </c>
      <c r="AA363" s="726" cm="1">
        <f t="array" ref="AA363">INDEX($H363:$K363,0,MATCH(AA$326,$H$326:$K$326,0))*INDEX($J$320:$R$323,MATCH(AA$326,$I$320:$I$323,0),MATCH(AA$325,$J$319:$R$319,0))</f>
        <v>0</v>
      </c>
      <c r="AB363" s="726" cm="1">
        <f t="array" ref="AB363">INDEX($H363:$K363,0,MATCH(AB$326,$H$326:$K$326,0))*INDEX($J$320:$R$323,MATCH(AB$326,$I$320:$I$323,0),MATCH(AB$325,$J$319:$R$319,0))</f>
        <v>0</v>
      </c>
      <c r="AC363" s="726" cm="1">
        <f t="array" ref="AC363">INDEX($H363:$K363,0,MATCH(AC$326,$H$326:$K$326,0))*INDEX($J$320:$R$323,MATCH(AC$326,$I$320:$I$323,0),MATCH(AC$325,$J$319:$R$319,0))</f>
        <v>1</v>
      </c>
      <c r="AD363" s="726" cm="1">
        <f t="array" ref="AD363">INDEX($H363:$K363,0,MATCH(AD$326,$H$326:$K$326,0))*INDEX($J$320:$R$323,MATCH(AD$326,$I$320:$I$323,0),MATCH(AD$325,$J$319:$R$319,0))</f>
        <v>4</v>
      </c>
      <c r="AE363" s="726" cm="1">
        <f t="array" ref="AE363">INDEX($H363:$K363,0,MATCH(AE$326,$H$326:$K$326,0))*INDEX($J$320:$R$323,MATCH(AE$326,$I$320:$I$323,0),MATCH(AE$325,$J$319:$R$319,0))</f>
        <v>0</v>
      </c>
      <c r="AF363" s="726" cm="1">
        <f t="array" ref="AF363">INDEX($H363:$K363,0,MATCH(AF$326,$H$326:$K$326,0))*INDEX($J$320:$R$323,MATCH(AF$326,$I$320:$I$323,0),MATCH(AF$325,$J$319:$R$319,0))</f>
        <v>0</v>
      </c>
      <c r="AG363" s="726" cm="1">
        <f t="array" ref="AG363">INDEX($H363:$K363,0,MATCH(AG$326,$H$326:$K$326,0))*INDEX($J$320:$R$323,MATCH(AG$326,$I$320:$I$323,0),MATCH(AG$325,$J$319:$R$319,0))</f>
        <v>1</v>
      </c>
      <c r="AH363" s="726" cm="1">
        <f t="array" ref="AH363">INDEX($H363:$K363,0,MATCH(AH$326,$H$326:$K$326,0))*INDEX($J$320:$R$323,MATCH(AH$326,$I$320:$I$323,0),MATCH(AH$325,$J$319:$R$319,0))</f>
        <v>4</v>
      </c>
      <c r="AI363" s="726" cm="1">
        <f t="array" ref="AI363">INDEX($H363:$K363,0,MATCH(AI$326,$H$326:$K$326,0))*INDEX($J$320:$R$323,MATCH(AI$326,$I$320:$I$323,0),MATCH(AI$325,$J$319:$R$319,0))</f>
        <v>0</v>
      </c>
      <c r="AJ363" s="726" cm="1">
        <f t="array" ref="AJ363">INDEX($H363:$K363,0,MATCH(AJ$326,$H$326:$K$326,0))*INDEX($J$320:$R$323,MATCH(AJ$326,$I$320:$I$323,0),MATCH(AJ$325,$J$319:$R$319,0))</f>
        <v>0</v>
      </c>
      <c r="AK363" s="726" cm="1">
        <f t="array" ref="AK363">INDEX($H363:$K363,0,MATCH(AK$326,$H$326:$K$326,0))*INDEX($J$320:$R$323,MATCH(AK$326,$I$320:$I$323,0),MATCH(AK$325,$J$319:$R$319,0))</f>
        <v>1</v>
      </c>
      <c r="AL363" s="726" cm="1">
        <f t="array" ref="AL363">INDEX($H363:$K363,0,MATCH(AL$326,$H$326:$K$326,0))*INDEX($J$320:$R$323,MATCH(AL$326,$I$320:$I$323,0),MATCH(AL$325,$J$319:$R$319,0))</f>
        <v>4</v>
      </c>
      <c r="AM363" s="726" cm="1">
        <f t="array" ref="AM363">INDEX($H363:$K363,0,MATCH(AM$326,$H$326:$K$326,0))*INDEX($J$320:$R$323,MATCH(AM$326,$I$320:$I$323,0),MATCH(AM$325,$J$319:$R$319,0))</f>
        <v>0</v>
      </c>
      <c r="AN363" s="726" cm="1">
        <f t="array" ref="AN363">INDEX($H363:$K363,0,MATCH(AN$326,$H$326:$K$326,0))*INDEX($J$320:$R$323,MATCH(AN$326,$I$320:$I$323,0),MATCH(AN$325,$J$319:$R$319,0))</f>
        <v>0</v>
      </c>
      <c r="AO363" s="726" cm="1">
        <f t="array" ref="AO363">INDEX($H363:$K363,0,MATCH(AO$326,$H$326:$K$326,0))*INDEX($J$320:$R$323,MATCH(AO$326,$I$320:$I$323,0),MATCH(AO$325,$J$319:$R$319,0))</f>
        <v>1</v>
      </c>
      <c r="AP363" s="726" cm="1">
        <f t="array" ref="AP363">INDEX($H363:$K363,0,MATCH(AP$326,$H$326:$K$326,0))*INDEX($J$320:$R$323,MATCH(AP$326,$I$320:$I$323,0),MATCH(AP$325,$J$319:$R$319,0))</f>
        <v>4</v>
      </c>
      <c r="AQ363" s="726" cm="1">
        <f t="array" ref="AQ363">INDEX($H363:$K363,0,MATCH(AQ$326,$H$326:$K$326,0))*INDEX($J$320:$R$323,MATCH(AQ$326,$I$320:$I$323,0),MATCH(AQ$325,$J$319:$R$319,0))</f>
        <v>0</v>
      </c>
      <c r="AR363" s="726" cm="1">
        <f t="array" ref="AR363">INDEX($H363:$K363,0,MATCH(AR$326,$H$326:$K$326,0))*INDEX($J$320:$R$323,MATCH(AR$326,$I$320:$I$323,0),MATCH(AR$325,$J$319:$R$319,0))</f>
        <v>0</v>
      </c>
      <c r="AS363" s="726" cm="1">
        <f t="array" ref="AS363">INDEX($H363:$K363,0,MATCH(AS$326,$H$326:$K$326,0))*INDEX($J$320:$R$323,MATCH(AS$326,$I$320:$I$323,0),MATCH(AS$325,$J$319:$R$319,0))</f>
        <v>1</v>
      </c>
      <c r="AT363" s="726" cm="1">
        <f t="array" ref="AT363">INDEX($H363:$K363,0,MATCH(AT$326,$H$326:$K$326,0))*INDEX($J$320:$R$323,MATCH(AT$326,$I$320:$I$323,0),MATCH(AT$325,$J$319:$R$319,0))</f>
        <v>4</v>
      </c>
      <c r="AU363" s="726"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6" cm="1">
        <f t="array" ref="L364">INDEX($H364:$K364,0,MATCH(L$326,$H$326:$K$326,0))*INDEX($J$320:$R$323,MATCH(L$326,$I$320:$I$323,0),MATCH(L$325,$J$319:$R$319,0))</f>
        <v>2</v>
      </c>
      <c r="M364" s="726" cm="1">
        <f t="array" ref="M364">INDEX($H364:$K364,0,MATCH(M$326,$H$326:$K$326,0))*INDEX($J$320:$R$323,MATCH(M$326,$I$320:$I$323,0),MATCH(M$325,$J$319:$R$319,0))</f>
        <v>1</v>
      </c>
      <c r="N364" s="726" cm="1">
        <f t="array" ref="N364">INDEX($H364:$K364,0,MATCH(N$326,$H$326:$K$326,0))*INDEX($J$320:$R$323,MATCH(N$326,$I$320:$I$323,0),MATCH(N$325,$J$319:$R$319,0))</f>
        <v>3</v>
      </c>
      <c r="O364" s="726" cm="1">
        <f t="array" ref="O364">INDEX($H364:$K364,0,MATCH(O$326,$H$326:$K$326,0))*INDEX($J$320:$R$323,MATCH(O$326,$I$320:$I$323,0),MATCH(O$325,$J$319:$R$319,0))</f>
        <v>1</v>
      </c>
      <c r="P364" s="726" cm="1">
        <f t="array" ref="P364">INDEX($H364:$K364,0,MATCH(P$326,$H$326:$K$326,0))*INDEX($J$320:$R$323,MATCH(P$326,$I$320:$I$323,0),MATCH(P$325,$J$319:$R$319,0))</f>
        <v>2</v>
      </c>
      <c r="Q364" s="726" cm="1">
        <f t="array" ref="Q364">INDEX($H364:$K364,0,MATCH(Q$326,$H$326:$K$326,0))*INDEX($J$320:$R$323,MATCH(Q$326,$I$320:$I$323,0),MATCH(Q$325,$J$319:$R$319,0))</f>
        <v>1</v>
      </c>
      <c r="R364" s="726" cm="1">
        <f t="array" ref="R364">INDEX($H364:$K364,0,MATCH(R$326,$H$326:$K$326,0))*INDEX($J$320:$R$323,MATCH(R$326,$I$320:$I$323,0),MATCH(R$325,$J$319:$R$319,0))</f>
        <v>3</v>
      </c>
      <c r="S364" s="726" cm="1">
        <f t="array" ref="S364">INDEX($H364:$K364,0,MATCH(S$326,$H$326:$K$326,0))*INDEX($J$320:$R$323,MATCH(S$326,$I$320:$I$323,0),MATCH(S$325,$J$319:$R$319,0))</f>
        <v>1</v>
      </c>
      <c r="T364" s="726" cm="1">
        <f t="array" ref="T364">INDEX($H364:$K364,0,MATCH(T$326,$H$326:$K$326,0))*INDEX($J$320:$R$323,MATCH(T$326,$I$320:$I$323,0),MATCH(T$325,$J$319:$R$319,0))</f>
        <v>2</v>
      </c>
      <c r="U364" s="726" cm="1">
        <f t="array" ref="U364">INDEX($H364:$K364,0,MATCH(U$326,$H$326:$K$326,0))*INDEX($J$320:$R$323,MATCH(U$326,$I$320:$I$323,0),MATCH(U$325,$J$319:$R$319,0))</f>
        <v>1</v>
      </c>
      <c r="V364" s="726" cm="1">
        <f t="array" ref="V364">INDEX($H364:$K364,0,MATCH(V$326,$H$326:$K$326,0))*INDEX($J$320:$R$323,MATCH(V$326,$I$320:$I$323,0),MATCH(V$325,$J$319:$R$319,0))</f>
        <v>3</v>
      </c>
      <c r="W364" s="726" cm="1">
        <f t="array" ref="W364">INDEX($H364:$K364,0,MATCH(W$326,$H$326:$K$326,0))*INDEX($J$320:$R$323,MATCH(W$326,$I$320:$I$323,0),MATCH(W$325,$J$319:$R$319,0))</f>
        <v>1</v>
      </c>
      <c r="X364" s="726" cm="1">
        <f t="array" ref="X364">INDEX($H364:$K364,0,MATCH(X$326,$H$326:$K$326,0))*INDEX($J$320:$R$323,MATCH(X$326,$I$320:$I$323,0),MATCH(X$325,$J$319:$R$319,0))</f>
        <v>2</v>
      </c>
      <c r="Y364" s="726" cm="1">
        <f t="array" ref="Y364">INDEX($H364:$K364,0,MATCH(Y$326,$H$326:$K$326,0))*INDEX($J$320:$R$323,MATCH(Y$326,$I$320:$I$323,0),MATCH(Y$325,$J$319:$R$319,0))</f>
        <v>1</v>
      </c>
      <c r="Z364" s="726" cm="1">
        <f t="array" ref="Z364">INDEX($H364:$K364,0,MATCH(Z$326,$H$326:$K$326,0))*INDEX($J$320:$R$323,MATCH(Z$326,$I$320:$I$323,0),MATCH(Z$325,$J$319:$R$319,0))</f>
        <v>3</v>
      </c>
      <c r="AA364" s="726" cm="1">
        <f t="array" ref="AA364">INDEX($H364:$K364,0,MATCH(AA$326,$H$326:$K$326,0))*INDEX($J$320:$R$323,MATCH(AA$326,$I$320:$I$323,0),MATCH(AA$325,$J$319:$R$319,0))</f>
        <v>1</v>
      </c>
      <c r="AB364" s="726" cm="1">
        <f t="array" ref="AB364">INDEX($H364:$K364,0,MATCH(AB$326,$H$326:$K$326,0))*INDEX($J$320:$R$323,MATCH(AB$326,$I$320:$I$323,0),MATCH(AB$325,$J$319:$R$319,0))</f>
        <v>1</v>
      </c>
      <c r="AC364" s="726" cm="1">
        <f t="array" ref="AC364">INDEX($H364:$K364,0,MATCH(AC$326,$H$326:$K$326,0))*INDEX($J$320:$R$323,MATCH(AC$326,$I$320:$I$323,0),MATCH(AC$325,$J$319:$R$319,0))</f>
        <v>1</v>
      </c>
      <c r="AD364" s="726" cm="1">
        <f t="array" ref="AD364">INDEX($H364:$K364,0,MATCH(AD$326,$H$326:$K$326,0))*INDEX($J$320:$R$323,MATCH(AD$326,$I$320:$I$323,0),MATCH(AD$325,$J$319:$R$319,0))</f>
        <v>3</v>
      </c>
      <c r="AE364" s="726" cm="1">
        <f t="array" ref="AE364">INDEX($H364:$K364,0,MATCH(AE$326,$H$326:$K$326,0))*INDEX($J$320:$R$323,MATCH(AE$326,$I$320:$I$323,0),MATCH(AE$325,$J$319:$R$319,0))</f>
        <v>1</v>
      </c>
      <c r="AF364" s="726" cm="1">
        <f t="array" ref="AF364">INDEX($H364:$K364,0,MATCH(AF$326,$H$326:$K$326,0))*INDEX($J$320:$R$323,MATCH(AF$326,$I$320:$I$323,0),MATCH(AF$325,$J$319:$R$319,0))</f>
        <v>1</v>
      </c>
      <c r="AG364" s="726" cm="1">
        <f t="array" ref="AG364">INDEX($H364:$K364,0,MATCH(AG$326,$H$326:$K$326,0))*INDEX($J$320:$R$323,MATCH(AG$326,$I$320:$I$323,0),MATCH(AG$325,$J$319:$R$319,0))</f>
        <v>1</v>
      </c>
      <c r="AH364" s="726" cm="1">
        <f t="array" ref="AH364">INDEX($H364:$K364,0,MATCH(AH$326,$H$326:$K$326,0))*INDEX($J$320:$R$323,MATCH(AH$326,$I$320:$I$323,0),MATCH(AH$325,$J$319:$R$319,0))</f>
        <v>3</v>
      </c>
      <c r="AI364" s="726" cm="1">
        <f t="array" ref="AI364">INDEX($H364:$K364,0,MATCH(AI$326,$H$326:$K$326,0))*INDEX($J$320:$R$323,MATCH(AI$326,$I$320:$I$323,0),MATCH(AI$325,$J$319:$R$319,0))</f>
        <v>1</v>
      </c>
      <c r="AJ364" s="726" cm="1">
        <f t="array" ref="AJ364">INDEX($H364:$K364,0,MATCH(AJ$326,$H$326:$K$326,0))*INDEX($J$320:$R$323,MATCH(AJ$326,$I$320:$I$323,0),MATCH(AJ$325,$J$319:$R$319,0))</f>
        <v>1</v>
      </c>
      <c r="AK364" s="726" cm="1">
        <f t="array" ref="AK364">INDEX($H364:$K364,0,MATCH(AK$326,$H$326:$K$326,0))*INDEX($J$320:$R$323,MATCH(AK$326,$I$320:$I$323,0),MATCH(AK$325,$J$319:$R$319,0))</f>
        <v>1</v>
      </c>
      <c r="AL364" s="726" cm="1">
        <f t="array" ref="AL364">INDEX($H364:$K364,0,MATCH(AL$326,$H$326:$K$326,0))*INDEX($J$320:$R$323,MATCH(AL$326,$I$320:$I$323,0),MATCH(AL$325,$J$319:$R$319,0))</f>
        <v>3</v>
      </c>
      <c r="AM364" s="726" cm="1">
        <f t="array" ref="AM364">INDEX($H364:$K364,0,MATCH(AM$326,$H$326:$K$326,0))*INDEX($J$320:$R$323,MATCH(AM$326,$I$320:$I$323,0),MATCH(AM$325,$J$319:$R$319,0))</f>
        <v>1</v>
      </c>
      <c r="AN364" s="726" cm="1">
        <f t="array" ref="AN364">INDEX($H364:$K364,0,MATCH(AN$326,$H$326:$K$326,0))*INDEX($J$320:$R$323,MATCH(AN$326,$I$320:$I$323,0),MATCH(AN$325,$J$319:$R$319,0))</f>
        <v>1</v>
      </c>
      <c r="AO364" s="726" cm="1">
        <f t="array" ref="AO364">INDEX($H364:$K364,0,MATCH(AO$326,$H$326:$K$326,0))*INDEX($J$320:$R$323,MATCH(AO$326,$I$320:$I$323,0),MATCH(AO$325,$J$319:$R$319,0))</f>
        <v>1</v>
      </c>
      <c r="AP364" s="726" cm="1">
        <f t="array" ref="AP364">INDEX($H364:$K364,0,MATCH(AP$326,$H$326:$K$326,0))*INDEX($J$320:$R$323,MATCH(AP$326,$I$320:$I$323,0),MATCH(AP$325,$J$319:$R$319,0))</f>
        <v>3</v>
      </c>
      <c r="AQ364" s="726" cm="1">
        <f t="array" ref="AQ364">INDEX($H364:$K364,0,MATCH(AQ$326,$H$326:$K$326,0))*INDEX($J$320:$R$323,MATCH(AQ$326,$I$320:$I$323,0),MATCH(AQ$325,$J$319:$R$319,0))</f>
        <v>1</v>
      </c>
      <c r="AR364" s="726" cm="1">
        <f t="array" ref="AR364">INDEX($H364:$K364,0,MATCH(AR$326,$H$326:$K$326,0))*INDEX($J$320:$R$323,MATCH(AR$326,$I$320:$I$323,0),MATCH(AR$325,$J$319:$R$319,0))</f>
        <v>1</v>
      </c>
      <c r="AS364" s="726" cm="1">
        <f t="array" ref="AS364">INDEX($H364:$K364,0,MATCH(AS$326,$H$326:$K$326,0))*INDEX($J$320:$R$323,MATCH(AS$326,$I$320:$I$323,0),MATCH(AS$325,$J$319:$R$319,0))</f>
        <v>1</v>
      </c>
      <c r="AT364" s="726" cm="1">
        <f t="array" ref="AT364">INDEX($H364:$K364,0,MATCH(AT$326,$H$326:$K$326,0))*INDEX($J$320:$R$323,MATCH(AT$326,$I$320:$I$323,0),MATCH(AT$325,$J$319:$R$319,0))</f>
        <v>3</v>
      </c>
      <c r="AU364" s="726"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6" cm="1">
        <f t="array" ref="L365">INDEX($H365:$K365,0,MATCH(L$326,$H$326:$K$326,0))*INDEX($J$320:$R$323,MATCH(L$326,$I$320:$I$323,0),MATCH(L$325,$J$319:$R$319,0))</f>
        <v>0</v>
      </c>
      <c r="M365" s="726" cm="1">
        <f t="array" ref="M365">INDEX($H365:$K365,0,MATCH(M$326,$H$326:$K$326,0))*INDEX($J$320:$R$323,MATCH(M$326,$I$320:$I$323,0),MATCH(M$325,$J$319:$R$319,0))</f>
        <v>1</v>
      </c>
      <c r="N365" s="726" cm="1">
        <f t="array" ref="N365">INDEX($H365:$K365,0,MATCH(N$326,$H$326:$K$326,0))*INDEX($J$320:$R$323,MATCH(N$326,$I$320:$I$323,0),MATCH(N$325,$J$319:$R$319,0))</f>
        <v>4</v>
      </c>
      <c r="O365" s="726" cm="1">
        <f t="array" ref="O365">INDEX($H365:$K365,0,MATCH(O$326,$H$326:$K$326,0))*INDEX($J$320:$R$323,MATCH(O$326,$I$320:$I$323,0),MATCH(O$325,$J$319:$R$319,0))</f>
        <v>1</v>
      </c>
      <c r="P365" s="726" cm="1">
        <f t="array" ref="P365">INDEX($H365:$K365,0,MATCH(P$326,$H$326:$K$326,0))*INDEX($J$320:$R$323,MATCH(P$326,$I$320:$I$323,0),MATCH(P$325,$J$319:$R$319,0))</f>
        <v>0</v>
      </c>
      <c r="Q365" s="726" cm="1">
        <f t="array" ref="Q365">INDEX($H365:$K365,0,MATCH(Q$326,$H$326:$K$326,0))*INDEX($J$320:$R$323,MATCH(Q$326,$I$320:$I$323,0),MATCH(Q$325,$J$319:$R$319,0))</f>
        <v>1</v>
      </c>
      <c r="R365" s="726" cm="1">
        <f t="array" ref="R365">INDEX($H365:$K365,0,MATCH(R$326,$H$326:$K$326,0))*INDEX($J$320:$R$323,MATCH(R$326,$I$320:$I$323,0),MATCH(R$325,$J$319:$R$319,0))</f>
        <v>4</v>
      </c>
      <c r="S365" s="726" cm="1">
        <f t="array" ref="S365">INDEX($H365:$K365,0,MATCH(S$326,$H$326:$K$326,0))*INDEX($J$320:$R$323,MATCH(S$326,$I$320:$I$323,0),MATCH(S$325,$J$319:$R$319,0))</f>
        <v>1</v>
      </c>
      <c r="T365" s="726" cm="1">
        <f t="array" ref="T365">INDEX($H365:$K365,0,MATCH(T$326,$H$326:$K$326,0))*INDEX($J$320:$R$323,MATCH(T$326,$I$320:$I$323,0),MATCH(T$325,$J$319:$R$319,0))</f>
        <v>0</v>
      </c>
      <c r="U365" s="726" cm="1">
        <f t="array" ref="U365">INDEX($H365:$K365,0,MATCH(U$326,$H$326:$K$326,0))*INDEX($J$320:$R$323,MATCH(U$326,$I$320:$I$323,0),MATCH(U$325,$J$319:$R$319,0))</f>
        <v>1</v>
      </c>
      <c r="V365" s="726" cm="1">
        <f t="array" ref="V365">INDEX($H365:$K365,0,MATCH(V$326,$H$326:$K$326,0))*INDEX($J$320:$R$323,MATCH(V$326,$I$320:$I$323,0),MATCH(V$325,$J$319:$R$319,0))</f>
        <v>4</v>
      </c>
      <c r="W365" s="726" cm="1">
        <f t="array" ref="W365">INDEX($H365:$K365,0,MATCH(W$326,$H$326:$K$326,0))*INDEX($J$320:$R$323,MATCH(W$326,$I$320:$I$323,0),MATCH(W$325,$J$319:$R$319,0))</f>
        <v>1</v>
      </c>
      <c r="X365" s="726" cm="1">
        <f t="array" ref="X365">INDEX($H365:$K365,0,MATCH(X$326,$H$326:$K$326,0))*INDEX($J$320:$R$323,MATCH(X$326,$I$320:$I$323,0),MATCH(X$325,$J$319:$R$319,0))</f>
        <v>0</v>
      </c>
      <c r="Y365" s="726" cm="1">
        <f t="array" ref="Y365">INDEX($H365:$K365,0,MATCH(Y$326,$H$326:$K$326,0))*INDEX($J$320:$R$323,MATCH(Y$326,$I$320:$I$323,0),MATCH(Y$325,$J$319:$R$319,0))</f>
        <v>1</v>
      </c>
      <c r="Z365" s="726" cm="1">
        <f t="array" ref="Z365">INDEX($H365:$K365,0,MATCH(Z$326,$H$326:$K$326,0))*INDEX($J$320:$R$323,MATCH(Z$326,$I$320:$I$323,0),MATCH(Z$325,$J$319:$R$319,0))</f>
        <v>4</v>
      </c>
      <c r="AA365" s="726" cm="1">
        <f t="array" ref="AA365">INDEX($H365:$K365,0,MATCH(AA$326,$H$326:$K$326,0))*INDEX($J$320:$R$323,MATCH(AA$326,$I$320:$I$323,0),MATCH(AA$325,$J$319:$R$319,0))</f>
        <v>1</v>
      </c>
      <c r="AB365" s="726" cm="1">
        <f t="array" ref="AB365">INDEX($H365:$K365,0,MATCH(AB$326,$H$326:$K$326,0))*INDEX($J$320:$R$323,MATCH(AB$326,$I$320:$I$323,0),MATCH(AB$325,$J$319:$R$319,0))</f>
        <v>0</v>
      </c>
      <c r="AC365" s="726" cm="1">
        <f t="array" ref="AC365">INDEX($H365:$K365,0,MATCH(AC$326,$H$326:$K$326,0))*INDEX($J$320:$R$323,MATCH(AC$326,$I$320:$I$323,0),MATCH(AC$325,$J$319:$R$319,0))</f>
        <v>1</v>
      </c>
      <c r="AD365" s="726" cm="1">
        <f t="array" ref="AD365">INDEX($H365:$K365,0,MATCH(AD$326,$H$326:$K$326,0))*INDEX($J$320:$R$323,MATCH(AD$326,$I$320:$I$323,0),MATCH(AD$325,$J$319:$R$319,0))</f>
        <v>4</v>
      </c>
      <c r="AE365" s="726" cm="1">
        <f t="array" ref="AE365">INDEX($H365:$K365,0,MATCH(AE$326,$H$326:$K$326,0))*INDEX($J$320:$R$323,MATCH(AE$326,$I$320:$I$323,0),MATCH(AE$325,$J$319:$R$319,0))</f>
        <v>1</v>
      </c>
      <c r="AF365" s="726" cm="1">
        <f t="array" ref="AF365">INDEX($H365:$K365,0,MATCH(AF$326,$H$326:$K$326,0))*INDEX($J$320:$R$323,MATCH(AF$326,$I$320:$I$323,0),MATCH(AF$325,$J$319:$R$319,0))</f>
        <v>0</v>
      </c>
      <c r="AG365" s="726" cm="1">
        <f t="array" ref="AG365">INDEX($H365:$K365,0,MATCH(AG$326,$H$326:$K$326,0))*INDEX($J$320:$R$323,MATCH(AG$326,$I$320:$I$323,0),MATCH(AG$325,$J$319:$R$319,0))</f>
        <v>1</v>
      </c>
      <c r="AH365" s="726" cm="1">
        <f t="array" ref="AH365">INDEX($H365:$K365,0,MATCH(AH$326,$H$326:$K$326,0))*INDEX($J$320:$R$323,MATCH(AH$326,$I$320:$I$323,0),MATCH(AH$325,$J$319:$R$319,0))</f>
        <v>4</v>
      </c>
      <c r="AI365" s="726" cm="1">
        <f t="array" ref="AI365">INDEX($H365:$K365,0,MATCH(AI$326,$H$326:$K$326,0))*INDEX($J$320:$R$323,MATCH(AI$326,$I$320:$I$323,0),MATCH(AI$325,$J$319:$R$319,0))</f>
        <v>1</v>
      </c>
      <c r="AJ365" s="726" cm="1">
        <f t="array" ref="AJ365">INDEX($H365:$K365,0,MATCH(AJ$326,$H$326:$K$326,0))*INDEX($J$320:$R$323,MATCH(AJ$326,$I$320:$I$323,0),MATCH(AJ$325,$J$319:$R$319,0))</f>
        <v>0</v>
      </c>
      <c r="AK365" s="726" cm="1">
        <f t="array" ref="AK365">INDEX($H365:$K365,0,MATCH(AK$326,$H$326:$K$326,0))*INDEX($J$320:$R$323,MATCH(AK$326,$I$320:$I$323,0),MATCH(AK$325,$J$319:$R$319,0))</f>
        <v>1</v>
      </c>
      <c r="AL365" s="726" cm="1">
        <f t="array" ref="AL365">INDEX($H365:$K365,0,MATCH(AL$326,$H$326:$K$326,0))*INDEX($J$320:$R$323,MATCH(AL$326,$I$320:$I$323,0),MATCH(AL$325,$J$319:$R$319,0))</f>
        <v>4</v>
      </c>
      <c r="AM365" s="726" cm="1">
        <f t="array" ref="AM365">INDEX($H365:$K365,0,MATCH(AM$326,$H$326:$K$326,0))*INDEX($J$320:$R$323,MATCH(AM$326,$I$320:$I$323,0),MATCH(AM$325,$J$319:$R$319,0))</f>
        <v>1</v>
      </c>
      <c r="AN365" s="726" cm="1">
        <f t="array" ref="AN365">INDEX($H365:$K365,0,MATCH(AN$326,$H$326:$K$326,0))*INDEX($J$320:$R$323,MATCH(AN$326,$I$320:$I$323,0),MATCH(AN$325,$J$319:$R$319,0))</f>
        <v>0</v>
      </c>
      <c r="AO365" s="726" cm="1">
        <f t="array" ref="AO365">INDEX($H365:$K365,0,MATCH(AO$326,$H$326:$K$326,0))*INDEX($J$320:$R$323,MATCH(AO$326,$I$320:$I$323,0),MATCH(AO$325,$J$319:$R$319,0))</f>
        <v>1</v>
      </c>
      <c r="AP365" s="726" cm="1">
        <f t="array" ref="AP365">INDEX($H365:$K365,0,MATCH(AP$326,$H$326:$K$326,0))*INDEX($J$320:$R$323,MATCH(AP$326,$I$320:$I$323,0),MATCH(AP$325,$J$319:$R$319,0))</f>
        <v>4</v>
      </c>
      <c r="AQ365" s="726" cm="1">
        <f t="array" ref="AQ365">INDEX($H365:$K365,0,MATCH(AQ$326,$H$326:$K$326,0))*INDEX($J$320:$R$323,MATCH(AQ$326,$I$320:$I$323,0),MATCH(AQ$325,$J$319:$R$319,0))</f>
        <v>1</v>
      </c>
      <c r="AR365" s="726" cm="1">
        <f t="array" ref="AR365">INDEX($H365:$K365,0,MATCH(AR$326,$H$326:$K$326,0))*INDEX($J$320:$R$323,MATCH(AR$326,$I$320:$I$323,0),MATCH(AR$325,$J$319:$R$319,0))</f>
        <v>0</v>
      </c>
      <c r="AS365" s="726" cm="1">
        <f t="array" ref="AS365">INDEX($H365:$K365,0,MATCH(AS$326,$H$326:$K$326,0))*INDEX($J$320:$R$323,MATCH(AS$326,$I$320:$I$323,0),MATCH(AS$325,$J$319:$R$319,0))</f>
        <v>1</v>
      </c>
      <c r="AT365" s="726" cm="1">
        <f t="array" ref="AT365">INDEX($H365:$K365,0,MATCH(AT$326,$H$326:$K$326,0))*INDEX($J$320:$R$323,MATCH(AT$326,$I$320:$I$323,0),MATCH(AT$325,$J$319:$R$319,0))</f>
        <v>4</v>
      </c>
      <c r="AU365" s="726"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6" cm="1">
        <f t="array" ref="L366">INDEX($H366:$K366,0,MATCH(L$326,$H$326:$K$326,0))*INDEX($J$320:$R$323,MATCH(L$326,$I$320:$I$323,0),MATCH(L$325,$J$319:$R$319,0))</f>
        <v>2</v>
      </c>
      <c r="M366" s="726" cm="1">
        <f t="array" ref="M366">INDEX($H366:$K366,0,MATCH(M$326,$H$326:$K$326,0))*INDEX($J$320:$R$323,MATCH(M$326,$I$320:$I$323,0),MATCH(M$325,$J$319:$R$319,0))</f>
        <v>1</v>
      </c>
      <c r="N366" s="726" cm="1">
        <f t="array" ref="N366">INDEX($H366:$K366,0,MATCH(N$326,$H$326:$K$326,0))*INDEX($J$320:$R$323,MATCH(N$326,$I$320:$I$323,0),MATCH(N$325,$J$319:$R$319,0))</f>
        <v>3</v>
      </c>
      <c r="O366" s="726" cm="1">
        <f t="array" ref="O366">INDEX($H366:$K366,0,MATCH(O$326,$H$326:$K$326,0))*INDEX($J$320:$R$323,MATCH(O$326,$I$320:$I$323,0),MATCH(O$325,$J$319:$R$319,0))</f>
        <v>0</v>
      </c>
      <c r="P366" s="726" cm="1">
        <f t="array" ref="P366">INDEX($H366:$K366,0,MATCH(P$326,$H$326:$K$326,0))*INDEX($J$320:$R$323,MATCH(P$326,$I$320:$I$323,0),MATCH(P$325,$J$319:$R$319,0))</f>
        <v>2</v>
      </c>
      <c r="Q366" s="726" cm="1">
        <f t="array" ref="Q366">INDEX($H366:$K366,0,MATCH(Q$326,$H$326:$K$326,0))*INDEX($J$320:$R$323,MATCH(Q$326,$I$320:$I$323,0),MATCH(Q$325,$J$319:$R$319,0))</f>
        <v>1</v>
      </c>
      <c r="R366" s="726" cm="1">
        <f t="array" ref="R366">INDEX($H366:$K366,0,MATCH(R$326,$H$326:$K$326,0))*INDEX($J$320:$R$323,MATCH(R$326,$I$320:$I$323,0),MATCH(R$325,$J$319:$R$319,0))</f>
        <v>3</v>
      </c>
      <c r="S366" s="726" cm="1">
        <f t="array" ref="S366">INDEX($H366:$K366,0,MATCH(S$326,$H$326:$K$326,0))*INDEX($J$320:$R$323,MATCH(S$326,$I$320:$I$323,0),MATCH(S$325,$J$319:$R$319,0))</f>
        <v>0</v>
      </c>
      <c r="T366" s="726" cm="1">
        <f t="array" ref="T366">INDEX($H366:$K366,0,MATCH(T$326,$H$326:$K$326,0))*INDEX($J$320:$R$323,MATCH(T$326,$I$320:$I$323,0),MATCH(T$325,$J$319:$R$319,0))</f>
        <v>2</v>
      </c>
      <c r="U366" s="726" cm="1">
        <f t="array" ref="U366">INDEX($H366:$K366,0,MATCH(U$326,$H$326:$K$326,0))*INDEX($J$320:$R$323,MATCH(U$326,$I$320:$I$323,0),MATCH(U$325,$J$319:$R$319,0))</f>
        <v>1</v>
      </c>
      <c r="V366" s="726" cm="1">
        <f t="array" ref="V366">INDEX($H366:$K366,0,MATCH(V$326,$H$326:$K$326,0))*INDEX($J$320:$R$323,MATCH(V$326,$I$320:$I$323,0),MATCH(V$325,$J$319:$R$319,0))</f>
        <v>3</v>
      </c>
      <c r="W366" s="726" cm="1">
        <f t="array" ref="W366">INDEX($H366:$K366,0,MATCH(W$326,$H$326:$K$326,0))*INDEX($J$320:$R$323,MATCH(W$326,$I$320:$I$323,0),MATCH(W$325,$J$319:$R$319,0))</f>
        <v>0</v>
      </c>
      <c r="X366" s="726" cm="1">
        <f t="array" ref="X366">INDEX($H366:$K366,0,MATCH(X$326,$H$326:$K$326,0))*INDEX($J$320:$R$323,MATCH(X$326,$I$320:$I$323,0),MATCH(X$325,$J$319:$R$319,0))</f>
        <v>2</v>
      </c>
      <c r="Y366" s="726" cm="1">
        <f t="array" ref="Y366">INDEX($H366:$K366,0,MATCH(Y$326,$H$326:$K$326,0))*INDEX($J$320:$R$323,MATCH(Y$326,$I$320:$I$323,0),MATCH(Y$325,$J$319:$R$319,0))</f>
        <v>1</v>
      </c>
      <c r="Z366" s="726" cm="1">
        <f t="array" ref="Z366">INDEX($H366:$K366,0,MATCH(Z$326,$H$326:$K$326,0))*INDEX($J$320:$R$323,MATCH(Z$326,$I$320:$I$323,0),MATCH(Z$325,$J$319:$R$319,0))</f>
        <v>3</v>
      </c>
      <c r="AA366" s="726" cm="1">
        <f t="array" ref="AA366">INDEX($H366:$K366,0,MATCH(AA$326,$H$326:$K$326,0))*INDEX($J$320:$R$323,MATCH(AA$326,$I$320:$I$323,0),MATCH(AA$325,$J$319:$R$319,0))</f>
        <v>0</v>
      </c>
      <c r="AB366" s="726" cm="1">
        <f t="array" ref="AB366">INDEX($H366:$K366,0,MATCH(AB$326,$H$326:$K$326,0))*INDEX($J$320:$R$323,MATCH(AB$326,$I$320:$I$323,0),MATCH(AB$325,$J$319:$R$319,0))</f>
        <v>1</v>
      </c>
      <c r="AC366" s="726" cm="1">
        <f t="array" ref="AC366">INDEX($H366:$K366,0,MATCH(AC$326,$H$326:$K$326,0))*INDEX($J$320:$R$323,MATCH(AC$326,$I$320:$I$323,0),MATCH(AC$325,$J$319:$R$319,0))</f>
        <v>1</v>
      </c>
      <c r="AD366" s="726" cm="1">
        <f t="array" ref="AD366">INDEX($H366:$K366,0,MATCH(AD$326,$H$326:$K$326,0))*INDEX($J$320:$R$323,MATCH(AD$326,$I$320:$I$323,0),MATCH(AD$325,$J$319:$R$319,0))</f>
        <v>3</v>
      </c>
      <c r="AE366" s="726" cm="1">
        <f t="array" ref="AE366">INDEX($H366:$K366,0,MATCH(AE$326,$H$326:$K$326,0))*INDEX($J$320:$R$323,MATCH(AE$326,$I$320:$I$323,0),MATCH(AE$325,$J$319:$R$319,0))</f>
        <v>0</v>
      </c>
      <c r="AF366" s="726" cm="1">
        <f t="array" ref="AF366">INDEX($H366:$K366,0,MATCH(AF$326,$H$326:$K$326,0))*INDEX($J$320:$R$323,MATCH(AF$326,$I$320:$I$323,0),MATCH(AF$325,$J$319:$R$319,0))</f>
        <v>1</v>
      </c>
      <c r="AG366" s="726" cm="1">
        <f t="array" ref="AG366">INDEX($H366:$K366,0,MATCH(AG$326,$H$326:$K$326,0))*INDEX($J$320:$R$323,MATCH(AG$326,$I$320:$I$323,0),MATCH(AG$325,$J$319:$R$319,0))</f>
        <v>1</v>
      </c>
      <c r="AH366" s="726" cm="1">
        <f t="array" ref="AH366">INDEX($H366:$K366,0,MATCH(AH$326,$H$326:$K$326,0))*INDEX($J$320:$R$323,MATCH(AH$326,$I$320:$I$323,0),MATCH(AH$325,$J$319:$R$319,0))</f>
        <v>3</v>
      </c>
      <c r="AI366" s="726" cm="1">
        <f t="array" ref="AI366">INDEX($H366:$K366,0,MATCH(AI$326,$H$326:$K$326,0))*INDEX($J$320:$R$323,MATCH(AI$326,$I$320:$I$323,0),MATCH(AI$325,$J$319:$R$319,0))</f>
        <v>0</v>
      </c>
      <c r="AJ366" s="726" cm="1">
        <f t="array" ref="AJ366">INDEX($H366:$K366,0,MATCH(AJ$326,$H$326:$K$326,0))*INDEX($J$320:$R$323,MATCH(AJ$326,$I$320:$I$323,0),MATCH(AJ$325,$J$319:$R$319,0))</f>
        <v>1</v>
      </c>
      <c r="AK366" s="726" cm="1">
        <f t="array" ref="AK366">INDEX($H366:$K366,0,MATCH(AK$326,$H$326:$K$326,0))*INDEX($J$320:$R$323,MATCH(AK$326,$I$320:$I$323,0),MATCH(AK$325,$J$319:$R$319,0))</f>
        <v>1</v>
      </c>
      <c r="AL366" s="726" cm="1">
        <f t="array" ref="AL366">INDEX($H366:$K366,0,MATCH(AL$326,$H$326:$K$326,0))*INDEX($J$320:$R$323,MATCH(AL$326,$I$320:$I$323,0),MATCH(AL$325,$J$319:$R$319,0))</f>
        <v>3</v>
      </c>
      <c r="AM366" s="726" cm="1">
        <f t="array" ref="AM366">INDEX($H366:$K366,0,MATCH(AM$326,$H$326:$K$326,0))*INDEX($J$320:$R$323,MATCH(AM$326,$I$320:$I$323,0),MATCH(AM$325,$J$319:$R$319,0))</f>
        <v>0</v>
      </c>
      <c r="AN366" s="726" cm="1">
        <f t="array" ref="AN366">INDEX($H366:$K366,0,MATCH(AN$326,$H$326:$K$326,0))*INDEX($J$320:$R$323,MATCH(AN$326,$I$320:$I$323,0),MATCH(AN$325,$J$319:$R$319,0))</f>
        <v>1</v>
      </c>
      <c r="AO366" s="726" cm="1">
        <f t="array" ref="AO366">INDEX($H366:$K366,0,MATCH(AO$326,$H$326:$K$326,0))*INDEX($J$320:$R$323,MATCH(AO$326,$I$320:$I$323,0),MATCH(AO$325,$J$319:$R$319,0))</f>
        <v>1</v>
      </c>
      <c r="AP366" s="726" cm="1">
        <f t="array" ref="AP366">INDEX($H366:$K366,0,MATCH(AP$326,$H$326:$K$326,0))*INDEX($J$320:$R$323,MATCH(AP$326,$I$320:$I$323,0),MATCH(AP$325,$J$319:$R$319,0))</f>
        <v>3</v>
      </c>
      <c r="AQ366" s="726" cm="1">
        <f t="array" ref="AQ366">INDEX($H366:$K366,0,MATCH(AQ$326,$H$326:$K$326,0))*INDEX($J$320:$R$323,MATCH(AQ$326,$I$320:$I$323,0),MATCH(AQ$325,$J$319:$R$319,0))</f>
        <v>0</v>
      </c>
      <c r="AR366" s="726" cm="1">
        <f t="array" ref="AR366">INDEX($H366:$K366,0,MATCH(AR$326,$H$326:$K$326,0))*INDEX($J$320:$R$323,MATCH(AR$326,$I$320:$I$323,0),MATCH(AR$325,$J$319:$R$319,0))</f>
        <v>1</v>
      </c>
      <c r="AS366" s="726" cm="1">
        <f t="array" ref="AS366">INDEX($H366:$K366,0,MATCH(AS$326,$H$326:$K$326,0))*INDEX($J$320:$R$323,MATCH(AS$326,$I$320:$I$323,0),MATCH(AS$325,$J$319:$R$319,0))</f>
        <v>1</v>
      </c>
      <c r="AT366" s="726" cm="1">
        <f t="array" ref="AT366">INDEX($H366:$K366,0,MATCH(AT$326,$H$326:$K$326,0))*INDEX($J$320:$R$323,MATCH(AT$326,$I$320:$I$323,0),MATCH(AT$325,$J$319:$R$319,0))</f>
        <v>3</v>
      </c>
      <c r="AU366" s="726"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6" cm="1">
        <f t="array" ref="L367">INDEX($H367:$K367,0,MATCH(L$326,$H$326:$K$326,0))*INDEX($J$320:$R$323,MATCH(L$326,$I$320:$I$323,0),MATCH(L$325,$J$319:$R$319,0))</f>
        <v>2</v>
      </c>
      <c r="M367" s="726" cm="1">
        <f t="array" ref="M367">INDEX($H367:$K367,0,MATCH(M$326,$H$326:$K$326,0))*INDEX($J$320:$R$323,MATCH(M$326,$I$320:$I$323,0),MATCH(M$325,$J$319:$R$319,0))</f>
        <v>1</v>
      </c>
      <c r="N367" s="726" cm="1">
        <f t="array" ref="N367">INDEX($H367:$K367,0,MATCH(N$326,$H$326:$K$326,0))*INDEX($J$320:$R$323,MATCH(N$326,$I$320:$I$323,0),MATCH(N$325,$J$319:$R$319,0))</f>
        <v>3</v>
      </c>
      <c r="O367" s="726" cm="1">
        <f t="array" ref="O367">INDEX($H367:$K367,0,MATCH(O$326,$H$326:$K$326,0))*INDEX($J$320:$R$323,MATCH(O$326,$I$320:$I$323,0),MATCH(O$325,$J$319:$R$319,0))</f>
        <v>0</v>
      </c>
      <c r="P367" s="726" cm="1">
        <f t="array" ref="P367">INDEX($H367:$K367,0,MATCH(P$326,$H$326:$K$326,0))*INDEX($J$320:$R$323,MATCH(P$326,$I$320:$I$323,0),MATCH(P$325,$J$319:$R$319,0))</f>
        <v>2</v>
      </c>
      <c r="Q367" s="726" cm="1">
        <f t="array" ref="Q367">INDEX($H367:$K367,0,MATCH(Q$326,$H$326:$K$326,0))*INDEX($J$320:$R$323,MATCH(Q$326,$I$320:$I$323,0),MATCH(Q$325,$J$319:$R$319,0))</f>
        <v>1</v>
      </c>
      <c r="R367" s="726" cm="1">
        <f t="array" ref="R367">INDEX($H367:$K367,0,MATCH(R$326,$H$326:$K$326,0))*INDEX($J$320:$R$323,MATCH(R$326,$I$320:$I$323,0),MATCH(R$325,$J$319:$R$319,0))</f>
        <v>3</v>
      </c>
      <c r="S367" s="726" cm="1">
        <f t="array" ref="S367">INDEX($H367:$K367,0,MATCH(S$326,$H$326:$K$326,0))*INDEX($J$320:$R$323,MATCH(S$326,$I$320:$I$323,0),MATCH(S$325,$J$319:$R$319,0))</f>
        <v>0</v>
      </c>
      <c r="T367" s="726" cm="1">
        <f t="array" ref="T367">INDEX($H367:$K367,0,MATCH(T$326,$H$326:$K$326,0))*INDEX($J$320:$R$323,MATCH(T$326,$I$320:$I$323,0),MATCH(T$325,$J$319:$R$319,0))</f>
        <v>2</v>
      </c>
      <c r="U367" s="726" cm="1">
        <f t="array" ref="U367">INDEX($H367:$K367,0,MATCH(U$326,$H$326:$K$326,0))*INDEX($J$320:$R$323,MATCH(U$326,$I$320:$I$323,0),MATCH(U$325,$J$319:$R$319,0))</f>
        <v>1</v>
      </c>
      <c r="V367" s="726" cm="1">
        <f t="array" ref="V367">INDEX($H367:$K367,0,MATCH(V$326,$H$326:$K$326,0))*INDEX($J$320:$R$323,MATCH(V$326,$I$320:$I$323,0),MATCH(V$325,$J$319:$R$319,0))</f>
        <v>3</v>
      </c>
      <c r="W367" s="726" cm="1">
        <f t="array" ref="W367">INDEX($H367:$K367,0,MATCH(W$326,$H$326:$K$326,0))*INDEX($J$320:$R$323,MATCH(W$326,$I$320:$I$323,0),MATCH(W$325,$J$319:$R$319,0))</f>
        <v>0</v>
      </c>
      <c r="X367" s="726" cm="1">
        <f t="array" ref="X367">INDEX($H367:$K367,0,MATCH(X$326,$H$326:$K$326,0))*INDEX($J$320:$R$323,MATCH(X$326,$I$320:$I$323,0),MATCH(X$325,$J$319:$R$319,0))</f>
        <v>2</v>
      </c>
      <c r="Y367" s="726" cm="1">
        <f t="array" ref="Y367">INDEX($H367:$K367,0,MATCH(Y$326,$H$326:$K$326,0))*INDEX($J$320:$R$323,MATCH(Y$326,$I$320:$I$323,0),MATCH(Y$325,$J$319:$R$319,0))</f>
        <v>1</v>
      </c>
      <c r="Z367" s="726" cm="1">
        <f t="array" ref="Z367">INDEX($H367:$K367,0,MATCH(Z$326,$H$326:$K$326,0))*INDEX($J$320:$R$323,MATCH(Z$326,$I$320:$I$323,0),MATCH(Z$325,$J$319:$R$319,0))</f>
        <v>3</v>
      </c>
      <c r="AA367" s="726" cm="1">
        <f t="array" ref="AA367">INDEX($H367:$K367,0,MATCH(AA$326,$H$326:$K$326,0))*INDEX($J$320:$R$323,MATCH(AA$326,$I$320:$I$323,0),MATCH(AA$325,$J$319:$R$319,0))</f>
        <v>0</v>
      </c>
      <c r="AB367" s="726" cm="1">
        <f t="array" ref="AB367">INDEX($H367:$K367,0,MATCH(AB$326,$H$326:$K$326,0))*INDEX($J$320:$R$323,MATCH(AB$326,$I$320:$I$323,0),MATCH(AB$325,$J$319:$R$319,0))</f>
        <v>1</v>
      </c>
      <c r="AC367" s="726" cm="1">
        <f t="array" ref="AC367">INDEX($H367:$K367,0,MATCH(AC$326,$H$326:$K$326,0))*INDEX($J$320:$R$323,MATCH(AC$326,$I$320:$I$323,0),MATCH(AC$325,$J$319:$R$319,0))</f>
        <v>1</v>
      </c>
      <c r="AD367" s="726" cm="1">
        <f t="array" ref="AD367">INDEX($H367:$K367,0,MATCH(AD$326,$H$326:$K$326,0))*INDEX($J$320:$R$323,MATCH(AD$326,$I$320:$I$323,0),MATCH(AD$325,$J$319:$R$319,0))</f>
        <v>3</v>
      </c>
      <c r="AE367" s="726" cm="1">
        <f t="array" ref="AE367">INDEX($H367:$K367,0,MATCH(AE$326,$H$326:$K$326,0))*INDEX($J$320:$R$323,MATCH(AE$326,$I$320:$I$323,0),MATCH(AE$325,$J$319:$R$319,0))</f>
        <v>0</v>
      </c>
      <c r="AF367" s="726" cm="1">
        <f t="array" ref="AF367">INDEX($H367:$K367,0,MATCH(AF$326,$H$326:$K$326,0))*INDEX($J$320:$R$323,MATCH(AF$326,$I$320:$I$323,0),MATCH(AF$325,$J$319:$R$319,0))</f>
        <v>1</v>
      </c>
      <c r="AG367" s="726" cm="1">
        <f t="array" ref="AG367">INDEX($H367:$K367,0,MATCH(AG$326,$H$326:$K$326,0))*INDEX($J$320:$R$323,MATCH(AG$326,$I$320:$I$323,0),MATCH(AG$325,$J$319:$R$319,0))</f>
        <v>1</v>
      </c>
      <c r="AH367" s="726" cm="1">
        <f t="array" ref="AH367">INDEX($H367:$K367,0,MATCH(AH$326,$H$326:$K$326,0))*INDEX($J$320:$R$323,MATCH(AH$326,$I$320:$I$323,0),MATCH(AH$325,$J$319:$R$319,0))</f>
        <v>3</v>
      </c>
      <c r="AI367" s="726" cm="1">
        <f t="array" ref="AI367">INDEX($H367:$K367,0,MATCH(AI$326,$H$326:$K$326,0))*INDEX($J$320:$R$323,MATCH(AI$326,$I$320:$I$323,0),MATCH(AI$325,$J$319:$R$319,0))</f>
        <v>0</v>
      </c>
      <c r="AJ367" s="726" cm="1">
        <f t="array" ref="AJ367">INDEX($H367:$K367,0,MATCH(AJ$326,$H$326:$K$326,0))*INDEX($J$320:$R$323,MATCH(AJ$326,$I$320:$I$323,0),MATCH(AJ$325,$J$319:$R$319,0))</f>
        <v>1</v>
      </c>
      <c r="AK367" s="726" cm="1">
        <f t="array" ref="AK367">INDEX($H367:$K367,0,MATCH(AK$326,$H$326:$K$326,0))*INDEX($J$320:$R$323,MATCH(AK$326,$I$320:$I$323,0),MATCH(AK$325,$J$319:$R$319,0))</f>
        <v>1</v>
      </c>
      <c r="AL367" s="726" cm="1">
        <f t="array" ref="AL367">INDEX($H367:$K367,0,MATCH(AL$326,$H$326:$K$326,0))*INDEX($J$320:$R$323,MATCH(AL$326,$I$320:$I$323,0),MATCH(AL$325,$J$319:$R$319,0))</f>
        <v>3</v>
      </c>
      <c r="AM367" s="726" cm="1">
        <f t="array" ref="AM367">INDEX($H367:$K367,0,MATCH(AM$326,$H$326:$K$326,0))*INDEX($J$320:$R$323,MATCH(AM$326,$I$320:$I$323,0),MATCH(AM$325,$J$319:$R$319,0))</f>
        <v>0</v>
      </c>
      <c r="AN367" s="726" cm="1">
        <f t="array" ref="AN367">INDEX($H367:$K367,0,MATCH(AN$326,$H$326:$K$326,0))*INDEX($J$320:$R$323,MATCH(AN$326,$I$320:$I$323,0),MATCH(AN$325,$J$319:$R$319,0))</f>
        <v>1</v>
      </c>
      <c r="AO367" s="726" cm="1">
        <f t="array" ref="AO367">INDEX($H367:$K367,0,MATCH(AO$326,$H$326:$K$326,0))*INDEX($J$320:$R$323,MATCH(AO$326,$I$320:$I$323,0),MATCH(AO$325,$J$319:$R$319,0))</f>
        <v>1</v>
      </c>
      <c r="AP367" s="726" cm="1">
        <f t="array" ref="AP367">INDEX($H367:$K367,0,MATCH(AP$326,$H$326:$K$326,0))*INDEX($J$320:$R$323,MATCH(AP$326,$I$320:$I$323,0),MATCH(AP$325,$J$319:$R$319,0))</f>
        <v>3</v>
      </c>
      <c r="AQ367" s="726" cm="1">
        <f t="array" ref="AQ367">INDEX($H367:$K367,0,MATCH(AQ$326,$H$326:$K$326,0))*INDEX($J$320:$R$323,MATCH(AQ$326,$I$320:$I$323,0),MATCH(AQ$325,$J$319:$R$319,0))</f>
        <v>0</v>
      </c>
      <c r="AR367" s="726" cm="1">
        <f t="array" ref="AR367">INDEX($H367:$K367,0,MATCH(AR$326,$H$326:$K$326,0))*INDEX($J$320:$R$323,MATCH(AR$326,$I$320:$I$323,0),MATCH(AR$325,$J$319:$R$319,0))</f>
        <v>1</v>
      </c>
      <c r="AS367" s="726" cm="1">
        <f t="array" ref="AS367">INDEX($H367:$K367,0,MATCH(AS$326,$H$326:$K$326,0))*INDEX($J$320:$R$323,MATCH(AS$326,$I$320:$I$323,0),MATCH(AS$325,$J$319:$R$319,0))</f>
        <v>1</v>
      </c>
      <c r="AT367" s="726" cm="1">
        <f t="array" ref="AT367">INDEX($H367:$K367,0,MATCH(AT$326,$H$326:$K$326,0))*INDEX($J$320:$R$323,MATCH(AT$326,$I$320:$I$323,0),MATCH(AT$325,$J$319:$R$319,0))</f>
        <v>3</v>
      </c>
      <c r="AU367" s="726"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6" cm="1">
        <f t="array" ref="L368">INDEX($H368:$K368,0,MATCH(L$326,$H$326:$K$326,0))*INDEX($J$320:$R$323,MATCH(L$326,$I$320:$I$323,0),MATCH(L$325,$J$319:$R$319,0))</f>
        <v>0</v>
      </c>
      <c r="M368" s="726" cm="1">
        <f t="array" ref="M368">INDEX($H368:$K368,0,MATCH(M$326,$H$326:$K$326,0))*INDEX($J$320:$R$323,MATCH(M$326,$I$320:$I$323,0),MATCH(M$325,$J$319:$R$319,0))</f>
        <v>1</v>
      </c>
      <c r="N368" s="726" cm="1">
        <f t="array" ref="N368">INDEX($H368:$K368,0,MATCH(N$326,$H$326:$K$326,0))*INDEX($J$320:$R$323,MATCH(N$326,$I$320:$I$323,0),MATCH(N$325,$J$319:$R$319,0))</f>
        <v>4</v>
      </c>
      <c r="O368" s="726" cm="1">
        <f t="array" ref="O368">INDEX($H368:$K368,0,MATCH(O$326,$H$326:$K$326,0))*INDEX($J$320:$R$323,MATCH(O$326,$I$320:$I$323,0),MATCH(O$325,$J$319:$R$319,0))</f>
        <v>0</v>
      </c>
      <c r="P368" s="726" cm="1">
        <f t="array" ref="P368">INDEX($H368:$K368,0,MATCH(P$326,$H$326:$K$326,0))*INDEX($J$320:$R$323,MATCH(P$326,$I$320:$I$323,0),MATCH(P$325,$J$319:$R$319,0))</f>
        <v>0</v>
      </c>
      <c r="Q368" s="726" cm="1">
        <f t="array" ref="Q368">INDEX($H368:$K368,0,MATCH(Q$326,$H$326:$K$326,0))*INDEX($J$320:$R$323,MATCH(Q$326,$I$320:$I$323,0),MATCH(Q$325,$J$319:$R$319,0))</f>
        <v>1</v>
      </c>
      <c r="R368" s="726" cm="1">
        <f t="array" ref="R368">INDEX($H368:$K368,0,MATCH(R$326,$H$326:$K$326,0))*INDEX($J$320:$R$323,MATCH(R$326,$I$320:$I$323,0),MATCH(R$325,$J$319:$R$319,0))</f>
        <v>4</v>
      </c>
      <c r="S368" s="726" cm="1">
        <f t="array" ref="S368">INDEX($H368:$K368,0,MATCH(S$326,$H$326:$K$326,0))*INDEX($J$320:$R$323,MATCH(S$326,$I$320:$I$323,0),MATCH(S$325,$J$319:$R$319,0))</f>
        <v>0</v>
      </c>
      <c r="T368" s="726" cm="1">
        <f t="array" ref="T368">INDEX($H368:$K368,0,MATCH(T$326,$H$326:$K$326,0))*INDEX($J$320:$R$323,MATCH(T$326,$I$320:$I$323,0),MATCH(T$325,$J$319:$R$319,0))</f>
        <v>0</v>
      </c>
      <c r="U368" s="726" cm="1">
        <f t="array" ref="U368">INDEX($H368:$K368,0,MATCH(U$326,$H$326:$K$326,0))*INDEX($J$320:$R$323,MATCH(U$326,$I$320:$I$323,0),MATCH(U$325,$J$319:$R$319,0))</f>
        <v>1</v>
      </c>
      <c r="V368" s="726" cm="1">
        <f t="array" ref="V368">INDEX($H368:$K368,0,MATCH(V$326,$H$326:$K$326,0))*INDEX($J$320:$R$323,MATCH(V$326,$I$320:$I$323,0),MATCH(V$325,$J$319:$R$319,0))</f>
        <v>4</v>
      </c>
      <c r="W368" s="726" cm="1">
        <f t="array" ref="W368">INDEX($H368:$K368,0,MATCH(W$326,$H$326:$K$326,0))*INDEX($J$320:$R$323,MATCH(W$326,$I$320:$I$323,0),MATCH(W$325,$J$319:$R$319,0))</f>
        <v>0</v>
      </c>
      <c r="X368" s="726" cm="1">
        <f t="array" ref="X368">INDEX($H368:$K368,0,MATCH(X$326,$H$326:$K$326,0))*INDEX($J$320:$R$323,MATCH(X$326,$I$320:$I$323,0),MATCH(X$325,$J$319:$R$319,0))</f>
        <v>0</v>
      </c>
      <c r="Y368" s="726" cm="1">
        <f t="array" ref="Y368">INDEX($H368:$K368,0,MATCH(Y$326,$H$326:$K$326,0))*INDEX($J$320:$R$323,MATCH(Y$326,$I$320:$I$323,0),MATCH(Y$325,$J$319:$R$319,0))</f>
        <v>1</v>
      </c>
      <c r="Z368" s="726" cm="1">
        <f t="array" ref="Z368">INDEX($H368:$K368,0,MATCH(Z$326,$H$326:$K$326,0))*INDEX($J$320:$R$323,MATCH(Z$326,$I$320:$I$323,0),MATCH(Z$325,$J$319:$R$319,0))</f>
        <v>4</v>
      </c>
      <c r="AA368" s="726" cm="1">
        <f t="array" ref="AA368">INDEX($H368:$K368,0,MATCH(AA$326,$H$326:$K$326,0))*INDEX($J$320:$R$323,MATCH(AA$326,$I$320:$I$323,0),MATCH(AA$325,$J$319:$R$319,0))</f>
        <v>0</v>
      </c>
      <c r="AB368" s="726" cm="1">
        <f t="array" ref="AB368">INDEX($H368:$K368,0,MATCH(AB$326,$H$326:$K$326,0))*INDEX($J$320:$R$323,MATCH(AB$326,$I$320:$I$323,0),MATCH(AB$325,$J$319:$R$319,0))</f>
        <v>0</v>
      </c>
      <c r="AC368" s="726" cm="1">
        <f t="array" ref="AC368">INDEX($H368:$K368,0,MATCH(AC$326,$H$326:$K$326,0))*INDEX($J$320:$R$323,MATCH(AC$326,$I$320:$I$323,0),MATCH(AC$325,$J$319:$R$319,0))</f>
        <v>1</v>
      </c>
      <c r="AD368" s="726" cm="1">
        <f t="array" ref="AD368">INDEX($H368:$K368,0,MATCH(AD$326,$H$326:$K$326,0))*INDEX($J$320:$R$323,MATCH(AD$326,$I$320:$I$323,0),MATCH(AD$325,$J$319:$R$319,0))</f>
        <v>4</v>
      </c>
      <c r="AE368" s="726" cm="1">
        <f t="array" ref="AE368">INDEX($H368:$K368,0,MATCH(AE$326,$H$326:$K$326,0))*INDEX($J$320:$R$323,MATCH(AE$326,$I$320:$I$323,0),MATCH(AE$325,$J$319:$R$319,0))</f>
        <v>0</v>
      </c>
      <c r="AF368" s="726" cm="1">
        <f t="array" ref="AF368">INDEX($H368:$K368,0,MATCH(AF$326,$H$326:$K$326,0))*INDEX($J$320:$R$323,MATCH(AF$326,$I$320:$I$323,0),MATCH(AF$325,$J$319:$R$319,0))</f>
        <v>0</v>
      </c>
      <c r="AG368" s="726" cm="1">
        <f t="array" ref="AG368">INDEX($H368:$K368,0,MATCH(AG$326,$H$326:$K$326,0))*INDEX($J$320:$R$323,MATCH(AG$326,$I$320:$I$323,0),MATCH(AG$325,$J$319:$R$319,0))</f>
        <v>1</v>
      </c>
      <c r="AH368" s="726" cm="1">
        <f t="array" ref="AH368">INDEX($H368:$K368,0,MATCH(AH$326,$H$326:$K$326,0))*INDEX($J$320:$R$323,MATCH(AH$326,$I$320:$I$323,0),MATCH(AH$325,$J$319:$R$319,0))</f>
        <v>4</v>
      </c>
      <c r="AI368" s="726" cm="1">
        <f t="array" ref="AI368">INDEX($H368:$K368,0,MATCH(AI$326,$H$326:$K$326,0))*INDEX($J$320:$R$323,MATCH(AI$326,$I$320:$I$323,0),MATCH(AI$325,$J$319:$R$319,0))</f>
        <v>0</v>
      </c>
      <c r="AJ368" s="726" cm="1">
        <f t="array" ref="AJ368">INDEX($H368:$K368,0,MATCH(AJ$326,$H$326:$K$326,0))*INDEX($J$320:$R$323,MATCH(AJ$326,$I$320:$I$323,0),MATCH(AJ$325,$J$319:$R$319,0))</f>
        <v>0</v>
      </c>
      <c r="AK368" s="726" cm="1">
        <f t="array" ref="AK368">INDEX($H368:$K368,0,MATCH(AK$326,$H$326:$K$326,0))*INDEX($J$320:$R$323,MATCH(AK$326,$I$320:$I$323,0),MATCH(AK$325,$J$319:$R$319,0))</f>
        <v>1</v>
      </c>
      <c r="AL368" s="726" cm="1">
        <f t="array" ref="AL368">INDEX($H368:$K368,0,MATCH(AL$326,$H$326:$K$326,0))*INDEX($J$320:$R$323,MATCH(AL$326,$I$320:$I$323,0),MATCH(AL$325,$J$319:$R$319,0))</f>
        <v>4</v>
      </c>
      <c r="AM368" s="726" cm="1">
        <f t="array" ref="AM368">INDEX($H368:$K368,0,MATCH(AM$326,$H$326:$K$326,0))*INDEX($J$320:$R$323,MATCH(AM$326,$I$320:$I$323,0),MATCH(AM$325,$J$319:$R$319,0))</f>
        <v>0</v>
      </c>
      <c r="AN368" s="726" cm="1">
        <f t="array" ref="AN368">INDEX($H368:$K368,0,MATCH(AN$326,$H$326:$K$326,0))*INDEX($J$320:$R$323,MATCH(AN$326,$I$320:$I$323,0),MATCH(AN$325,$J$319:$R$319,0))</f>
        <v>0</v>
      </c>
      <c r="AO368" s="726" cm="1">
        <f t="array" ref="AO368">INDEX($H368:$K368,0,MATCH(AO$326,$H$326:$K$326,0))*INDEX($J$320:$R$323,MATCH(AO$326,$I$320:$I$323,0),MATCH(AO$325,$J$319:$R$319,0))</f>
        <v>1</v>
      </c>
      <c r="AP368" s="726" cm="1">
        <f t="array" ref="AP368">INDEX($H368:$K368,0,MATCH(AP$326,$H$326:$K$326,0))*INDEX($J$320:$R$323,MATCH(AP$326,$I$320:$I$323,0),MATCH(AP$325,$J$319:$R$319,0))</f>
        <v>4</v>
      </c>
      <c r="AQ368" s="726" cm="1">
        <f t="array" ref="AQ368">INDEX($H368:$K368,0,MATCH(AQ$326,$H$326:$K$326,0))*INDEX($J$320:$R$323,MATCH(AQ$326,$I$320:$I$323,0),MATCH(AQ$325,$J$319:$R$319,0))</f>
        <v>0</v>
      </c>
      <c r="AR368" s="726" cm="1">
        <f t="array" ref="AR368">INDEX($H368:$K368,0,MATCH(AR$326,$H$326:$K$326,0))*INDEX($J$320:$R$323,MATCH(AR$326,$I$320:$I$323,0),MATCH(AR$325,$J$319:$R$319,0))</f>
        <v>0</v>
      </c>
      <c r="AS368" s="726" cm="1">
        <f t="array" ref="AS368">INDEX($H368:$K368,0,MATCH(AS$326,$H$326:$K$326,0))*INDEX($J$320:$R$323,MATCH(AS$326,$I$320:$I$323,0),MATCH(AS$325,$J$319:$R$319,0))</f>
        <v>1</v>
      </c>
      <c r="AT368" s="726" cm="1">
        <f t="array" ref="AT368">INDEX($H368:$K368,0,MATCH(AT$326,$H$326:$K$326,0))*INDEX($J$320:$R$323,MATCH(AT$326,$I$320:$I$323,0),MATCH(AT$325,$J$319:$R$319,0))</f>
        <v>4</v>
      </c>
      <c r="AU368" s="726"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6" cm="1">
        <f t="array" ref="L369">INDEX($H369:$K369,0,MATCH(L$326,$H$326:$K$326,0))*INDEX($J$320:$R$323,MATCH(L$326,$I$320:$I$323,0),MATCH(L$325,$J$319:$R$319,0))</f>
        <v>2</v>
      </c>
      <c r="M369" s="726" cm="1">
        <f t="array" ref="M369">INDEX($H369:$K369,0,MATCH(M$326,$H$326:$K$326,0))*INDEX($J$320:$R$323,MATCH(M$326,$I$320:$I$323,0),MATCH(M$325,$J$319:$R$319,0))</f>
        <v>1</v>
      </c>
      <c r="N369" s="726" cm="1">
        <f t="array" ref="N369">INDEX($H369:$K369,0,MATCH(N$326,$H$326:$K$326,0))*INDEX($J$320:$R$323,MATCH(N$326,$I$320:$I$323,0),MATCH(N$325,$J$319:$R$319,0))</f>
        <v>3</v>
      </c>
      <c r="O369" s="726" cm="1">
        <f t="array" ref="O369">INDEX($H369:$K369,0,MATCH(O$326,$H$326:$K$326,0))*INDEX($J$320:$R$323,MATCH(O$326,$I$320:$I$323,0),MATCH(O$325,$J$319:$R$319,0))</f>
        <v>1</v>
      </c>
      <c r="P369" s="726" cm="1">
        <f t="array" ref="P369">INDEX($H369:$K369,0,MATCH(P$326,$H$326:$K$326,0))*INDEX($J$320:$R$323,MATCH(P$326,$I$320:$I$323,0),MATCH(P$325,$J$319:$R$319,0))</f>
        <v>2</v>
      </c>
      <c r="Q369" s="726" cm="1">
        <f t="array" ref="Q369">INDEX($H369:$K369,0,MATCH(Q$326,$H$326:$K$326,0))*INDEX($J$320:$R$323,MATCH(Q$326,$I$320:$I$323,0),MATCH(Q$325,$J$319:$R$319,0))</f>
        <v>1</v>
      </c>
      <c r="R369" s="726" cm="1">
        <f t="array" ref="R369">INDEX($H369:$K369,0,MATCH(R$326,$H$326:$K$326,0))*INDEX($J$320:$R$323,MATCH(R$326,$I$320:$I$323,0),MATCH(R$325,$J$319:$R$319,0))</f>
        <v>3</v>
      </c>
      <c r="S369" s="726" cm="1">
        <f t="array" ref="S369">INDEX($H369:$K369,0,MATCH(S$326,$H$326:$K$326,0))*INDEX($J$320:$R$323,MATCH(S$326,$I$320:$I$323,0),MATCH(S$325,$J$319:$R$319,0))</f>
        <v>1</v>
      </c>
      <c r="T369" s="726" cm="1">
        <f t="array" ref="T369">INDEX($H369:$K369,0,MATCH(T$326,$H$326:$K$326,0))*INDEX($J$320:$R$323,MATCH(T$326,$I$320:$I$323,0),MATCH(T$325,$J$319:$R$319,0))</f>
        <v>2</v>
      </c>
      <c r="U369" s="726" cm="1">
        <f t="array" ref="U369">INDEX($H369:$K369,0,MATCH(U$326,$H$326:$K$326,0))*INDEX($J$320:$R$323,MATCH(U$326,$I$320:$I$323,0),MATCH(U$325,$J$319:$R$319,0))</f>
        <v>1</v>
      </c>
      <c r="V369" s="726" cm="1">
        <f t="array" ref="V369">INDEX($H369:$K369,0,MATCH(V$326,$H$326:$K$326,0))*INDEX($J$320:$R$323,MATCH(V$326,$I$320:$I$323,0),MATCH(V$325,$J$319:$R$319,0))</f>
        <v>3</v>
      </c>
      <c r="W369" s="726" cm="1">
        <f t="array" ref="W369">INDEX($H369:$K369,0,MATCH(W$326,$H$326:$K$326,0))*INDEX($J$320:$R$323,MATCH(W$326,$I$320:$I$323,0),MATCH(W$325,$J$319:$R$319,0))</f>
        <v>1</v>
      </c>
      <c r="X369" s="726" cm="1">
        <f t="array" ref="X369">INDEX($H369:$K369,0,MATCH(X$326,$H$326:$K$326,0))*INDEX($J$320:$R$323,MATCH(X$326,$I$320:$I$323,0),MATCH(X$325,$J$319:$R$319,0))</f>
        <v>2</v>
      </c>
      <c r="Y369" s="726" cm="1">
        <f t="array" ref="Y369">INDEX($H369:$K369,0,MATCH(Y$326,$H$326:$K$326,0))*INDEX($J$320:$R$323,MATCH(Y$326,$I$320:$I$323,0),MATCH(Y$325,$J$319:$R$319,0))</f>
        <v>1</v>
      </c>
      <c r="Z369" s="726" cm="1">
        <f t="array" ref="Z369">INDEX($H369:$K369,0,MATCH(Z$326,$H$326:$K$326,0))*INDEX($J$320:$R$323,MATCH(Z$326,$I$320:$I$323,0),MATCH(Z$325,$J$319:$R$319,0))</f>
        <v>3</v>
      </c>
      <c r="AA369" s="726" cm="1">
        <f t="array" ref="AA369">INDEX($H369:$K369,0,MATCH(AA$326,$H$326:$K$326,0))*INDEX($J$320:$R$323,MATCH(AA$326,$I$320:$I$323,0),MATCH(AA$325,$J$319:$R$319,0))</f>
        <v>1</v>
      </c>
      <c r="AB369" s="726" cm="1">
        <f t="array" ref="AB369">INDEX($H369:$K369,0,MATCH(AB$326,$H$326:$K$326,0))*INDEX($J$320:$R$323,MATCH(AB$326,$I$320:$I$323,0),MATCH(AB$325,$J$319:$R$319,0))</f>
        <v>1</v>
      </c>
      <c r="AC369" s="726" cm="1">
        <f t="array" ref="AC369">INDEX($H369:$K369,0,MATCH(AC$326,$H$326:$K$326,0))*INDEX($J$320:$R$323,MATCH(AC$326,$I$320:$I$323,0),MATCH(AC$325,$J$319:$R$319,0))</f>
        <v>1</v>
      </c>
      <c r="AD369" s="726" cm="1">
        <f t="array" ref="AD369">INDEX($H369:$K369,0,MATCH(AD$326,$H$326:$K$326,0))*INDEX($J$320:$R$323,MATCH(AD$326,$I$320:$I$323,0),MATCH(AD$325,$J$319:$R$319,0))</f>
        <v>3</v>
      </c>
      <c r="AE369" s="726" cm="1">
        <f t="array" ref="AE369">INDEX($H369:$K369,0,MATCH(AE$326,$H$326:$K$326,0))*INDEX($J$320:$R$323,MATCH(AE$326,$I$320:$I$323,0),MATCH(AE$325,$J$319:$R$319,0))</f>
        <v>1</v>
      </c>
      <c r="AF369" s="726" cm="1">
        <f t="array" ref="AF369">INDEX($H369:$K369,0,MATCH(AF$326,$H$326:$K$326,0))*INDEX($J$320:$R$323,MATCH(AF$326,$I$320:$I$323,0),MATCH(AF$325,$J$319:$R$319,0))</f>
        <v>1</v>
      </c>
      <c r="AG369" s="726" cm="1">
        <f t="array" ref="AG369">INDEX($H369:$K369,0,MATCH(AG$326,$H$326:$K$326,0))*INDEX($J$320:$R$323,MATCH(AG$326,$I$320:$I$323,0),MATCH(AG$325,$J$319:$R$319,0))</f>
        <v>1</v>
      </c>
      <c r="AH369" s="726" cm="1">
        <f t="array" ref="AH369">INDEX($H369:$K369,0,MATCH(AH$326,$H$326:$K$326,0))*INDEX($J$320:$R$323,MATCH(AH$326,$I$320:$I$323,0),MATCH(AH$325,$J$319:$R$319,0))</f>
        <v>3</v>
      </c>
      <c r="AI369" s="726" cm="1">
        <f t="array" ref="AI369">INDEX($H369:$K369,0,MATCH(AI$326,$H$326:$K$326,0))*INDEX($J$320:$R$323,MATCH(AI$326,$I$320:$I$323,0),MATCH(AI$325,$J$319:$R$319,0))</f>
        <v>1</v>
      </c>
      <c r="AJ369" s="726" cm="1">
        <f t="array" ref="AJ369">INDEX($H369:$K369,0,MATCH(AJ$326,$H$326:$K$326,0))*INDEX($J$320:$R$323,MATCH(AJ$326,$I$320:$I$323,0),MATCH(AJ$325,$J$319:$R$319,0))</f>
        <v>1</v>
      </c>
      <c r="AK369" s="726" cm="1">
        <f t="array" ref="AK369">INDEX($H369:$K369,0,MATCH(AK$326,$H$326:$K$326,0))*INDEX($J$320:$R$323,MATCH(AK$326,$I$320:$I$323,0),MATCH(AK$325,$J$319:$R$319,0))</f>
        <v>1</v>
      </c>
      <c r="AL369" s="726" cm="1">
        <f t="array" ref="AL369">INDEX($H369:$K369,0,MATCH(AL$326,$H$326:$K$326,0))*INDEX($J$320:$R$323,MATCH(AL$326,$I$320:$I$323,0),MATCH(AL$325,$J$319:$R$319,0))</f>
        <v>3</v>
      </c>
      <c r="AM369" s="726" cm="1">
        <f t="array" ref="AM369">INDEX($H369:$K369,0,MATCH(AM$326,$H$326:$K$326,0))*INDEX($J$320:$R$323,MATCH(AM$326,$I$320:$I$323,0),MATCH(AM$325,$J$319:$R$319,0))</f>
        <v>1</v>
      </c>
      <c r="AN369" s="726" cm="1">
        <f t="array" ref="AN369">INDEX($H369:$K369,0,MATCH(AN$326,$H$326:$K$326,0))*INDEX($J$320:$R$323,MATCH(AN$326,$I$320:$I$323,0),MATCH(AN$325,$J$319:$R$319,0))</f>
        <v>1</v>
      </c>
      <c r="AO369" s="726" cm="1">
        <f t="array" ref="AO369">INDEX($H369:$K369,0,MATCH(AO$326,$H$326:$K$326,0))*INDEX($J$320:$R$323,MATCH(AO$326,$I$320:$I$323,0),MATCH(AO$325,$J$319:$R$319,0))</f>
        <v>1</v>
      </c>
      <c r="AP369" s="726" cm="1">
        <f t="array" ref="AP369">INDEX($H369:$K369,0,MATCH(AP$326,$H$326:$K$326,0))*INDEX($J$320:$R$323,MATCH(AP$326,$I$320:$I$323,0),MATCH(AP$325,$J$319:$R$319,0))</f>
        <v>3</v>
      </c>
      <c r="AQ369" s="726" cm="1">
        <f t="array" ref="AQ369">INDEX($H369:$K369,0,MATCH(AQ$326,$H$326:$K$326,0))*INDEX($J$320:$R$323,MATCH(AQ$326,$I$320:$I$323,0),MATCH(AQ$325,$J$319:$R$319,0))</f>
        <v>1</v>
      </c>
      <c r="AR369" s="726" cm="1">
        <f t="array" ref="AR369">INDEX($H369:$K369,0,MATCH(AR$326,$H$326:$K$326,0))*INDEX($J$320:$R$323,MATCH(AR$326,$I$320:$I$323,0),MATCH(AR$325,$J$319:$R$319,0))</f>
        <v>1</v>
      </c>
      <c r="AS369" s="726" cm="1">
        <f t="array" ref="AS369">INDEX($H369:$K369,0,MATCH(AS$326,$H$326:$K$326,0))*INDEX($J$320:$R$323,MATCH(AS$326,$I$320:$I$323,0),MATCH(AS$325,$J$319:$R$319,0))</f>
        <v>1</v>
      </c>
      <c r="AT369" s="726" cm="1">
        <f t="array" ref="AT369">INDEX($H369:$K369,0,MATCH(AT$326,$H$326:$K$326,0))*INDEX($J$320:$R$323,MATCH(AT$326,$I$320:$I$323,0),MATCH(AT$325,$J$319:$R$319,0))</f>
        <v>3</v>
      </c>
      <c r="AU369" s="726"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6" cm="1">
        <f t="array" ref="L370">INDEX($H370:$K370,0,MATCH(L$326,$H$326:$K$326,0))*INDEX($J$320:$R$323,MATCH(L$326,$I$320:$I$323,0),MATCH(L$325,$J$319:$R$319,0))</f>
        <v>0</v>
      </c>
      <c r="M370" s="726" cm="1">
        <f t="array" ref="M370">INDEX($H370:$K370,0,MATCH(M$326,$H$326:$K$326,0))*INDEX($J$320:$R$323,MATCH(M$326,$I$320:$I$323,0),MATCH(M$325,$J$319:$R$319,0))</f>
        <v>1</v>
      </c>
      <c r="N370" s="726" cm="1">
        <f t="array" ref="N370">INDEX($H370:$K370,0,MATCH(N$326,$H$326:$K$326,0))*INDEX($J$320:$R$323,MATCH(N$326,$I$320:$I$323,0),MATCH(N$325,$J$319:$R$319,0))</f>
        <v>4</v>
      </c>
      <c r="O370" s="726" cm="1">
        <f t="array" ref="O370">INDEX($H370:$K370,0,MATCH(O$326,$H$326:$K$326,0))*INDEX($J$320:$R$323,MATCH(O$326,$I$320:$I$323,0),MATCH(O$325,$J$319:$R$319,0))</f>
        <v>1</v>
      </c>
      <c r="P370" s="726" cm="1">
        <f t="array" ref="P370">INDEX($H370:$K370,0,MATCH(P$326,$H$326:$K$326,0))*INDEX($J$320:$R$323,MATCH(P$326,$I$320:$I$323,0),MATCH(P$325,$J$319:$R$319,0))</f>
        <v>0</v>
      </c>
      <c r="Q370" s="726" cm="1">
        <f t="array" ref="Q370">INDEX($H370:$K370,0,MATCH(Q$326,$H$326:$K$326,0))*INDEX($J$320:$R$323,MATCH(Q$326,$I$320:$I$323,0),MATCH(Q$325,$J$319:$R$319,0))</f>
        <v>1</v>
      </c>
      <c r="R370" s="726" cm="1">
        <f t="array" ref="R370">INDEX($H370:$K370,0,MATCH(R$326,$H$326:$K$326,0))*INDEX($J$320:$R$323,MATCH(R$326,$I$320:$I$323,0),MATCH(R$325,$J$319:$R$319,0))</f>
        <v>4</v>
      </c>
      <c r="S370" s="726" cm="1">
        <f t="array" ref="S370">INDEX($H370:$K370,0,MATCH(S$326,$H$326:$K$326,0))*INDEX($J$320:$R$323,MATCH(S$326,$I$320:$I$323,0),MATCH(S$325,$J$319:$R$319,0))</f>
        <v>1</v>
      </c>
      <c r="T370" s="726" cm="1">
        <f t="array" ref="T370">INDEX($H370:$K370,0,MATCH(T$326,$H$326:$K$326,0))*INDEX($J$320:$R$323,MATCH(T$326,$I$320:$I$323,0),MATCH(T$325,$J$319:$R$319,0))</f>
        <v>0</v>
      </c>
      <c r="U370" s="726" cm="1">
        <f t="array" ref="U370">INDEX($H370:$K370,0,MATCH(U$326,$H$326:$K$326,0))*INDEX($J$320:$R$323,MATCH(U$326,$I$320:$I$323,0),MATCH(U$325,$J$319:$R$319,0))</f>
        <v>1</v>
      </c>
      <c r="V370" s="726" cm="1">
        <f t="array" ref="V370">INDEX($H370:$K370,0,MATCH(V$326,$H$326:$K$326,0))*INDEX($J$320:$R$323,MATCH(V$326,$I$320:$I$323,0),MATCH(V$325,$J$319:$R$319,0))</f>
        <v>4</v>
      </c>
      <c r="W370" s="726" cm="1">
        <f t="array" ref="W370">INDEX($H370:$K370,0,MATCH(W$326,$H$326:$K$326,0))*INDEX($J$320:$R$323,MATCH(W$326,$I$320:$I$323,0),MATCH(W$325,$J$319:$R$319,0))</f>
        <v>1</v>
      </c>
      <c r="X370" s="726" cm="1">
        <f t="array" ref="X370">INDEX($H370:$K370,0,MATCH(X$326,$H$326:$K$326,0))*INDEX($J$320:$R$323,MATCH(X$326,$I$320:$I$323,0),MATCH(X$325,$J$319:$R$319,0))</f>
        <v>0</v>
      </c>
      <c r="Y370" s="726" cm="1">
        <f t="array" ref="Y370">INDEX($H370:$K370,0,MATCH(Y$326,$H$326:$K$326,0))*INDEX($J$320:$R$323,MATCH(Y$326,$I$320:$I$323,0),MATCH(Y$325,$J$319:$R$319,0))</f>
        <v>1</v>
      </c>
      <c r="Z370" s="726" cm="1">
        <f t="array" ref="Z370">INDEX($H370:$K370,0,MATCH(Z$326,$H$326:$K$326,0))*INDEX($J$320:$R$323,MATCH(Z$326,$I$320:$I$323,0),MATCH(Z$325,$J$319:$R$319,0))</f>
        <v>4</v>
      </c>
      <c r="AA370" s="726" cm="1">
        <f t="array" ref="AA370">INDEX($H370:$K370,0,MATCH(AA$326,$H$326:$K$326,0))*INDEX($J$320:$R$323,MATCH(AA$326,$I$320:$I$323,0),MATCH(AA$325,$J$319:$R$319,0))</f>
        <v>1</v>
      </c>
      <c r="AB370" s="726" cm="1">
        <f t="array" ref="AB370">INDEX($H370:$K370,0,MATCH(AB$326,$H$326:$K$326,0))*INDEX($J$320:$R$323,MATCH(AB$326,$I$320:$I$323,0),MATCH(AB$325,$J$319:$R$319,0))</f>
        <v>0</v>
      </c>
      <c r="AC370" s="726" cm="1">
        <f t="array" ref="AC370">INDEX($H370:$K370,0,MATCH(AC$326,$H$326:$K$326,0))*INDEX($J$320:$R$323,MATCH(AC$326,$I$320:$I$323,0),MATCH(AC$325,$J$319:$R$319,0))</f>
        <v>1</v>
      </c>
      <c r="AD370" s="726" cm="1">
        <f t="array" ref="AD370">INDEX($H370:$K370,0,MATCH(AD$326,$H$326:$K$326,0))*INDEX($J$320:$R$323,MATCH(AD$326,$I$320:$I$323,0),MATCH(AD$325,$J$319:$R$319,0))</f>
        <v>4</v>
      </c>
      <c r="AE370" s="726" cm="1">
        <f t="array" ref="AE370">INDEX($H370:$K370,0,MATCH(AE$326,$H$326:$K$326,0))*INDEX($J$320:$R$323,MATCH(AE$326,$I$320:$I$323,0),MATCH(AE$325,$J$319:$R$319,0))</f>
        <v>1</v>
      </c>
      <c r="AF370" s="726" cm="1">
        <f t="array" ref="AF370">INDEX($H370:$K370,0,MATCH(AF$326,$H$326:$K$326,0))*INDEX($J$320:$R$323,MATCH(AF$326,$I$320:$I$323,0),MATCH(AF$325,$J$319:$R$319,0))</f>
        <v>0</v>
      </c>
      <c r="AG370" s="726" cm="1">
        <f t="array" ref="AG370">INDEX($H370:$K370,0,MATCH(AG$326,$H$326:$K$326,0))*INDEX($J$320:$R$323,MATCH(AG$326,$I$320:$I$323,0),MATCH(AG$325,$J$319:$R$319,0))</f>
        <v>1</v>
      </c>
      <c r="AH370" s="726" cm="1">
        <f t="array" ref="AH370">INDEX($H370:$K370,0,MATCH(AH$326,$H$326:$K$326,0))*INDEX($J$320:$R$323,MATCH(AH$326,$I$320:$I$323,0),MATCH(AH$325,$J$319:$R$319,0))</f>
        <v>4</v>
      </c>
      <c r="AI370" s="726" cm="1">
        <f t="array" ref="AI370">INDEX($H370:$K370,0,MATCH(AI$326,$H$326:$K$326,0))*INDEX($J$320:$R$323,MATCH(AI$326,$I$320:$I$323,0),MATCH(AI$325,$J$319:$R$319,0))</f>
        <v>1</v>
      </c>
      <c r="AJ370" s="726" cm="1">
        <f t="array" ref="AJ370">INDEX($H370:$K370,0,MATCH(AJ$326,$H$326:$K$326,0))*INDEX($J$320:$R$323,MATCH(AJ$326,$I$320:$I$323,0),MATCH(AJ$325,$J$319:$R$319,0))</f>
        <v>0</v>
      </c>
      <c r="AK370" s="726" cm="1">
        <f t="array" ref="AK370">INDEX($H370:$K370,0,MATCH(AK$326,$H$326:$K$326,0))*INDEX($J$320:$R$323,MATCH(AK$326,$I$320:$I$323,0),MATCH(AK$325,$J$319:$R$319,0))</f>
        <v>1</v>
      </c>
      <c r="AL370" s="726" cm="1">
        <f t="array" ref="AL370">INDEX($H370:$K370,0,MATCH(AL$326,$H$326:$K$326,0))*INDEX($J$320:$R$323,MATCH(AL$326,$I$320:$I$323,0),MATCH(AL$325,$J$319:$R$319,0))</f>
        <v>4</v>
      </c>
      <c r="AM370" s="726" cm="1">
        <f t="array" ref="AM370">INDEX($H370:$K370,0,MATCH(AM$326,$H$326:$K$326,0))*INDEX($J$320:$R$323,MATCH(AM$326,$I$320:$I$323,0),MATCH(AM$325,$J$319:$R$319,0))</f>
        <v>1</v>
      </c>
      <c r="AN370" s="726" cm="1">
        <f t="array" ref="AN370">INDEX($H370:$K370,0,MATCH(AN$326,$H$326:$K$326,0))*INDEX($J$320:$R$323,MATCH(AN$326,$I$320:$I$323,0),MATCH(AN$325,$J$319:$R$319,0))</f>
        <v>0</v>
      </c>
      <c r="AO370" s="726" cm="1">
        <f t="array" ref="AO370">INDEX($H370:$K370,0,MATCH(AO$326,$H$326:$K$326,0))*INDEX($J$320:$R$323,MATCH(AO$326,$I$320:$I$323,0),MATCH(AO$325,$J$319:$R$319,0))</f>
        <v>1</v>
      </c>
      <c r="AP370" s="726" cm="1">
        <f t="array" ref="AP370">INDEX($H370:$K370,0,MATCH(AP$326,$H$326:$K$326,0))*INDEX($J$320:$R$323,MATCH(AP$326,$I$320:$I$323,0),MATCH(AP$325,$J$319:$R$319,0))</f>
        <v>4</v>
      </c>
      <c r="AQ370" s="726" cm="1">
        <f t="array" ref="AQ370">INDEX($H370:$K370,0,MATCH(AQ$326,$H$326:$K$326,0))*INDEX($J$320:$R$323,MATCH(AQ$326,$I$320:$I$323,0),MATCH(AQ$325,$J$319:$R$319,0))</f>
        <v>1</v>
      </c>
      <c r="AR370" s="726" cm="1">
        <f t="array" ref="AR370">INDEX($H370:$K370,0,MATCH(AR$326,$H$326:$K$326,0))*INDEX($J$320:$R$323,MATCH(AR$326,$I$320:$I$323,0),MATCH(AR$325,$J$319:$R$319,0))</f>
        <v>0</v>
      </c>
      <c r="AS370" s="726" cm="1">
        <f t="array" ref="AS370">INDEX($H370:$K370,0,MATCH(AS$326,$H$326:$K$326,0))*INDEX($J$320:$R$323,MATCH(AS$326,$I$320:$I$323,0),MATCH(AS$325,$J$319:$R$319,0))</f>
        <v>1</v>
      </c>
      <c r="AT370" s="726" cm="1">
        <f t="array" ref="AT370">INDEX($H370:$K370,0,MATCH(AT$326,$H$326:$K$326,0))*INDEX($J$320:$R$323,MATCH(AT$326,$I$320:$I$323,0),MATCH(AT$325,$J$319:$R$319,0))</f>
        <v>4</v>
      </c>
      <c r="AU370" s="726"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6" cm="1">
        <f t="array" ref="L371">INDEX($H371:$K371,0,MATCH(L$326,$H$326:$K$326,0))*INDEX($J$320:$R$323,MATCH(L$326,$I$320:$I$323,0),MATCH(L$325,$J$319:$R$319,0))</f>
        <v>2</v>
      </c>
      <c r="M371" s="726" cm="1">
        <f t="array" ref="M371">INDEX($H371:$K371,0,MATCH(M$326,$H$326:$K$326,0))*INDEX($J$320:$R$323,MATCH(M$326,$I$320:$I$323,0),MATCH(M$325,$J$319:$R$319,0))</f>
        <v>1</v>
      </c>
      <c r="N371" s="726" cm="1">
        <f t="array" ref="N371">INDEX($H371:$K371,0,MATCH(N$326,$H$326:$K$326,0))*INDEX($J$320:$R$323,MATCH(N$326,$I$320:$I$323,0),MATCH(N$325,$J$319:$R$319,0))</f>
        <v>3</v>
      </c>
      <c r="O371" s="726" cm="1">
        <f t="array" ref="O371">INDEX($H371:$K371,0,MATCH(O$326,$H$326:$K$326,0))*INDEX($J$320:$R$323,MATCH(O$326,$I$320:$I$323,0),MATCH(O$325,$J$319:$R$319,0))</f>
        <v>0</v>
      </c>
      <c r="P371" s="726" cm="1">
        <f t="array" ref="P371">INDEX($H371:$K371,0,MATCH(P$326,$H$326:$K$326,0))*INDEX($J$320:$R$323,MATCH(P$326,$I$320:$I$323,0),MATCH(P$325,$J$319:$R$319,0))</f>
        <v>2</v>
      </c>
      <c r="Q371" s="726" cm="1">
        <f t="array" ref="Q371">INDEX($H371:$K371,0,MATCH(Q$326,$H$326:$K$326,0))*INDEX($J$320:$R$323,MATCH(Q$326,$I$320:$I$323,0),MATCH(Q$325,$J$319:$R$319,0))</f>
        <v>1</v>
      </c>
      <c r="R371" s="726" cm="1">
        <f t="array" ref="R371">INDEX($H371:$K371,0,MATCH(R$326,$H$326:$K$326,0))*INDEX($J$320:$R$323,MATCH(R$326,$I$320:$I$323,0),MATCH(R$325,$J$319:$R$319,0))</f>
        <v>3</v>
      </c>
      <c r="S371" s="726" cm="1">
        <f t="array" ref="S371">INDEX($H371:$K371,0,MATCH(S$326,$H$326:$K$326,0))*INDEX($J$320:$R$323,MATCH(S$326,$I$320:$I$323,0),MATCH(S$325,$J$319:$R$319,0))</f>
        <v>0</v>
      </c>
      <c r="T371" s="726" cm="1">
        <f t="array" ref="T371">INDEX($H371:$K371,0,MATCH(T$326,$H$326:$K$326,0))*INDEX($J$320:$R$323,MATCH(T$326,$I$320:$I$323,0),MATCH(T$325,$J$319:$R$319,0))</f>
        <v>2</v>
      </c>
      <c r="U371" s="726" cm="1">
        <f t="array" ref="U371">INDEX($H371:$K371,0,MATCH(U$326,$H$326:$K$326,0))*INDEX($J$320:$R$323,MATCH(U$326,$I$320:$I$323,0),MATCH(U$325,$J$319:$R$319,0))</f>
        <v>1</v>
      </c>
      <c r="V371" s="726" cm="1">
        <f t="array" ref="V371">INDEX($H371:$K371,0,MATCH(V$326,$H$326:$K$326,0))*INDEX($J$320:$R$323,MATCH(V$326,$I$320:$I$323,0),MATCH(V$325,$J$319:$R$319,0))</f>
        <v>3</v>
      </c>
      <c r="W371" s="726" cm="1">
        <f t="array" ref="W371">INDEX($H371:$K371,0,MATCH(W$326,$H$326:$K$326,0))*INDEX($J$320:$R$323,MATCH(W$326,$I$320:$I$323,0),MATCH(W$325,$J$319:$R$319,0))</f>
        <v>0</v>
      </c>
      <c r="X371" s="726" cm="1">
        <f t="array" ref="X371">INDEX($H371:$K371,0,MATCH(X$326,$H$326:$K$326,0))*INDEX($J$320:$R$323,MATCH(X$326,$I$320:$I$323,0),MATCH(X$325,$J$319:$R$319,0))</f>
        <v>2</v>
      </c>
      <c r="Y371" s="726" cm="1">
        <f t="array" ref="Y371">INDEX($H371:$K371,0,MATCH(Y$326,$H$326:$K$326,0))*INDEX($J$320:$R$323,MATCH(Y$326,$I$320:$I$323,0),MATCH(Y$325,$J$319:$R$319,0))</f>
        <v>1</v>
      </c>
      <c r="Z371" s="726" cm="1">
        <f t="array" ref="Z371">INDEX($H371:$K371,0,MATCH(Z$326,$H$326:$K$326,0))*INDEX($J$320:$R$323,MATCH(Z$326,$I$320:$I$323,0),MATCH(Z$325,$J$319:$R$319,0))</f>
        <v>3</v>
      </c>
      <c r="AA371" s="726" cm="1">
        <f t="array" ref="AA371">INDEX($H371:$K371,0,MATCH(AA$326,$H$326:$K$326,0))*INDEX($J$320:$R$323,MATCH(AA$326,$I$320:$I$323,0),MATCH(AA$325,$J$319:$R$319,0))</f>
        <v>0</v>
      </c>
      <c r="AB371" s="726" cm="1">
        <f t="array" ref="AB371">INDEX($H371:$K371,0,MATCH(AB$326,$H$326:$K$326,0))*INDEX($J$320:$R$323,MATCH(AB$326,$I$320:$I$323,0),MATCH(AB$325,$J$319:$R$319,0))</f>
        <v>1</v>
      </c>
      <c r="AC371" s="726" cm="1">
        <f t="array" ref="AC371">INDEX($H371:$K371,0,MATCH(AC$326,$H$326:$K$326,0))*INDEX($J$320:$R$323,MATCH(AC$326,$I$320:$I$323,0),MATCH(AC$325,$J$319:$R$319,0))</f>
        <v>1</v>
      </c>
      <c r="AD371" s="726" cm="1">
        <f t="array" ref="AD371">INDEX($H371:$K371,0,MATCH(AD$326,$H$326:$K$326,0))*INDEX($J$320:$R$323,MATCH(AD$326,$I$320:$I$323,0),MATCH(AD$325,$J$319:$R$319,0))</f>
        <v>3</v>
      </c>
      <c r="AE371" s="726" cm="1">
        <f t="array" ref="AE371">INDEX($H371:$K371,0,MATCH(AE$326,$H$326:$K$326,0))*INDEX($J$320:$R$323,MATCH(AE$326,$I$320:$I$323,0),MATCH(AE$325,$J$319:$R$319,0))</f>
        <v>0</v>
      </c>
      <c r="AF371" s="726" cm="1">
        <f t="array" ref="AF371">INDEX($H371:$K371,0,MATCH(AF$326,$H$326:$K$326,0))*INDEX($J$320:$R$323,MATCH(AF$326,$I$320:$I$323,0),MATCH(AF$325,$J$319:$R$319,0))</f>
        <v>1</v>
      </c>
      <c r="AG371" s="726" cm="1">
        <f t="array" ref="AG371">INDEX($H371:$K371,0,MATCH(AG$326,$H$326:$K$326,0))*INDEX($J$320:$R$323,MATCH(AG$326,$I$320:$I$323,0),MATCH(AG$325,$J$319:$R$319,0))</f>
        <v>1</v>
      </c>
      <c r="AH371" s="726" cm="1">
        <f t="array" ref="AH371">INDEX($H371:$K371,0,MATCH(AH$326,$H$326:$K$326,0))*INDEX($J$320:$R$323,MATCH(AH$326,$I$320:$I$323,0),MATCH(AH$325,$J$319:$R$319,0))</f>
        <v>3</v>
      </c>
      <c r="AI371" s="726" cm="1">
        <f t="array" ref="AI371">INDEX($H371:$K371,0,MATCH(AI$326,$H$326:$K$326,0))*INDEX($J$320:$R$323,MATCH(AI$326,$I$320:$I$323,0),MATCH(AI$325,$J$319:$R$319,0))</f>
        <v>0</v>
      </c>
      <c r="AJ371" s="726" cm="1">
        <f t="array" ref="AJ371">INDEX($H371:$K371,0,MATCH(AJ$326,$H$326:$K$326,0))*INDEX($J$320:$R$323,MATCH(AJ$326,$I$320:$I$323,0),MATCH(AJ$325,$J$319:$R$319,0))</f>
        <v>1</v>
      </c>
      <c r="AK371" s="726" cm="1">
        <f t="array" ref="AK371">INDEX($H371:$K371,0,MATCH(AK$326,$H$326:$K$326,0))*INDEX($J$320:$R$323,MATCH(AK$326,$I$320:$I$323,0),MATCH(AK$325,$J$319:$R$319,0))</f>
        <v>1</v>
      </c>
      <c r="AL371" s="726" cm="1">
        <f t="array" ref="AL371">INDEX($H371:$K371,0,MATCH(AL$326,$H$326:$K$326,0))*INDEX($J$320:$R$323,MATCH(AL$326,$I$320:$I$323,0),MATCH(AL$325,$J$319:$R$319,0))</f>
        <v>3</v>
      </c>
      <c r="AM371" s="726" cm="1">
        <f t="array" ref="AM371">INDEX($H371:$K371,0,MATCH(AM$326,$H$326:$K$326,0))*INDEX($J$320:$R$323,MATCH(AM$326,$I$320:$I$323,0),MATCH(AM$325,$J$319:$R$319,0))</f>
        <v>0</v>
      </c>
      <c r="AN371" s="726" cm="1">
        <f t="array" ref="AN371">INDEX($H371:$K371,0,MATCH(AN$326,$H$326:$K$326,0))*INDEX($J$320:$R$323,MATCH(AN$326,$I$320:$I$323,0),MATCH(AN$325,$J$319:$R$319,0))</f>
        <v>1</v>
      </c>
      <c r="AO371" s="726" cm="1">
        <f t="array" ref="AO371">INDEX($H371:$K371,0,MATCH(AO$326,$H$326:$K$326,0))*INDEX($J$320:$R$323,MATCH(AO$326,$I$320:$I$323,0),MATCH(AO$325,$J$319:$R$319,0))</f>
        <v>1</v>
      </c>
      <c r="AP371" s="726" cm="1">
        <f t="array" ref="AP371">INDEX($H371:$K371,0,MATCH(AP$326,$H$326:$K$326,0))*INDEX($J$320:$R$323,MATCH(AP$326,$I$320:$I$323,0),MATCH(AP$325,$J$319:$R$319,0))</f>
        <v>3</v>
      </c>
      <c r="AQ371" s="726" cm="1">
        <f t="array" ref="AQ371">INDEX($H371:$K371,0,MATCH(AQ$326,$H$326:$K$326,0))*INDEX($J$320:$R$323,MATCH(AQ$326,$I$320:$I$323,0),MATCH(AQ$325,$J$319:$R$319,0))</f>
        <v>0</v>
      </c>
      <c r="AR371" s="726" cm="1">
        <f t="array" ref="AR371">INDEX($H371:$K371,0,MATCH(AR$326,$H$326:$K$326,0))*INDEX($J$320:$R$323,MATCH(AR$326,$I$320:$I$323,0),MATCH(AR$325,$J$319:$R$319,0))</f>
        <v>1</v>
      </c>
      <c r="AS371" s="726" cm="1">
        <f t="array" ref="AS371">INDEX($H371:$K371,0,MATCH(AS$326,$H$326:$K$326,0))*INDEX($J$320:$R$323,MATCH(AS$326,$I$320:$I$323,0),MATCH(AS$325,$J$319:$R$319,0))</f>
        <v>1</v>
      </c>
      <c r="AT371" s="726" cm="1">
        <f t="array" ref="AT371">INDEX($H371:$K371,0,MATCH(AT$326,$H$326:$K$326,0))*INDEX($J$320:$R$323,MATCH(AT$326,$I$320:$I$323,0),MATCH(AT$325,$J$319:$R$319,0))</f>
        <v>3</v>
      </c>
      <c r="AU371" s="726"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6" cm="1">
        <f t="array" ref="L372">INDEX($H372:$K372,0,MATCH(L$326,$H$326:$K$326,0))*INDEX($J$320:$R$323,MATCH(L$326,$I$320:$I$323,0),MATCH(L$325,$J$319:$R$319,0))</f>
        <v>0</v>
      </c>
      <c r="M372" s="726" cm="1">
        <f t="array" ref="M372">INDEX($H372:$K372,0,MATCH(M$326,$H$326:$K$326,0))*INDEX($J$320:$R$323,MATCH(M$326,$I$320:$I$323,0),MATCH(M$325,$J$319:$R$319,0))</f>
        <v>1</v>
      </c>
      <c r="N372" s="726" cm="1">
        <f t="array" ref="N372">INDEX($H372:$K372,0,MATCH(N$326,$H$326:$K$326,0))*INDEX($J$320:$R$323,MATCH(N$326,$I$320:$I$323,0),MATCH(N$325,$J$319:$R$319,0))</f>
        <v>4</v>
      </c>
      <c r="O372" s="726" cm="1">
        <f t="array" ref="O372">INDEX($H372:$K372,0,MATCH(O$326,$H$326:$K$326,0))*INDEX($J$320:$R$323,MATCH(O$326,$I$320:$I$323,0),MATCH(O$325,$J$319:$R$319,0))</f>
        <v>0</v>
      </c>
      <c r="P372" s="726" cm="1">
        <f t="array" ref="P372">INDEX($H372:$K372,0,MATCH(P$326,$H$326:$K$326,0))*INDEX($J$320:$R$323,MATCH(P$326,$I$320:$I$323,0),MATCH(P$325,$J$319:$R$319,0))</f>
        <v>0</v>
      </c>
      <c r="Q372" s="726" cm="1">
        <f t="array" ref="Q372">INDEX($H372:$K372,0,MATCH(Q$326,$H$326:$K$326,0))*INDEX($J$320:$R$323,MATCH(Q$326,$I$320:$I$323,0),MATCH(Q$325,$J$319:$R$319,0))</f>
        <v>1</v>
      </c>
      <c r="R372" s="726" cm="1">
        <f t="array" ref="R372">INDEX($H372:$K372,0,MATCH(R$326,$H$326:$K$326,0))*INDEX($J$320:$R$323,MATCH(R$326,$I$320:$I$323,0),MATCH(R$325,$J$319:$R$319,0))</f>
        <v>4</v>
      </c>
      <c r="S372" s="726" cm="1">
        <f t="array" ref="S372">INDEX($H372:$K372,0,MATCH(S$326,$H$326:$K$326,0))*INDEX($J$320:$R$323,MATCH(S$326,$I$320:$I$323,0),MATCH(S$325,$J$319:$R$319,0))</f>
        <v>0</v>
      </c>
      <c r="T372" s="726" cm="1">
        <f t="array" ref="T372">INDEX($H372:$K372,0,MATCH(T$326,$H$326:$K$326,0))*INDEX($J$320:$R$323,MATCH(T$326,$I$320:$I$323,0),MATCH(T$325,$J$319:$R$319,0))</f>
        <v>0</v>
      </c>
      <c r="U372" s="726" cm="1">
        <f t="array" ref="U372">INDEX($H372:$K372,0,MATCH(U$326,$H$326:$K$326,0))*INDEX($J$320:$R$323,MATCH(U$326,$I$320:$I$323,0),MATCH(U$325,$J$319:$R$319,0))</f>
        <v>1</v>
      </c>
      <c r="V372" s="726" cm="1">
        <f t="array" ref="V372">INDEX($H372:$K372,0,MATCH(V$326,$H$326:$K$326,0))*INDEX($J$320:$R$323,MATCH(V$326,$I$320:$I$323,0),MATCH(V$325,$J$319:$R$319,0))</f>
        <v>4</v>
      </c>
      <c r="W372" s="726" cm="1">
        <f t="array" ref="W372">INDEX($H372:$K372,0,MATCH(W$326,$H$326:$K$326,0))*INDEX($J$320:$R$323,MATCH(W$326,$I$320:$I$323,0),MATCH(W$325,$J$319:$R$319,0))</f>
        <v>0</v>
      </c>
      <c r="X372" s="726" cm="1">
        <f t="array" ref="X372">INDEX($H372:$K372,0,MATCH(X$326,$H$326:$K$326,0))*INDEX($J$320:$R$323,MATCH(X$326,$I$320:$I$323,0),MATCH(X$325,$J$319:$R$319,0))</f>
        <v>0</v>
      </c>
      <c r="Y372" s="726" cm="1">
        <f t="array" ref="Y372">INDEX($H372:$K372,0,MATCH(Y$326,$H$326:$K$326,0))*INDEX($J$320:$R$323,MATCH(Y$326,$I$320:$I$323,0),MATCH(Y$325,$J$319:$R$319,0))</f>
        <v>1</v>
      </c>
      <c r="Z372" s="726" cm="1">
        <f t="array" ref="Z372">INDEX($H372:$K372,0,MATCH(Z$326,$H$326:$K$326,0))*INDEX($J$320:$R$323,MATCH(Z$326,$I$320:$I$323,0),MATCH(Z$325,$J$319:$R$319,0))</f>
        <v>4</v>
      </c>
      <c r="AA372" s="726" cm="1">
        <f t="array" ref="AA372">INDEX($H372:$K372,0,MATCH(AA$326,$H$326:$K$326,0))*INDEX($J$320:$R$323,MATCH(AA$326,$I$320:$I$323,0),MATCH(AA$325,$J$319:$R$319,0))</f>
        <v>0</v>
      </c>
      <c r="AB372" s="726" cm="1">
        <f t="array" ref="AB372">INDEX($H372:$K372,0,MATCH(AB$326,$H$326:$K$326,0))*INDEX($J$320:$R$323,MATCH(AB$326,$I$320:$I$323,0),MATCH(AB$325,$J$319:$R$319,0))</f>
        <v>0</v>
      </c>
      <c r="AC372" s="726" cm="1">
        <f t="array" ref="AC372">INDEX($H372:$K372,0,MATCH(AC$326,$H$326:$K$326,0))*INDEX($J$320:$R$323,MATCH(AC$326,$I$320:$I$323,0),MATCH(AC$325,$J$319:$R$319,0))</f>
        <v>1</v>
      </c>
      <c r="AD372" s="726" cm="1">
        <f t="array" ref="AD372">INDEX($H372:$K372,0,MATCH(AD$326,$H$326:$K$326,0))*INDEX($J$320:$R$323,MATCH(AD$326,$I$320:$I$323,0),MATCH(AD$325,$J$319:$R$319,0))</f>
        <v>4</v>
      </c>
      <c r="AE372" s="726" cm="1">
        <f t="array" ref="AE372">INDEX($H372:$K372,0,MATCH(AE$326,$H$326:$K$326,0))*INDEX($J$320:$R$323,MATCH(AE$326,$I$320:$I$323,0),MATCH(AE$325,$J$319:$R$319,0))</f>
        <v>0</v>
      </c>
      <c r="AF372" s="726" cm="1">
        <f t="array" ref="AF372">INDEX($H372:$K372,0,MATCH(AF$326,$H$326:$K$326,0))*INDEX($J$320:$R$323,MATCH(AF$326,$I$320:$I$323,0),MATCH(AF$325,$J$319:$R$319,0))</f>
        <v>0</v>
      </c>
      <c r="AG372" s="726" cm="1">
        <f t="array" ref="AG372">INDEX($H372:$K372,0,MATCH(AG$326,$H$326:$K$326,0))*INDEX($J$320:$R$323,MATCH(AG$326,$I$320:$I$323,0),MATCH(AG$325,$J$319:$R$319,0))</f>
        <v>1</v>
      </c>
      <c r="AH372" s="726" cm="1">
        <f t="array" ref="AH372">INDEX($H372:$K372,0,MATCH(AH$326,$H$326:$K$326,0))*INDEX($J$320:$R$323,MATCH(AH$326,$I$320:$I$323,0),MATCH(AH$325,$J$319:$R$319,0))</f>
        <v>4</v>
      </c>
      <c r="AI372" s="726" cm="1">
        <f t="array" ref="AI372">INDEX($H372:$K372,0,MATCH(AI$326,$H$326:$K$326,0))*INDEX($J$320:$R$323,MATCH(AI$326,$I$320:$I$323,0),MATCH(AI$325,$J$319:$R$319,0))</f>
        <v>0</v>
      </c>
      <c r="AJ372" s="726" cm="1">
        <f t="array" ref="AJ372">INDEX($H372:$K372,0,MATCH(AJ$326,$H$326:$K$326,0))*INDEX($J$320:$R$323,MATCH(AJ$326,$I$320:$I$323,0),MATCH(AJ$325,$J$319:$R$319,0))</f>
        <v>0</v>
      </c>
      <c r="AK372" s="726" cm="1">
        <f t="array" ref="AK372">INDEX($H372:$K372,0,MATCH(AK$326,$H$326:$K$326,0))*INDEX($J$320:$R$323,MATCH(AK$326,$I$320:$I$323,0),MATCH(AK$325,$J$319:$R$319,0))</f>
        <v>1</v>
      </c>
      <c r="AL372" s="726" cm="1">
        <f t="array" ref="AL372">INDEX($H372:$K372,0,MATCH(AL$326,$H$326:$K$326,0))*INDEX($J$320:$R$323,MATCH(AL$326,$I$320:$I$323,0),MATCH(AL$325,$J$319:$R$319,0))</f>
        <v>4</v>
      </c>
      <c r="AM372" s="726" cm="1">
        <f t="array" ref="AM372">INDEX($H372:$K372,0,MATCH(AM$326,$H$326:$K$326,0))*INDEX($J$320:$R$323,MATCH(AM$326,$I$320:$I$323,0),MATCH(AM$325,$J$319:$R$319,0))</f>
        <v>0</v>
      </c>
      <c r="AN372" s="726" cm="1">
        <f t="array" ref="AN372">INDEX($H372:$K372,0,MATCH(AN$326,$H$326:$K$326,0))*INDEX($J$320:$R$323,MATCH(AN$326,$I$320:$I$323,0),MATCH(AN$325,$J$319:$R$319,0))</f>
        <v>0</v>
      </c>
      <c r="AO372" s="726" cm="1">
        <f t="array" ref="AO372">INDEX($H372:$K372,0,MATCH(AO$326,$H$326:$K$326,0))*INDEX($J$320:$R$323,MATCH(AO$326,$I$320:$I$323,0),MATCH(AO$325,$J$319:$R$319,0))</f>
        <v>1</v>
      </c>
      <c r="AP372" s="726" cm="1">
        <f t="array" ref="AP372">INDEX($H372:$K372,0,MATCH(AP$326,$H$326:$K$326,0))*INDEX($J$320:$R$323,MATCH(AP$326,$I$320:$I$323,0),MATCH(AP$325,$J$319:$R$319,0))</f>
        <v>4</v>
      </c>
      <c r="AQ372" s="726" cm="1">
        <f t="array" ref="AQ372">INDEX($H372:$K372,0,MATCH(AQ$326,$H$326:$K$326,0))*INDEX($J$320:$R$323,MATCH(AQ$326,$I$320:$I$323,0),MATCH(AQ$325,$J$319:$R$319,0))</f>
        <v>0</v>
      </c>
      <c r="AR372" s="726" cm="1">
        <f t="array" ref="AR372">INDEX($H372:$K372,0,MATCH(AR$326,$H$326:$K$326,0))*INDEX($J$320:$R$323,MATCH(AR$326,$I$320:$I$323,0),MATCH(AR$325,$J$319:$R$319,0))</f>
        <v>0</v>
      </c>
      <c r="AS372" s="726" cm="1">
        <f t="array" ref="AS372">INDEX($H372:$K372,0,MATCH(AS$326,$H$326:$K$326,0))*INDEX($J$320:$R$323,MATCH(AS$326,$I$320:$I$323,0),MATCH(AS$325,$J$319:$R$319,0))</f>
        <v>1</v>
      </c>
      <c r="AT372" s="726" cm="1">
        <f t="array" ref="AT372">INDEX($H372:$K372,0,MATCH(AT$326,$H$326:$K$326,0))*INDEX($J$320:$R$323,MATCH(AT$326,$I$320:$I$323,0),MATCH(AT$325,$J$319:$R$319,0))</f>
        <v>4</v>
      </c>
      <c r="AU372" s="726"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6" cm="1">
        <f t="array" ref="L373">INDEX($H373:$K373,0,MATCH(L$326,$H$326:$K$326,0))*INDEX($J$320:$R$323,MATCH(L$326,$I$320:$I$323,0),MATCH(L$325,$J$319:$R$319,0))</f>
        <v>2</v>
      </c>
      <c r="M373" s="726" cm="1">
        <f t="array" ref="M373">INDEX($H373:$K373,0,MATCH(M$326,$H$326:$K$326,0))*INDEX($J$320:$R$323,MATCH(M$326,$I$320:$I$323,0),MATCH(M$325,$J$319:$R$319,0))</f>
        <v>1</v>
      </c>
      <c r="N373" s="726" cm="1">
        <f t="array" ref="N373">INDEX($H373:$K373,0,MATCH(N$326,$H$326:$K$326,0))*INDEX($J$320:$R$323,MATCH(N$326,$I$320:$I$323,0),MATCH(N$325,$J$319:$R$319,0))</f>
        <v>3</v>
      </c>
      <c r="O373" s="726" cm="1">
        <f t="array" ref="O373">INDEX($H373:$K373,0,MATCH(O$326,$H$326:$K$326,0))*INDEX($J$320:$R$323,MATCH(O$326,$I$320:$I$323,0),MATCH(O$325,$J$319:$R$319,0))</f>
        <v>1</v>
      </c>
      <c r="P373" s="726" cm="1">
        <f t="array" ref="P373">INDEX($H373:$K373,0,MATCH(P$326,$H$326:$K$326,0))*INDEX($J$320:$R$323,MATCH(P$326,$I$320:$I$323,0),MATCH(P$325,$J$319:$R$319,0))</f>
        <v>2</v>
      </c>
      <c r="Q373" s="726" cm="1">
        <f t="array" ref="Q373">INDEX($H373:$K373,0,MATCH(Q$326,$H$326:$K$326,0))*INDEX($J$320:$R$323,MATCH(Q$326,$I$320:$I$323,0),MATCH(Q$325,$J$319:$R$319,0))</f>
        <v>1</v>
      </c>
      <c r="R373" s="726" cm="1">
        <f t="array" ref="R373">INDEX($H373:$K373,0,MATCH(R$326,$H$326:$K$326,0))*INDEX($J$320:$R$323,MATCH(R$326,$I$320:$I$323,0),MATCH(R$325,$J$319:$R$319,0))</f>
        <v>3</v>
      </c>
      <c r="S373" s="726" cm="1">
        <f t="array" ref="S373">INDEX($H373:$K373,0,MATCH(S$326,$H$326:$K$326,0))*INDEX($J$320:$R$323,MATCH(S$326,$I$320:$I$323,0),MATCH(S$325,$J$319:$R$319,0))</f>
        <v>1</v>
      </c>
      <c r="T373" s="726" cm="1">
        <f t="array" ref="T373">INDEX($H373:$K373,0,MATCH(T$326,$H$326:$K$326,0))*INDEX($J$320:$R$323,MATCH(T$326,$I$320:$I$323,0),MATCH(T$325,$J$319:$R$319,0))</f>
        <v>2</v>
      </c>
      <c r="U373" s="726" cm="1">
        <f t="array" ref="U373">INDEX($H373:$K373,0,MATCH(U$326,$H$326:$K$326,0))*INDEX($J$320:$R$323,MATCH(U$326,$I$320:$I$323,0),MATCH(U$325,$J$319:$R$319,0))</f>
        <v>1</v>
      </c>
      <c r="V373" s="726" cm="1">
        <f t="array" ref="V373">INDEX($H373:$K373,0,MATCH(V$326,$H$326:$K$326,0))*INDEX($J$320:$R$323,MATCH(V$326,$I$320:$I$323,0),MATCH(V$325,$J$319:$R$319,0))</f>
        <v>3</v>
      </c>
      <c r="W373" s="726" cm="1">
        <f t="array" ref="W373">INDEX($H373:$K373,0,MATCH(W$326,$H$326:$K$326,0))*INDEX($J$320:$R$323,MATCH(W$326,$I$320:$I$323,0),MATCH(W$325,$J$319:$R$319,0))</f>
        <v>1</v>
      </c>
      <c r="X373" s="726" cm="1">
        <f t="array" ref="X373">INDEX($H373:$K373,0,MATCH(X$326,$H$326:$K$326,0))*INDEX($J$320:$R$323,MATCH(X$326,$I$320:$I$323,0),MATCH(X$325,$J$319:$R$319,0))</f>
        <v>2</v>
      </c>
      <c r="Y373" s="726" cm="1">
        <f t="array" ref="Y373">INDEX($H373:$K373,0,MATCH(Y$326,$H$326:$K$326,0))*INDEX($J$320:$R$323,MATCH(Y$326,$I$320:$I$323,0),MATCH(Y$325,$J$319:$R$319,0))</f>
        <v>1</v>
      </c>
      <c r="Z373" s="726" cm="1">
        <f t="array" ref="Z373">INDEX($H373:$K373,0,MATCH(Z$326,$H$326:$K$326,0))*INDEX($J$320:$R$323,MATCH(Z$326,$I$320:$I$323,0),MATCH(Z$325,$J$319:$R$319,0))</f>
        <v>3</v>
      </c>
      <c r="AA373" s="726" cm="1">
        <f t="array" ref="AA373">INDEX($H373:$K373,0,MATCH(AA$326,$H$326:$K$326,0))*INDEX($J$320:$R$323,MATCH(AA$326,$I$320:$I$323,0),MATCH(AA$325,$J$319:$R$319,0))</f>
        <v>1</v>
      </c>
      <c r="AB373" s="726" cm="1">
        <f t="array" ref="AB373">INDEX($H373:$K373,0,MATCH(AB$326,$H$326:$K$326,0))*INDEX($J$320:$R$323,MATCH(AB$326,$I$320:$I$323,0),MATCH(AB$325,$J$319:$R$319,0))</f>
        <v>1</v>
      </c>
      <c r="AC373" s="726" cm="1">
        <f t="array" ref="AC373">INDEX($H373:$K373,0,MATCH(AC$326,$H$326:$K$326,0))*INDEX($J$320:$R$323,MATCH(AC$326,$I$320:$I$323,0),MATCH(AC$325,$J$319:$R$319,0))</f>
        <v>1</v>
      </c>
      <c r="AD373" s="726" cm="1">
        <f t="array" ref="AD373">INDEX($H373:$K373,0,MATCH(AD$326,$H$326:$K$326,0))*INDEX($J$320:$R$323,MATCH(AD$326,$I$320:$I$323,0),MATCH(AD$325,$J$319:$R$319,0))</f>
        <v>3</v>
      </c>
      <c r="AE373" s="726" cm="1">
        <f t="array" ref="AE373">INDEX($H373:$K373,0,MATCH(AE$326,$H$326:$K$326,0))*INDEX($J$320:$R$323,MATCH(AE$326,$I$320:$I$323,0),MATCH(AE$325,$J$319:$R$319,0))</f>
        <v>1</v>
      </c>
      <c r="AF373" s="726" cm="1">
        <f t="array" ref="AF373">INDEX($H373:$K373,0,MATCH(AF$326,$H$326:$K$326,0))*INDEX($J$320:$R$323,MATCH(AF$326,$I$320:$I$323,0),MATCH(AF$325,$J$319:$R$319,0))</f>
        <v>1</v>
      </c>
      <c r="AG373" s="726" cm="1">
        <f t="array" ref="AG373">INDEX($H373:$K373,0,MATCH(AG$326,$H$326:$K$326,0))*INDEX($J$320:$R$323,MATCH(AG$326,$I$320:$I$323,0),MATCH(AG$325,$J$319:$R$319,0))</f>
        <v>1</v>
      </c>
      <c r="AH373" s="726" cm="1">
        <f t="array" ref="AH373">INDEX($H373:$K373,0,MATCH(AH$326,$H$326:$K$326,0))*INDEX($J$320:$R$323,MATCH(AH$326,$I$320:$I$323,0),MATCH(AH$325,$J$319:$R$319,0))</f>
        <v>3</v>
      </c>
      <c r="AI373" s="726" cm="1">
        <f t="array" ref="AI373">INDEX($H373:$K373,0,MATCH(AI$326,$H$326:$K$326,0))*INDEX($J$320:$R$323,MATCH(AI$326,$I$320:$I$323,0),MATCH(AI$325,$J$319:$R$319,0))</f>
        <v>1</v>
      </c>
      <c r="AJ373" s="726" cm="1">
        <f t="array" ref="AJ373">INDEX($H373:$K373,0,MATCH(AJ$326,$H$326:$K$326,0))*INDEX($J$320:$R$323,MATCH(AJ$326,$I$320:$I$323,0),MATCH(AJ$325,$J$319:$R$319,0))</f>
        <v>1</v>
      </c>
      <c r="AK373" s="726" cm="1">
        <f t="array" ref="AK373">INDEX($H373:$K373,0,MATCH(AK$326,$H$326:$K$326,0))*INDEX($J$320:$R$323,MATCH(AK$326,$I$320:$I$323,0),MATCH(AK$325,$J$319:$R$319,0))</f>
        <v>1</v>
      </c>
      <c r="AL373" s="726" cm="1">
        <f t="array" ref="AL373">INDEX($H373:$K373,0,MATCH(AL$326,$H$326:$K$326,0))*INDEX($J$320:$R$323,MATCH(AL$326,$I$320:$I$323,0),MATCH(AL$325,$J$319:$R$319,0))</f>
        <v>3</v>
      </c>
      <c r="AM373" s="726" cm="1">
        <f t="array" ref="AM373">INDEX($H373:$K373,0,MATCH(AM$326,$H$326:$K$326,0))*INDEX($J$320:$R$323,MATCH(AM$326,$I$320:$I$323,0),MATCH(AM$325,$J$319:$R$319,0))</f>
        <v>1</v>
      </c>
      <c r="AN373" s="726" cm="1">
        <f t="array" ref="AN373">INDEX($H373:$K373,0,MATCH(AN$326,$H$326:$K$326,0))*INDEX($J$320:$R$323,MATCH(AN$326,$I$320:$I$323,0),MATCH(AN$325,$J$319:$R$319,0))</f>
        <v>1</v>
      </c>
      <c r="AO373" s="726" cm="1">
        <f t="array" ref="AO373">INDEX($H373:$K373,0,MATCH(AO$326,$H$326:$K$326,0))*INDEX($J$320:$R$323,MATCH(AO$326,$I$320:$I$323,0),MATCH(AO$325,$J$319:$R$319,0))</f>
        <v>1</v>
      </c>
      <c r="AP373" s="726" cm="1">
        <f t="array" ref="AP373">INDEX($H373:$K373,0,MATCH(AP$326,$H$326:$K$326,0))*INDEX($J$320:$R$323,MATCH(AP$326,$I$320:$I$323,0),MATCH(AP$325,$J$319:$R$319,0))</f>
        <v>3</v>
      </c>
      <c r="AQ373" s="726" cm="1">
        <f t="array" ref="AQ373">INDEX($H373:$K373,0,MATCH(AQ$326,$H$326:$K$326,0))*INDEX($J$320:$R$323,MATCH(AQ$326,$I$320:$I$323,0),MATCH(AQ$325,$J$319:$R$319,0))</f>
        <v>1</v>
      </c>
      <c r="AR373" s="726" cm="1">
        <f t="array" ref="AR373">INDEX($H373:$K373,0,MATCH(AR$326,$H$326:$K$326,0))*INDEX($J$320:$R$323,MATCH(AR$326,$I$320:$I$323,0),MATCH(AR$325,$J$319:$R$319,0))</f>
        <v>1</v>
      </c>
      <c r="AS373" s="726" cm="1">
        <f t="array" ref="AS373">INDEX($H373:$K373,0,MATCH(AS$326,$H$326:$K$326,0))*INDEX($J$320:$R$323,MATCH(AS$326,$I$320:$I$323,0),MATCH(AS$325,$J$319:$R$319,0))</f>
        <v>1</v>
      </c>
      <c r="AT373" s="726" cm="1">
        <f t="array" ref="AT373">INDEX($H373:$K373,0,MATCH(AT$326,$H$326:$K$326,0))*INDEX($J$320:$R$323,MATCH(AT$326,$I$320:$I$323,0),MATCH(AT$325,$J$319:$R$319,0))</f>
        <v>3</v>
      </c>
      <c r="AU373" s="726"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6" cm="1">
        <f t="array" ref="L374">INDEX($H374:$K374,0,MATCH(L$326,$H$326:$K$326,0))*INDEX($J$320:$R$323,MATCH(L$326,$I$320:$I$323,0),MATCH(L$325,$J$319:$R$319,0))</f>
        <v>0</v>
      </c>
      <c r="M374" s="726" cm="1">
        <f t="array" ref="M374">INDEX($H374:$K374,0,MATCH(M$326,$H$326:$K$326,0))*INDEX($J$320:$R$323,MATCH(M$326,$I$320:$I$323,0),MATCH(M$325,$J$319:$R$319,0))</f>
        <v>1</v>
      </c>
      <c r="N374" s="726" cm="1">
        <f t="array" ref="N374">INDEX($H374:$K374,0,MATCH(N$326,$H$326:$K$326,0))*INDEX($J$320:$R$323,MATCH(N$326,$I$320:$I$323,0),MATCH(N$325,$J$319:$R$319,0))</f>
        <v>4</v>
      </c>
      <c r="O374" s="726" cm="1">
        <f t="array" ref="O374">INDEX($H374:$K374,0,MATCH(O$326,$H$326:$K$326,0))*INDEX($J$320:$R$323,MATCH(O$326,$I$320:$I$323,0),MATCH(O$325,$J$319:$R$319,0))</f>
        <v>1</v>
      </c>
      <c r="P374" s="726" cm="1">
        <f t="array" ref="P374">INDEX($H374:$K374,0,MATCH(P$326,$H$326:$K$326,0))*INDEX($J$320:$R$323,MATCH(P$326,$I$320:$I$323,0),MATCH(P$325,$J$319:$R$319,0))</f>
        <v>0</v>
      </c>
      <c r="Q374" s="726" cm="1">
        <f t="array" ref="Q374">INDEX($H374:$K374,0,MATCH(Q$326,$H$326:$K$326,0))*INDEX($J$320:$R$323,MATCH(Q$326,$I$320:$I$323,0),MATCH(Q$325,$J$319:$R$319,0))</f>
        <v>1</v>
      </c>
      <c r="R374" s="726" cm="1">
        <f t="array" ref="R374">INDEX($H374:$K374,0,MATCH(R$326,$H$326:$K$326,0))*INDEX($J$320:$R$323,MATCH(R$326,$I$320:$I$323,0),MATCH(R$325,$J$319:$R$319,0))</f>
        <v>4</v>
      </c>
      <c r="S374" s="726" cm="1">
        <f t="array" ref="S374">INDEX($H374:$K374,0,MATCH(S$326,$H$326:$K$326,0))*INDEX($J$320:$R$323,MATCH(S$326,$I$320:$I$323,0),MATCH(S$325,$J$319:$R$319,0))</f>
        <v>1</v>
      </c>
      <c r="T374" s="726" cm="1">
        <f t="array" ref="T374">INDEX($H374:$K374,0,MATCH(T$326,$H$326:$K$326,0))*INDEX($J$320:$R$323,MATCH(T$326,$I$320:$I$323,0),MATCH(T$325,$J$319:$R$319,0))</f>
        <v>0</v>
      </c>
      <c r="U374" s="726" cm="1">
        <f t="array" ref="U374">INDEX($H374:$K374,0,MATCH(U$326,$H$326:$K$326,0))*INDEX($J$320:$R$323,MATCH(U$326,$I$320:$I$323,0),MATCH(U$325,$J$319:$R$319,0))</f>
        <v>1</v>
      </c>
      <c r="V374" s="726" cm="1">
        <f t="array" ref="V374">INDEX($H374:$K374,0,MATCH(V$326,$H$326:$K$326,0))*INDEX($J$320:$R$323,MATCH(V$326,$I$320:$I$323,0),MATCH(V$325,$J$319:$R$319,0))</f>
        <v>4</v>
      </c>
      <c r="W374" s="726" cm="1">
        <f t="array" ref="W374">INDEX($H374:$K374,0,MATCH(W$326,$H$326:$K$326,0))*INDEX($J$320:$R$323,MATCH(W$326,$I$320:$I$323,0),MATCH(W$325,$J$319:$R$319,0))</f>
        <v>1</v>
      </c>
      <c r="X374" s="726" cm="1">
        <f t="array" ref="X374">INDEX($H374:$K374,0,MATCH(X$326,$H$326:$K$326,0))*INDEX($J$320:$R$323,MATCH(X$326,$I$320:$I$323,0),MATCH(X$325,$J$319:$R$319,0))</f>
        <v>0</v>
      </c>
      <c r="Y374" s="726" cm="1">
        <f t="array" ref="Y374">INDEX($H374:$K374,0,MATCH(Y$326,$H$326:$K$326,0))*INDEX($J$320:$R$323,MATCH(Y$326,$I$320:$I$323,0),MATCH(Y$325,$J$319:$R$319,0))</f>
        <v>1</v>
      </c>
      <c r="Z374" s="726" cm="1">
        <f t="array" ref="Z374">INDEX($H374:$K374,0,MATCH(Z$326,$H$326:$K$326,0))*INDEX($J$320:$R$323,MATCH(Z$326,$I$320:$I$323,0),MATCH(Z$325,$J$319:$R$319,0))</f>
        <v>4</v>
      </c>
      <c r="AA374" s="726" cm="1">
        <f t="array" ref="AA374">INDEX($H374:$K374,0,MATCH(AA$326,$H$326:$K$326,0))*INDEX($J$320:$R$323,MATCH(AA$326,$I$320:$I$323,0),MATCH(AA$325,$J$319:$R$319,0))</f>
        <v>1</v>
      </c>
      <c r="AB374" s="726" cm="1">
        <f t="array" ref="AB374">INDEX($H374:$K374,0,MATCH(AB$326,$H$326:$K$326,0))*INDEX($J$320:$R$323,MATCH(AB$326,$I$320:$I$323,0),MATCH(AB$325,$J$319:$R$319,0))</f>
        <v>0</v>
      </c>
      <c r="AC374" s="726" cm="1">
        <f t="array" ref="AC374">INDEX($H374:$K374,0,MATCH(AC$326,$H$326:$K$326,0))*INDEX($J$320:$R$323,MATCH(AC$326,$I$320:$I$323,0),MATCH(AC$325,$J$319:$R$319,0))</f>
        <v>1</v>
      </c>
      <c r="AD374" s="726" cm="1">
        <f t="array" ref="AD374">INDEX($H374:$K374,0,MATCH(AD$326,$H$326:$K$326,0))*INDEX($J$320:$R$323,MATCH(AD$326,$I$320:$I$323,0),MATCH(AD$325,$J$319:$R$319,0))</f>
        <v>4</v>
      </c>
      <c r="AE374" s="726" cm="1">
        <f t="array" ref="AE374">INDEX($H374:$K374,0,MATCH(AE$326,$H$326:$K$326,0))*INDEX($J$320:$R$323,MATCH(AE$326,$I$320:$I$323,0),MATCH(AE$325,$J$319:$R$319,0))</f>
        <v>1</v>
      </c>
      <c r="AF374" s="726" cm="1">
        <f t="array" ref="AF374">INDEX($H374:$K374,0,MATCH(AF$326,$H$326:$K$326,0))*INDEX($J$320:$R$323,MATCH(AF$326,$I$320:$I$323,0),MATCH(AF$325,$J$319:$R$319,0))</f>
        <v>0</v>
      </c>
      <c r="AG374" s="726" cm="1">
        <f t="array" ref="AG374">INDEX($H374:$K374,0,MATCH(AG$326,$H$326:$K$326,0))*INDEX($J$320:$R$323,MATCH(AG$326,$I$320:$I$323,0),MATCH(AG$325,$J$319:$R$319,0))</f>
        <v>1</v>
      </c>
      <c r="AH374" s="726" cm="1">
        <f t="array" ref="AH374">INDEX($H374:$K374,0,MATCH(AH$326,$H$326:$K$326,0))*INDEX($J$320:$R$323,MATCH(AH$326,$I$320:$I$323,0),MATCH(AH$325,$J$319:$R$319,0))</f>
        <v>4</v>
      </c>
      <c r="AI374" s="726" cm="1">
        <f t="array" ref="AI374">INDEX($H374:$K374,0,MATCH(AI$326,$H$326:$K$326,0))*INDEX($J$320:$R$323,MATCH(AI$326,$I$320:$I$323,0),MATCH(AI$325,$J$319:$R$319,0))</f>
        <v>1</v>
      </c>
      <c r="AJ374" s="726" cm="1">
        <f t="array" ref="AJ374">INDEX($H374:$K374,0,MATCH(AJ$326,$H$326:$K$326,0))*INDEX($J$320:$R$323,MATCH(AJ$326,$I$320:$I$323,0),MATCH(AJ$325,$J$319:$R$319,0))</f>
        <v>0</v>
      </c>
      <c r="AK374" s="726" cm="1">
        <f t="array" ref="AK374">INDEX($H374:$K374,0,MATCH(AK$326,$H$326:$K$326,0))*INDEX($J$320:$R$323,MATCH(AK$326,$I$320:$I$323,0),MATCH(AK$325,$J$319:$R$319,0))</f>
        <v>1</v>
      </c>
      <c r="AL374" s="726" cm="1">
        <f t="array" ref="AL374">INDEX($H374:$K374,0,MATCH(AL$326,$H$326:$K$326,0))*INDEX($J$320:$R$323,MATCH(AL$326,$I$320:$I$323,0),MATCH(AL$325,$J$319:$R$319,0))</f>
        <v>4</v>
      </c>
      <c r="AM374" s="726" cm="1">
        <f t="array" ref="AM374">INDEX($H374:$K374,0,MATCH(AM$326,$H$326:$K$326,0))*INDEX($J$320:$R$323,MATCH(AM$326,$I$320:$I$323,0),MATCH(AM$325,$J$319:$R$319,0))</f>
        <v>1</v>
      </c>
      <c r="AN374" s="726" cm="1">
        <f t="array" ref="AN374">INDEX($H374:$K374,0,MATCH(AN$326,$H$326:$K$326,0))*INDEX($J$320:$R$323,MATCH(AN$326,$I$320:$I$323,0),MATCH(AN$325,$J$319:$R$319,0))</f>
        <v>0</v>
      </c>
      <c r="AO374" s="726" cm="1">
        <f t="array" ref="AO374">INDEX($H374:$K374,0,MATCH(AO$326,$H$326:$K$326,0))*INDEX($J$320:$R$323,MATCH(AO$326,$I$320:$I$323,0),MATCH(AO$325,$J$319:$R$319,0))</f>
        <v>1</v>
      </c>
      <c r="AP374" s="726" cm="1">
        <f t="array" ref="AP374">INDEX($H374:$K374,0,MATCH(AP$326,$H$326:$K$326,0))*INDEX($J$320:$R$323,MATCH(AP$326,$I$320:$I$323,0),MATCH(AP$325,$J$319:$R$319,0))</f>
        <v>4</v>
      </c>
      <c r="AQ374" s="726" cm="1">
        <f t="array" ref="AQ374">INDEX($H374:$K374,0,MATCH(AQ$326,$H$326:$K$326,0))*INDEX($J$320:$R$323,MATCH(AQ$326,$I$320:$I$323,0),MATCH(AQ$325,$J$319:$R$319,0))</f>
        <v>1</v>
      </c>
      <c r="AR374" s="726" cm="1">
        <f t="array" ref="AR374">INDEX($H374:$K374,0,MATCH(AR$326,$H$326:$K$326,0))*INDEX($J$320:$R$323,MATCH(AR$326,$I$320:$I$323,0),MATCH(AR$325,$J$319:$R$319,0))</f>
        <v>0</v>
      </c>
      <c r="AS374" s="726" cm="1">
        <f t="array" ref="AS374">INDEX($H374:$K374,0,MATCH(AS$326,$H$326:$K$326,0))*INDEX($J$320:$R$323,MATCH(AS$326,$I$320:$I$323,0),MATCH(AS$325,$J$319:$R$319,0))</f>
        <v>1</v>
      </c>
      <c r="AT374" s="726" cm="1">
        <f t="array" ref="AT374">INDEX($H374:$K374,0,MATCH(AT$326,$H$326:$K$326,0))*INDEX($J$320:$R$323,MATCH(AT$326,$I$320:$I$323,0),MATCH(AT$325,$J$319:$R$319,0))</f>
        <v>4</v>
      </c>
      <c r="AU374" s="726"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6" cm="1">
        <f t="array" ref="L375">INDEX($H375:$K375,0,MATCH(L$326,$H$326:$K$326,0))*INDEX($J$320:$R$323,MATCH(L$326,$I$320:$I$323,0),MATCH(L$325,$J$319:$R$319,0))</f>
        <v>2</v>
      </c>
      <c r="M375" s="726" cm="1">
        <f t="array" ref="M375">INDEX($H375:$K375,0,MATCH(M$326,$H$326:$K$326,0))*INDEX($J$320:$R$323,MATCH(M$326,$I$320:$I$323,0),MATCH(M$325,$J$319:$R$319,0))</f>
        <v>1</v>
      </c>
      <c r="N375" s="726" cm="1">
        <f t="array" ref="N375">INDEX($H375:$K375,0,MATCH(N$326,$H$326:$K$326,0))*INDEX($J$320:$R$323,MATCH(N$326,$I$320:$I$323,0),MATCH(N$325,$J$319:$R$319,0))</f>
        <v>3</v>
      </c>
      <c r="O375" s="726" cm="1">
        <f t="array" ref="O375">INDEX($H375:$K375,0,MATCH(O$326,$H$326:$K$326,0))*INDEX($J$320:$R$323,MATCH(O$326,$I$320:$I$323,0),MATCH(O$325,$J$319:$R$319,0))</f>
        <v>0</v>
      </c>
      <c r="P375" s="726" cm="1">
        <f t="array" ref="P375">INDEX($H375:$K375,0,MATCH(P$326,$H$326:$K$326,0))*INDEX($J$320:$R$323,MATCH(P$326,$I$320:$I$323,0),MATCH(P$325,$J$319:$R$319,0))</f>
        <v>2</v>
      </c>
      <c r="Q375" s="726" cm="1">
        <f t="array" ref="Q375">INDEX($H375:$K375,0,MATCH(Q$326,$H$326:$K$326,0))*INDEX($J$320:$R$323,MATCH(Q$326,$I$320:$I$323,0),MATCH(Q$325,$J$319:$R$319,0))</f>
        <v>1</v>
      </c>
      <c r="R375" s="726" cm="1">
        <f t="array" ref="R375">INDEX($H375:$K375,0,MATCH(R$326,$H$326:$K$326,0))*INDEX($J$320:$R$323,MATCH(R$326,$I$320:$I$323,0),MATCH(R$325,$J$319:$R$319,0))</f>
        <v>3</v>
      </c>
      <c r="S375" s="726" cm="1">
        <f t="array" ref="S375">INDEX($H375:$K375,0,MATCH(S$326,$H$326:$K$326,0))*INDEX($J$320:$R$323,MATCH(S$326,$I$320:$I$323,0),MATCH(S$325,$J$319:$R$319,0))</f>
        <v>0</v>
      </c>
      <c r="T375" s="726" cm="1">
        <f t="array" ref="T375">INDEX($H375:$K375,0,MATCH(T$326,$H$326:$K$326,0))*INDEX($J$320:$R$323,MATCH(T$326,$I$320:$I$323,0),MATCH(T$325,$J$319:$R$319,0))</f>
        <v>2</v>
      </c>
      <c r="U375" s="726" cm="1">
        <f t="array" ref="U375">INDEX($H375:$K375,0,MATCH(U$326,$H$326:$K$326,0))*INDEX($J$320:$R$323,MATCH(U$326,$I$320:$I$323,0),MATCH(U$325,$J$319:$R$319,0))</f>
        <v>1</v>
      </c>
      <c r="V375" s="726" cm="1">
        <f t="array" ref="V375">INDEX($H375:$K375,0,MATCH(V$326,$H$326:$K$326,0))*INDEX($J$320:$R$323,MATCH(V$326,$I$320:$I$323,0),MATCH(V$325,$J$319:$R$319,0))</f>
        <v>3</v>
      </c>
      <c r="W375" s="726" cm="1">
        <f t="array" ref="W375">INDEX($H375:$K375,0,MATCH(W$326,$H$326:$K$326,0))*INDEX($J$320:$R$323,MATCH(W$326,$I$320:$I$323,0),MATCH(W$325,$J$319:$R$319,0))</f>
        <v>0</v>
      </c>
      <c r="X375" s="726" cm="1">
        <f t="array" ref="X375">INDEX($H375:$K375,0,MATCH(X$326,$H$326:$K$326,0))*INDEX($J$320:$R$323,MATCH(X$326,$I$320:$I$323,0),MATCH(X$325,$J$319:$R$319,0))</f>
        <v>2</v>
      </c>
      <c r="Y375" s="726" cm="1">
        <f t="array" ref="Y375">INDEX($H375:$K375,0,MATCH(Y$326,$H$326:$K$326,0))*INDEX($J$320:$R$323,MATCH(Y$326,$I$320:$I$323,0),MATCH(Y$325,$J$319:$R$319,0))</f>
        <v>1</v>
      </c>
      <c r="Z375" s="726" cm="1">
        <f t="array" ref="Z375">INDEX($H375:$K375,0,MATCH(Z$326,$H$326:$K$326,0))*INDEX($J$320:$R$323,MATCH(Z$326,$I$320:$I$323,0),MATCH(Z$325,$J$319:$R$319,0))</f>
        <v>3</v>
      </c>
      <c r="AA375" s="726" cm="1">
        <f t="array" ref="AA375">INDEX($H375:$K375,0,MATCH(AA$326,$H$326:$K$326,0))*INDEX($J$320:$R$323,MATCH(AA$326,$I$320:$I$323,0),MATCH(AA$325,$J$319:$R$319,0))</f>
        <v>0</v>
      </c>
      <c r="AB375" s="726" cm="1">
        <f t="array" ref="AB375">INDEX($H375:$K375,0,MATCH(AB$326,$H$326:$K$326,0))*INDEX($J$320:$R$323,MATCH(AB$326,$I$320:$I$323,0),MATCH(AB$325,$J$319:$R$319,0))</f>
        <v>1</v>
      </c>
      <c r="AC375" s="726" cm="1">
        <f t="array" ref="AC375">INDEX($H375:$K375,0,MATCH(AC$326,$H$326:$K$326,0))*INDEX($J$320:$R$323,MATCH(AC$326,$I$320:$I$323,0),MATCH(AC$325,$J$319:$R$319,0))</f>
        <v>1</v>
      </c>
      <c r="AD375" s="726" cm="1">
        <f t="array" ref="AD375">INDEX($H375:$K375,0,MATCH(AD$326,$H$326:$K$326,0))*INDEX($J$320:$R$323,MATCH(AD$326,$I$320:$I$323,0),MATCH(AD$325,$J$319:$R$319,0))</f>
        <v>3</v>
      </c>
      <c r="AE375" s="726" cm="1">
        <f t="array" ref="AE375">INDEX($H375:$K375,0,MATCH(AE$326,$H$326:$K$326,0))*INDEX($J$320:$R$323,MATCH(AE$326,$I$320:$I$323,0),MATCH(AE$325,$J$319:$R$319,0))</f>
        <v>0</v>
      </c>
      <c r="AF375" s="726" cm="1">
        <f t="array" ref="AF375">INDEX($H375:$K375,0,MATCH(AF$326,$H$326:$K$326,0))*INDEX($J$320:$R$323,MATCH(AF$326,$I$320:$I$323,0),MATCH(AF$325,$J$319:$R$319,0))</f>
        <v>1</v>
      </c>
      <c r="AG375" s="726" cm="1">
        <f t="array" ref="AG375">INDEX($H375:$K375,0,MATCH(AG$326,$H$326:$K$326,0))*INDEX($J$320:$R$323,MATCH(AG$326,$I$320:$I$323,0),MATCH(AG$325,$J$319:$R$319,0))</f>
        <v>1</v>
      </c>
      <c r="AH375" s="726" cm="1">
        <f t="array" ref="AH375">INDEX($H375:$K375,0,MATCH(AH$326,$H$326:$K$326,0))*INDEX($J$320:$R$323,MATCH(AH$326,$I$320:$I$323,0),MATCH(AH$325,$J$319:$R$319,0))</f>
        <v>3</v>
      </c>
      <c r="AI375" s="726" cm="1">
        <f t="array" ref="AI375">INDEX($H375:$K375,0,MATCH(AI$326,$H$326:$K$326,0))*INDEX($J$320:$R$323,MATCH(AI$326,$I$320:$I$323,0),MATCH(AI$325,$J$319:$R$319,0))</f>
        <v>0</v>
      </c>
      <c r="AJ375" s="726" cm="1">
        <f t="array" ref="AJ375">INDEX($H375:$K375,0,MATCH(AJ$326,$H$326:$K$326,0))*INDEX($J$320:$R$323,MATCH(AJ$326,$I$320:$I$323,0),MATCH(AJ$325,$J$319:$R$319,0))</f>
        <v>1</v>
      </c>
      <c r="AK375" s="726" cm="1">
        <f t="array" ref="AK375">INDEX($H375:$K375,0,MATCH(AK$326,$H$326:$K$326,0))*INDEX($J$320:$R$323,MATCH(AK$326,$I$320:$I$323,0),MATCH(AK$325,$J$319:$R$319,0))</f>
        <v>1</v>
      </c>
      <c r="AL375" s="726" cm="1">
        <f t="array" ref="AL375">INDEX($H375:$K375,0,MATCH(AL$326,$H$326:$K$326,0))*INDEX($J$320:$R$323,MATCH(AL$326,$I$320:$I$323,0),MATCH(AL$325,$J$319:$R$319,0))</f>
        <v>3</v>
      </c>
      <c r="AM375" s="726" cm="1">
        <f t="array" ref="AM375">INDEX($H375:$K375,0,MATCH(AM$326,$H$326:$K$326,0))*INDEX($J$320:$R$323,MATCH(AM$326,$I$320:$I$323,0),MATCH(AM$325,$J$319:$R$319,0))</f>
        <v>0</v>
      </c>
      <c r="AN375" s="726" cm="1">
        <f t="array" ref="AN375">INDEX($H375:$K375,0,MATCH(AN$326,$H$326:$K$326,0))*INDEX($J$320:$R$323,MATCH(AN$326,$I$320:$I$323,0),MATCH(AN$325,$J$319:$R$319,0))</f>
        <v>1</v>
      </c>
      <c r="AO375" s="726" cm="1">
        <f t="array" ref="AO375">INDEX($H375:$K375,0,MATCH(AO$326,$H$326:$K$326,0))*INDEX($J$320:$R$323,MATCH(AO$326,$I$320:$I$323,0),MATCH(AO$325,$J$319:$R$319,0))</f>
        <v>1</v>
      </c>
      <c r="AP375" s="726" cm="1">
        <f t="array" ref="AP375">INDEX($H375:$K375,0,MATCH(AP$326,$H$326:$K$326,0))*INDEX($J$320:$R$323,MATCH(AP$326,$I$320:$I$323,0),MATCH(AP$325,$J$319:$R$319,0))</f>
        <v>3</v>
      </c>
      <c r="AQ375" s="726" cm="1">
        <f t="array" ref="AQ375">INDEX($H375:$K375,0,MATCH(AQ$326,$H$326:$K$326,0))*INDEX($J$320:$R$323,MATCH(AQ$326,$I$320:$I$323,0),MATCH(AQ$325,$J$319:$R$319,0))</f>
        <v>0</v>
      </c>
      <c r="AR375" s="726" cm="1">
        <f t="array" ref="AR375">INDEX($H375:$K375,0,MATCH(AR$326,$H$326:$K$326,0))*INDEX($J$320:$R$323,MATCH(AR$326,$I$320:$I$323,0),MATCH(AR$325,$J$319:$R$319,0))</f>
        <v>1</v>
      </c>
      <c r="AS375" s="726" cm="1">
        <f t="array" ref="AS375">INDEX($H375:$K375,0,MATCH(AS$326,$H$326:$K$326,0))*INDEX($J$320:$R$323,MATCH(AS$326,$I$320:$I$323,0),MATCH(AS$325,$J$319:$R$319,0))</f>
        <v>1</v>
      </c>
      <c r="AT375" s="726" cm="1">
        <f t="array" ref="AT375">INDEX($H375:$K375,0,MATCH(AT$326,$H$326:$K$326,0))*INDEX($J$320:$R$323,MATCH(AT$326,$I$320:$I$323,0),MATCH(AT$325,$J$319:$R$319,0))</f>
        <v>3</v>
      </c>
      <c r="AU375" s="726"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6" cm="1">
        <f t="array" ref="L376">INDEX($H376:$K376,0,MATCH(L$326,$H$326:$K$326,0))*INDEX($J$320:$R$323,MATCH(L$326,$I$320:$I$323,0),MATCH(L$325,$J$319:$R$319,0))</f>
        <v>0</v>
      </c>
      <c r="M376" s="726" cm="1">
        <f t="array" ref="M376">INDEX($H376:$K376,0,MATCH(M$326,$H$326:$K$326,0))*INDEX($J$320:$R$323,MATCH(M$326,$I$320:$I$323,0),MATCH(M$325,$J$319:$R$319,0))</f>
        <v>1</v>
      </c>
      <c r="N376" s="726" cm="1">
        <f t="array" ref="N376">INDEX($H376:$K376,0,MATCH(N$326,$H$326:$K$326,0))*INDEX($J$320:$R$323,MATCH(N$326,$I$320:$I$323,0),MATCH(N$325,$J$319:$R$319,0))</f>
        <v>4</v>
      </c>
      <c r="O376" s="726" cm="1">
        <f t="array" ref="O376">INDEX($H376:$K376,0,MATCH(O$326,$H$326:$K$326,0))*INDEX($J$320:$R$323,MATCH(O$326,$I$320:$I$323,0),MATCH(O$325,$J$319:$R$319,0))</f>
        <v>0</v>
      </c>
      <c r="P376" s="726" cm="1">
        <f t="array" ref="P376">INDEX($H376:$K376,0,MATCH(P$326,$H$326:$K$326,0))*INDEX($J$320:$R$323,MATCH(P$326,$I$320:$I$323,0),MATCH(P$325,$J$319:$R$319,0))</f>
        <v>0</v>
      </c>
      <c r="Q376" s="726" cm="1">
        <f t="array" ref="Q376">INDEX($H376:$K376,0,MATCH(Q$326,$H$326:$K$326,0))*INDEX($J$320:$R$323,MATCH(Q$326,$I$320:$I$323,0),MATCH(Q$325,$J$319:$R$319,0))</f>
        <v>1</v>
      </c>
      <c r="R376" s="726" cm="1">
        <f t="array" ref="R376">INDEX($H376:$K376,0,MATCH(R$326,$H$326:$K$326,0))*INDEX($J$320:$R$323,MATCH(R$326,$I$320:$I$323,0),MATCH(R$325,$J$319:$R$319,0))</f>
        <v>4</v>
      </c>
      <c r="S376" s="726" cm="1">
        <f t="array" ref="S376">INDEX($H376:$K376,0,MATCH(S$326,$H$326:$K$326,0))*INDEX($J$320:$R$323,MATCH(S$326,$I$320:$I$323,0),MATCH(S$325,$J$319:$R$319,0))</f>
        <v>0</v>
      </c>
      <c r="T376" s="726" cm="1">
        <f t="array" ref="T376">INDEX($H376:$K376,0,MATCH(T$326,$H$326:$K$326,0))*INDEX($J$320:$R$323,MATCH(T$326,$I$320:$I$323,0),MATCH(T$325,$J$319:$R$319,0))</f>
        <v>0</v>
      </c>
      <c r="U376" s="726" cm="1">
        <f t="array" ref="U376">INDEX($H376:$K376,0,MATCH(U$326,$H$326:$K$326,0))*INDEX($J$320:$R$323,MATCH(U$326,$I$320:$I$323,0),MATCH(U$325,$J$319:$R$319,0))</f>
        <v>1</v>
      </c>
      <c r="V376" s="726" cm="1">
        <f t="array" ref="V376">INDEX($H376:$K376,0,MATCH(V$326,$H$326:$K$326,0))*INDEX($J$320:$R$323,MATCH(V$326,$I$320:$I$323,0),MATCH(V$325,$J$319:$R$319,0))</f>
        <v>4</v>
      </c>
      <c r="W376" s="726" cm="1">
        <f t="array" ref="W376">INDEX($H376:$K376,0,MATCH(W$326,$H$326:$K$326,0))*INDEX($J$320:$R$323,MATCH(W$326,$I$320:$I$323,0),MATCH(W$325,$J$319:$R$319,0))</f>
        <v>0</v>
      </c>
      <c r="X376" s="726" cm="1">
        <f t="array" ref="X376">INDEX($H376:$K376,0,MATCH(X$326,$H$326:$K$326,0))*INDEX($J$320:$R$323,MATCH(X$326,$I$320:$I$323,0),MATCH(X$325,$J$319:$R$319,0))</f>
        <v>0</v>
      </c>
      <c r="Y376" s="726" cm="1">
        <f t="array" ref="Y376">INDEX($H376:$K376,0,MATCH(Y$326,$H$326:$K$326,0))*INDEX($J$320:$R$323,MATCH(Y$326,$I$320:$I$323,0),MATCH(Y$325,$J$319:$R$319,0))</f>
        <v>1</v>
      </c>
      <c r="Z376" s="726" cm="1">
        <f t="array" ref="Z376">INDEX($H376:$K376,0,MATCH(Z$326,$H$326:$K$326,0))*INDEX($J$320:$R$323,MATCH(Z$326,$I$320:$I$323,0),MATCH(Z$325,$J$319:$R$319,0))</f>
        <v>4</v>
      </c>
      <c r="AA376" s="726" cm="1">
        <f t="array" ref="AA376">INDEX($H376:$K376,0,MATCH(AA$326,$H$326:$K$326,0))*INDEX($J$320:$R$323,MATCH(AA$326,$I$320:$I$323,0),MATCH(AA$325,$J$319:$R$319,0))</f>
        <v>0</v>
      </c>
      <c r="AB376" s="726" cm="1">
        <f t="array" ref="AB376">INDEX($H376:$K376,0,MATCH(AB$326,$H$326:$K$326,0))*INDEX($J$320:$R$323,MATCH(AB$326,$I$320:$I$323,0),MATCH(AB$325,$J$319:$R$319,0))</f>
        <v>0</v>
      </c>
      <c r="AC376" s="726" cm="1">
        <f t="array" ref="AC376">INDEX($H376:$K376,0,MATCH(AC$326,$H$326:$K$326,0))*INDEX($J$320:$R$323,MATCH(AC$326,$I$320:$I$323,0),MATCH(AC$325,$J$319:$R$319,0))</f>
        <v>1</v>
      </c>
      <c r="AD376" s="726" cm="1">
        <f t="array" ref="AD376">INDEX($H376:$K376,0,MATCH(AD$326,$H$326:$K$326,0))*INDEX($J$320:$R$323,MATCH(AD$326,$I$320:$I$323,0),MATCH(AD$325,$J$319:$R$319,0))</f>
        <v>4</v>
      </c>
      <c r="AE376" s="726" cm="1">
        <f t="array" ref="AE376">INDEX($H376:$K376,0,MATCH(AE$326,$H$326:$K$326,0))*INDEX($J$320:$R$323,MATCH(AE$326,$I$320:$I$323,0),MATCH(AE$325,$J$319:$R$319,0))</f>
        <v>0</v>
      </c>
      <c r="AF376" s="726" cm="1">
        <f t="array" ref="AF376">INDEX($H376:$K376,0,MATCH(AF$326,$H$326:$K$326,0))*INDEX($J$320:$R$323,MATCH(AF$326,$I$320:$I$323,0),MATCH(AF$325,$J$319:$R$319,0))</f>
        <v>0</v>
      </c>
      <c r="AG376" s="726" cm="1">
        <f t="array" ref="AG376">INDEX($H376:$K376,0,MATCH(AG$326,$H$326:$K$326,0))*INDEX($J$320:$R$323,MATCH(AG$326,$I$320:$I$323,0),MATCH(AG$325,$J$319:$R$319,0))</f>
        <v>1</v>
      </c>
      <c r="AH376" s="726" cm="1">
        <f t="array" ref="AH376">INDEX($H376:$K376,0,MATCH(AH$326,$H$326:$K$326,0))*INDEX($J$320:$R$323,MATCH(AH$326,$I$320:$I$323,0),MATCH(AH$325,$J$319:$R$319,0))</f>
        <v>4</v>
      </c>
      <c r="AI376" s="726" cm="1">
        <f t="array" ref="AI376">INDEX($H376:$K376,0,MATCH(AI$326,$H$326:$K$326,0))*INDEX($J$320:$R$323,MATCH(AI$326,$I$320:$I$323,0),MATCH(AI$325,$J$319:$R$319,0))</f>
        <v>0</v>
      </c>
      <c r="AJ376" s="726" cm="1">
        <f t="array" ref="AJ376">INDEX($H376:$K376,0,MATCH(AJ$326,$H$326:$K$326,0))*INDEX($J$320:$R$323,MATCH(AJ$326,$I$320:$I$323,0),MATCH(AJ$325,$J$319:$R$319,0))</f>
        <v>0</v>
      </c>
      <c r="AK376" s="726" cm="1">
        <f t="array" ref="AK376">INDEX($H376:$K376,0,MATCH(AK$326,$H$326:$K$326,0))*INDEX($J$320:$R$323,MATCH(AK$326,$I$320:$I$323,0),MATCH(AK$325,$J$319:$R$319,0))</f>
        <v>1</v>
      </c>
      <c r="AL376" s="726" cm="1">
        <f t="array" ref="AL376">INDEX($H376:$K376,0,MATCH(AL$326,$H$326:$K$326,0))*INDEX($J$320:$R$323,MATCH(AL$326,$I$320:$I$323,0),MATCH(AL$325,$J$319:$R$319,0))</f>
        <v>4</v>
      </c>
      <c r="AM376" s="726" cm="1">
        <f t="array" ref="AM376">INDEX($H376:$K376,0,MATCH(AM$326,$H$326:$K$326,0))*INDEX($J$320:$R$323,MATCH(AM$326,$I$320:$I$323,0),MATCH(AM$325,$J$319:$R$319,0))</f>
        <v>0</v>
      </c>
      <c r="AN376" s="726" cm="1">
        <f t="array" ref="AN376">INDEX($H376:$K376,0,MATCH(AN$326,$H$326:$K$326,0))*INDEX($J$320:$R$323,MATCH(AN$326,$I$320:$I$323,0),MATCH(AN$325,$J$319:$R$319,0))</f>
        <v>0</v>
      </c>
      <c r="AO376" s="726" cm="1">
        <f t="array" ref="AO376">INDEX($H376:$K376,0,MATCH(AO$326,$H$326:$K$326,0))*INDEX($J$320:$R$323,MATCH(AO$326,$I$320:$I$323,0),MATCH(AO$325,$J$319:$R$319,0))</f>
        <v>1</v>
      </c>
      <c r="AP376" s="726" cm="1">
        <f t="array" ref="AP376">INDEX($H376:$K376,0,MATCH(AP$326,$H$326:$K$326,0))*INDEX($J$320:$R$323,MATCH(AP$326,$I$320:$I$323,0),MATCH(AP$325,$J$319:$R$319,0))</f>
        <v>4</v>
      </c>
      <c r="AQ376" s="726" cm="1">
        <f t="array" ref="AQ376">INDEX($H376:$K376,0,MATCH(AQ$326,$H$326:$K$326,0))*INDEX($J$320:$R$323,MATCH(AQ$326,$I$320:$I$323,0),MATCH(AQ$325,$J$319:$R$319,0))</f>
        <v>0</v>
      </c>
      <c r="AR376" s="726" cm="1">
        <f t="array" ref="AR376">INDEX($H376:$K376,0,MATCH(AR$326,$H$326:$K$326,0))*INDEX($J$320:$R$323,MATCH(AR$326,$I$320:$I$323,0),MATCH(AR$325,$J$319:$R$319,0))</f>
        <v>0</v>
      </c>
      <c r="AS376" s="726" cm="1">
        <f t="array" ref="AS376">INDEX($H376:$K376,0,MATCH(AS$326,$H$326:$K$326,0))*INDEX($J$320:$R$323,MATCH(AS$326,$I$320:$I$323,0),MATCH(AS$325,$J$319:$R$319,0))</f>
        <v>1</v>
      </c>
      <c r="AT376" s="726" cm="1">
        <f t="array" ref="AT376">INDEX($H376:$K376,0,MATCH(AT$326,$H$326:$K$326,0))*INDEX($J$320:$R$323,MATCH(AT$326,$I$320:$I$323,0),MATCH(AT$325,$J$319:$R$319,0))</f>
        <v>4</v>
      </c>
      <c r="AU376" s="726"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6" cm="1">
        <f t="array" ref="L377">INDEX($H377:$K377,0,MATCH(L$326,$H$326:$K$326,0))*INDEX($J$320:$R$323,MATCH(L$326,$I$320:$I$323,0),MATCH(L$325,$J$319:$R$319,0))</f>
        <v>2</v>
      </c>
      <c r="M377" s="726" cm="1">
        <f t="array" ref="M377">INDEX($H377:$K377,0,MATCH(M$326,$H$326:$K$326,0))*INDEX($J$320:$R$323,MATCH(M$326,$I$320:$I$323,0),MATCH(M$325,$J$319:$R$319,0))</f>
        <v>1</v>
      </c>
      <c r="N377" s="726" cm="1">
        <f t="array" ref="N377">INDEX($H377:$K377,0,MATCH(N$326,$H$326:$K$326,0))*INDEX($J$320:$R$323,MATCH(N$326,$I$320:$I$323,0),MATCH(N$325,$J$319:$R$319,0))</f>
        <v>2</v>
      </c>
      <c r="O377" s="726" cm="1">
        <f t="array" ref="O377">INDEX($H377:$K377,0,MATCH(O$326,$H$326:$K$326,0))*INDEX($J$320:$R$323,MATCH(O$326,$I$320:$I$323,0),MATCH(O$325,$J$319:$R$319,0))</f>
        <v>1</v>
      </c>
      <c r="P377" s="726" cm="1">
        <f t="array" ref="P377">INDEX($H377:$K377,0,MATCH(P$326,$H$326:$K$326,0))*INDEX($J$320:$R$323,MATCH(P$326,$I$320:$I$323,0),MATCH(P$325,$J$319:$R$319,0))</f>
        <v>2</v>
      </c>
      <c r="Q377" s="726" cm="1">
        <f t="array" ref="Q377">INDEX($H377:$K377,0,MATCH(Q$326,$H$326:$K$326,0))*INDEX($J$320:$R$323,MATCH(Q$326,$I$320:$I$323,0),MATCH(Q$325,$J$319:$R$319,0))</f>
        <v>1</v>
      </c>
      <c r="R377" s="726" cm="1">
        <f t="array" ref="R377">INDEX($H377:$K377,0,MATCH(R$326,$H$326:$K$326,0))*INDEX($J$320:$R$323,MATCH(R$326,$I$320:$I$323,0),MATCH(R$325,$J$319:$R$319,0))</f>
        <v>2</v>
      </c>
      <c r="S377" s="726" cm="1">
        <f t="array" ref="S377">INDEX($H377:$K377,0,MATCH(S$326,$H$326:$K$326,0))*INDEX($J$320:$R$323,MATCH(S$326,$I$320:$I$323,0),MATCH(S$325,$J$319:$R$319,0))</f>
        <v>1</v>
      </c>
      <c r="T377" s="726" cm="1">
        <f t="array" ref="T377">INDEX($H377:$K377,0,MATCH(T$326,$H$326:$K$326,0))*INDEX($J$320:$R$323,MATCH(T$326,$I$320:$I$323,0),MATCH(T$325,$J$319:$R$319,0))</f>
        <v>2</v>
      </c>
      <c r="U377" s="726" cm="1">
        <f t="array" ref="U377">INDEX($H377:$K377,0,MATCH(U$326,$H$326:$K$326,0))*INDEX($J$320:$R$323,MATCH(U$326,$I$320:$I$323,0),MATCH(U$325,$J$319:$R$319,0))</f>
        <v>1</v>
      </c>
      <c r="V377" s="726" cm="1">
        <f t="array" ref="V377">INDEX($H377:$K377,0,MATCH(V$326,$H$326:$K$326,0))*INDEX($J$320:$R$323,MATCH(V$326,$I$320:$I$323,0),MATCH(V$325,$J$319:$R$319,0))</f>
        <v>2</v>
      </c>
      <c r="W377" s="726" cm="1">
        <f t="array" ref="W377">INDEX($H377:$K377,0,MATCH(W$326,$H$326:$K$326,0))*INDEX($J$320:$R$323,MATCH(W$326,$I$320:$I$323,0),MATCH(W$325,$J$319:$R$319,0))</f>
        <v>1</v>
      </c>
      <c r="X377" s="726" cm="1">
        <f t="array" ref="X377">INDEX($H377:$K377,0,MATCH(X$326,$H$326:$K$326,0))*INDEX($J$320:$R$323,MATCH(X$326,$I$320:$I$323,0),MATCH(X$325,$J$319:$R$319,0))</f>
        <v>2</v>
      </c>
      <c r="Y377" s="726" cm="1">
        <f t="array" ref="Y377">INDEX($H377:$K377,0,MATCH(Y$326,$H$326:$K$326,0))*INDEX($J$320:$R$323,MATCH(Y$326,$I$320:$I$323,0),MATCH(Y$325,$J$319:$R$319,0))</f>
        <v>1</v>
      </c>
      <c r="Z377" s="726" cm="1">
        <f t="array" ref="Z377">INDEX($H377:$K377,0,MATCH(Z$326,$H$326:$K$326,0))*INDEX($J$320:$R$323,MATCH(Z$326,$I$320:$I$323,0),MATCH(Z$325,$J$319:$R$319,0))</f>
        <v>2</v>
      </c>
      <c r="AA377" s="726" cm="1">
        <f t="array" ref="AA377">INDEX($H377:$K377,0,MATCH(AA$326,$H$326:$K$326,0))*INDEX($J$320:$R$323,MATCH(AA$326,$I$320:$I$323,0),MATCH(AA$325,$J$319:$R$319,0))</f>
        <v>1</v>
      </c>
      <c r="AB377" s="726" cm="1">
        <f t="array" ref="AB377">INDEX($H377:$K377,0,MATCH(AB$326,$H$326:$K$326,0))*INDEX($J$320:$R$323,MATCH(AB$326,$I$320:$I$323,0),MATCH(AB$325,$J$319:$R$319,0))</f>
        <v>1</v>
      </c>
      <c r="AC377" s="726" cm="1">
        <f t="array" ref="AC377">INDEX($H377:$K377,0,MATCH(AC$326,$H$326:$K$326,0))*INDEX($J$320:$R$323,MATCH(AC$326,$I$320:$I$323,0),MATCH(AC$325,$J$319:$R$319,0))</f>
        <v>1</v>
      </c>
      <c r="AD377" s="726" cm="1">
        <f t="array" ref="AD377">INDEX($H377:$K377,0,MATCH(AD$326,$H$326:$K$326,0))*INDEX($J$320:$R$323,MATCH(AD$326,$I$320:$I$323,0),MATCH(AD$325,$J$319:$R$319,0))</f>
        <v>2</v>
      </c>
      <c r="AE377" s="726" cm="1">
        <f t="array" ref="AE377">INDEX($H377:$K377,0,MATCH(AE$326,$H$326:$K$326,0))*INDEX($J$320:$R$323,MATCH(AE$326,$I$320:$I$323,0),MATCH(AE$325,$J$319:$R$319,0))</f>
        <v>1</v>
      </c>
      <c r="AF377" s="726" cm="1">
        <f t="array" ref="AF377">INDEX($H377:$K377,0,MATCH(AF$326,$H$326:$K$326,0))*INDEX($J$320:$R$323,MATCH(AF$326,$I$320:$I$323,0),MATCH(AF$325,$J$319:$R$319,0))</f>
        <v>1</v>
      </c>
      <c r="AG377" s="726" cm="1">
        <f t="array" ref="AG377">INDEX($H377:$K377,0,MATCH(AG$326,$H$326:$K$326,0))*INDEX($J$320:$R$323,MATCH(AG$326,$I$320:$I$323,0),MATCH(AG$325,$J$319:$R$319,0))</f>
        <v>1</v>
      </c>
      <c r="AH377" s="726" cm="1">
        <f t="array" ref="AH377">INDEX($H377:$K377,0,MATCH(AH$326,$H$326:$K$326,0))*INDEX($J$320:$R$323,MATCH(AH$326,$I$320:$I$323,0),MATCH(AH$325,$J$319:$R$319,0))</f>
        <v>2</v>
      </c>
      <c r="AI377" s="726" cm="1">
        <f t="array" ref="AI377">INDEX($H377:$K377,0,MATCH(AI$326,$H$326:$K$326,0))*INDEX($J$320:$R$323,MATCH(AI$326,$I$320:$I$323,0),MATCH(AI$325,$J$319:$R$319,0))</f>
        <v>1</v>
      </c>
      <c r="AJ377" s="726" cm="1">
        <f t="array" ref="AJ377">INDEX($H377:$K377,0,MATCH(AJ$326,$H$326:$K$326,0))*INDEX($J$320:$R$323,MATCH(AJ$326,$I$320:$I$323,0),MATCH(AJ$325,$J$319:$R$319,0))</f>
        <v>1</v>
      </c>
      <c r="AK377" s="726" cm="1">
        <f t="array" ref="AK377">INDEX($H377:$K377,0,MATCH(AK$326,$H$326:$K$326,0))*INDEX($J$320:$R$323,MATCH(AK$326,$I$320:$I$323,0),MATCH(AK$325,$J$319:$R$319,0))</f>
        <v>1</v>
      </c>
      <c r="AL377" s="726" cm="1">
        <f t="array" ref="AL377">INDEX($H377:$K377,0,MATCH(AL$326,$H$326:$K$326,0))*INDEX($J$320:$R$323,MATCH(AL$326,$I$320:$I$323,0),MATCH(AL$325,$J$319:$R$319,0))</f>
        <v>2</v>
      </c>
      <c r="AM377" s="726" cm="1">
        <f t="array" ref="AM377">INDEX($H377:$K377,0,MATCH(AM$326,$H$326:$K$326,0))*INDEX($J$320:$R$323,MATCH(AM$326,$I$320:$I$323,0),MATCH(AM$325,$J$319:$R$319,0))</f>
        <v>1</v>
      </c>
      <c r="AN377" s="726" cm="1">
        <f t="array" ref="AN377">INDEX($H377:$K377,0,MATCH(AN$326,$H$326:$K$326,0))*INDEX($J$320:$R$323,MATCH(AN$326,$I$320:$I$323,0),MATCH(AN$325,$J$319:$R$319,0))</f>
        <v>1</v>
      </c>
      <c r="AO377" s="726" cm="1">
        <f t="array" ref="AO377">INDEX($H377:$K377,0,MATCH(AO$326,$H$326:$K$326,0))*INDEX($J$320:$R$323,MATCH(AO$326,$I$320:$I$323,0),MATCH(AO$325,$J$319:$R$319,0))</f>
        <v>1</v>
      </c>
      <c r="AP377" s="726" cm="1">
        <f t="array" ref="AP377">INDEX($H377:$K377,0,MATCH(AP$326,$H$326:$K$326,0))*INDEX($J$320:$R$323,MATCH(AP$326,$I$320:$I$323,0),MATCH(AP$325,$J$319:$R$319,0))</f>
        <v>2</v>
      </c>
      <c r="AQ377" s="726" cm="1">
        <f t="array" ref="AQ377">INDEX($H377:$K377,0,MATCH(AQ$326,$H$326:$K$326,0))*INDEX($J$320:$R$323,MATCH(AQ$326,$I$320:$I$323,0),MATCH(AQ$325,$J$319:$R$319,0))</f>
        <v>1</v>
      </c>
      <c r="AR377" s="726" cm="1">
        <f t="array" ref="AR377">INDEX($H377:$K377,0,MATCH(AR$326,$H$326:$K$326,0))*INDEX($J$320:$R$323,MATCH(AR$326,$I$320:$I$323,0),MATCH(AR$325,$J$319:$R$319,0))</f>
        <v>1</v>
      </c>
      <c r="AS377" s="726" cm="1">
        <f t="array" ref="AS377">INDEX($H377:$K377,0,MATCH(AS$326,$H$326:$K$326,0))*INDEX($J$320:$R$323,MATCH(AS$326,$I$320:$I$323,0),MATCH(AS$325,$J$319:$R$319,0))</f>
        <v>1</v>
      </c>
      <c r="AT377" s="726" cm="1">
        <f t="array" ref="AT377">INDEX($H377:$K377,0,MATCH(AT$326,$H$326:$K$326,0))*INDEX($J$320:$R$323,MATCH(AT$326,$I$320:$I$323,0),MATCH(AT$325,$J$319:$R$319,0))</f>
        <v>2</v>
      </c>
      <c r="AU377" s="726"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6" cm="1">
        <f t="array" ref="L378">INDEX($H378:$K378,0,MATCH(L$326,$H$326:$K$326,0))*INDEX($J$320:$R$323,MATCH(L$326,$I$320:$I$323,0),MATCH(L$325,$J$319:$R$319,0))</f>
        <v>0</v>
      </c>
      <c r="M378" s="726" cm="1">
        <f t="array" ref="M378">INDEX($H378:$K378,0,MATCH(M$326,$H$326:$K$326,0))*INDEX($J$320:$R$323,MATCH(M$326,$I$320:$I$323,0),MATCH(M$325,$J$319:$R$319,0))</f>
        <v>1</v>
      </c>
      <c r="N378" s="726" cm="1">
        <f t="array" ref="N378">INDEX($H378:$K378,0,MATCH(N$326,$H$326:$K$326,0))*INDEX($J$320:$R$323,MATCH(N$326,$I$320:$I$323,0),MATCH(N$325,$J$319:$R$319,0))</f>
        <v>3</v>
      </c>
      <c r="O378" s="726" cm="1">
        <f t="array" ref="O378">INDEX($H378:$K378,0,MATCH(O$326,$H$326:$K$326,0))*INDEX($J$320:$R$323,MATCH(O$326,$I$320:$I$323,0),MATCH(O$325,$J$319:$R$319,0))</f>
        <v>1</v>
      </c>
      <c r="P378" s="726" cm="1">
        <f t="array" ref="P378">INDEX($H378:$K378,0,MATCH(P$326,$H$326:$K$326,0))*INDEX($J$320:$R$323,MATCH(P$326,$I$320:$I$323,0),MATCH(P$325,$J$319:$R$319,0))</f>
        <v>0</v>
      </c>
      <c r="Q378" s="726" cm="1">
        <f t="array" ref="Q378">INDEX($H378:$K378,0,MATCH(Q$326,$H$326:$K$326,0))*INDEX($J$320:$R$323,MATCH(Q$326,$I$320:$I$323,0),MATCH(Q$325,$J$319:$R$319,0))</f>
        <v>1</v>
      </c>
      <c r="R378" s="726" cm="1">
        <f t="array" ref="R378">INDEX($H378:$K378,0,MATCH(R$326,$H$326:$K$326,0))*INDEX($J$320:$R$323,MATCH(R$326,$I$320:$I$323,0),MATCH(R$325,$J$319:$R$319,0))</f>
        <v>3</v>
      </c>
      <c r="S378" s="726" cm="1">
        <f t="array" ref="S378">INDEX($H378:$K378,0,MATCH(S$326,$H$326:$K$326,0))*INDEX($J$320:$R$323,MATCH(S$326,$I$320:$I$323,0),MATCH(S$325,$J$319:$R$319,0))</f>
        <v>1</v>
      </c>
      <c r="T378" s="726" cm="1">
        <f t="array" ref="T378">INDEX($H378:$K378,0,MATCH(T$326,$H$326:$K$326,0))*INDEX($J$320:$R$323,MATCH(T$326,$I$320:$I$323,0),MATCH(T$325,$J$319:$R$319,0))</f>
        <v>0</v>
      </c>
      <c r="U378" s="726" cm="1">
        <f t="array" ref="U378">INDEX($H378:$K378,0,MATCH(U$326,$H$326:$K$326,0))*INDEX($J$320:$R$323,MATCH(U$326,$I$320:$I$323,0),MATCH(U$325,$J$319:$R$319,0))</f>
        <v>1</v>
      </c>
      <c r="V378" s="726" cm="1">
        <f t="array" ref="V378">INDEX($H378:$K378,0,MATCH(V$326,$H$326:$K$326,0))*INDEX($J$320:$R$323,MATCH(V$326,$I$320:$I$323,0),MATCH(V$325,$J$319:$R$319,0))</f>
        <v>3</v>
      </c>
      <c r="W378" s="726" cm="1">
        <f t="array" ref="W378">INDEX($H378:$K378,0,MATCH(W$326,$H$326:$K$326,0))*INDEX($J$320:$R$323,MATCH(W$326,$I$320:$I$323,0),MATCH(W$325,$J$319:$R$319,0))</f>
        <v>1</v>
      </c>
      <c r="X378" s="726" cm="1">
        <f t="array" ref="X378">INDEX($H378:$K378,0,MATCH(X$326,$H$326:$K$326,0))*INDEX($J$320:$R$323,MATCH(X$326,$I$320:$I$323,0),MATCH(X$325,$J$319:$R$319,0))</f>
        <v>0</v>
      </c>
      <c r="Y378" s="726" cm="1">
        <f t="array" ref="Y378">INDEX($H378:$K378,0,MATCH(Y$326,$H$326:$K$326,0))*INDEX($J$320:$R$323,MATCH(Y$326,$I$320:$I$323,0),MATCH(Y$325,$J$319:$R$319,0))</f>
        <v>1</v>
      </c>
      <c r="Z378" s="726" cm="1">
        <f t="array" ref="Z378">INDEX($H378:$K378,0,MATCH(Z$326,$H$326:$K$326,0))*INDEX($J$320:$R$323,MATCH(Z$326,$I$320:$I$323,0),MATCH(Z$325,$J$319:$R$319,0))</f>
        <v>3</v>
      </c>
      <c r="AA378" s="726" cm="1">
        <f t="array" ref="AA378">INDEX($H378:$K378,0,MATCH(AA$326,$H$326:$K$326,0))*INDEX($J$320:$R$323,MATCH(AA$326,$I$320:$I$323,0),MATCH(AA$325,$J$319:$R$319,0))</f>
        <v>1</v>
      </c>
      <c r="AB378" s="726" cm="1">
        <f t="array" ref="AB378">INDEX($H378:$K378,0,MATCH(AB$326,$H$326:$K$326,0))*INDEX($J$320:$R$323,MATCH(AB$326,$I$320:$I$323,0),MATCH(AB$325,$J$319:$R$319,0))</f>
        <v>0</v>
      </c>
      <c r="AC378" s="726" cm="1">
        <f t="array" ref="AC378">INDEX($H378:$K378,0,MATCH(AC$326,$H$326:$K$326,0))*INDEX($J$320:$R$323,MATCH(AC$326,$I$320:$I$323,0),MATCH(AC$325,$J$319:$R$319,0))</f>
        <v>1</v>
      </c>
      <c r="AD378" s="726" cm="1">
        <f t="array" ref="AD378">INDEX($H378:$K378,0,MATCH(AD$326,$H$326:$K$326,0))*INDEX($J$320:$R$323,MATCH(AD$326,$I$320:$I$323,0),MATCH(AD$325,$J$319:$R$319,0))</f>
        <v>3</v>
      </c>
      <c r="AE378" s="726" cm="1">
        <f t="array" ref="AE378">INDEX($H378:$K378,0,MATCH(AE$326,$H$326:$K$326,0))*INDEX($J$320:$R$323,MATCH(AE$326,$I$320:$I$323,0),MATCH(AE$325,$J$319:$R$319,0))</f>
        <v>1</v>
      </c>
      <c r="AF378" s="726" cm="1">
        <f t="array" ref="AF378">INDEX($H378:$K378,0,MATCH(AF$326,$H$326:$K$326,0))*INDEX($J$320:$R$323,MATCH(AF$326,$I$320:$I$323,0),MATCH(AF$325,$J$319:$R$319,0))</f>
        <v>0</v>
      </c>
      <c r="AG378" s="726" cm="1">
        <f t="array" ref="AG378">INDEX($H378:$K378,0,MATCH(AG$326,$H$326:$K$326,0))*INDEX($J$320:$R$323,MATCH(AG$326,$I$320:$I$323,0),MATCH(AG$325,$J$319:$R$319,0))</f>
        <v>1</v>
      </c>
      <c r="AH378" s="726" cm="1">
        <f t="array" ref="AH378">INDEX($H378:$K378,0,MATCH(AH$326,$H$326:$K$326,0))*INDEX($J$320:$R$323,MATCH(AH$326,$I$320:$I$323,0),MATCH(AH$325,$J$319:$R$319,0))</f>
        <v>3</v>
      </c>
      <c r="AI378" s="726" cm="1">
        <f t="array" ref="AI378">INDEX($H378:$K378,0,MATCH(AI$326,$H$326:$K$326,0))*INDEX($J$320:$R$323,MATCH(AI$326,$I$320:$I$323,0),MATCH(AI$325,$J$319:$R$319,0))</f>
        <v>1</v>
      </c>
      <c r="AJ378" s="726" cm="1">
        <f t="array" ref="AJ378">INDEX($H378:$K378,0,MATCH(AJ$326,$H$326:$K$326,0))*INDEX($J$320:$R$323,MATCH(AJ$326,$I$320:$I$323,0),MATCH(AJ$325,$J$319:$R$319,0))</f>
        <v>0</v>
      </c>
      <c r="AK378" s="726" cm="1">
        <f t="array" ref="AK378">INDEX($H378:$K378,0,MATCH(AK$326,$H$326:$K$326,0))*INDEX($J$320:$R$323,MATCH(AK$326,$I$320:$I$323,0),MATCH(AK$325,$J$319:$R$319,0))</f>
        <v>1</v>
      </c>
      <c r="AL378" s="726" cm="1">
        <f t="array" ref="AL378">INDEX($H378:$K378,0,MATCH(AL$326,$H$326:$K$326,0))*INDEX($J$320:$R$323,MATCH(AL$326,$I$320:$I$323,0),MATCH(AL$325,$J$319:$R$319,0))</f>
        <v>3</v>
      </c>
      <c r="AM378" s="726" cm="1">
        <f t="array" ref="AM378">INDEX($H378:$K378,0,MATCH(AM$326,$H$326:$K$326,0))*INDEX($J$320:$R$323,MATCH(AM$326,$I$320:$I$323,0),MATCH(AM$325,$J$319:$R$319,0))</f>
        <v>1</v>
      </c>
      <c r="AN378" s="726" cm="1">
        <f t="array" ref="AN378">INDEX($H378:$K378,0,MATCH(AN$326,$H$326:$K$326,0))*INDEX($J$320:$R$323,MATCH(AN$326,$I$320:$I$323,0),MATCH(AN$325,$J$319:$R$319,0))</f>
        <v>0</v>
      </c>
      <c r="AO378" s="726" cm="1">
        <f t="array" ref="AO378">INDEX($H378:$K378,0,MATCH(AO$326,$H$326:$K$326,0))*INDEX($J$320:$R$323,MATCH(AO$326,$I$320:$I$323,0),MATCH(AO$325,$J$319:$R$319,0))</f>
        <v>1</v>
      </c>
      <c r="AP378" s="726" cm="1">
        <f t="array" ref="AP378">INDEX($H378:$K378,0,MATCH(AP$326,$H$326:$K$326,0))*INDEX($J$320:$R$323,MATCH(AP$326,$I$320:$I$323,0),MATCH(AP$325,$J$319:$R$319,0))</f>
        <v>3</v>
      </c>
      <c r="AQ378" s="726" cm="1">
        <f t="array" ref="AQ378">INDEX($H378:$K378,0,MATCH(AQ$326,$H$326:$K$326,0))*INDEX($J$320:$R$323,MATCH(AQ$326,$I$320:$I$323,0),MATCH(AQ$325,$J$319:$R$319,0))</f>
        <v>1</v>
      </c>
      <c r="AR378" s="726" cm="1">
        <f t="array" ref="AR378">INDEX($H378:$K378,0,MATCH(AR$326,$H$326:$K$326,0))*INDEX($J$320:$R$323,MATCH(AR$326,$I$320:$I$323,0),MATCH(AR$325,$J$319:$R$319,0))</f>
        <v>0</v>
      </c>
      <c r="AS378" s="726" cm="1">
        <f t="array" ref="AS378">INDEX($H378:$K378,0,MATCH(AS$326,$H$326:$K$326,0))*INDEX($J$320:$R$323,MATCH(AS$326,$I$320:$I$323,0),MATCH(AS$325,$J$319:$R$319,0))</f>
        <v>1</v>
      </c>
      <c r="AT378" s="726" cm="1">
        <f t="array" ref="AT378">INDEX($H378:$K378,0,MATCH(AT$326,$H$326:$K$326,0))*INDEX($J$320:$R$323,MATCH(AT$326,$I$320:$I$323,0),MATCH(AT$325,$J$319:$R$319,0))</f>
        <v>3</v>
      </c>
      <c r="AU378" s="726"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6" cm="1">
        <f t="array" ref="L379">INDEX($H379:$K379,0,MATCH(L$326,$H$326:$K$326,0))*INDEX($J$320:$R$323,MATCH(L$326,$I$320:$I$323,0),MATCH(L$325,$J$319:$R$319,0))</f>
        <v>2</v>
      </c>
      <c r="M379" s="726" cm="1">
        <f t="array" ref="M379">INDEX($H379:$K379,0,MATCH(M$326,$H$326:$K$326,0))*INDEX($J$320:$R$323,MATCH(M$326,$I$320:$I$323,0),MATCH(M$325,$J$319:$R$319,0))</f>
        <v>1</v>
      </c>
      <c r="N379" s="726" cm="1">
        <f t="array" ref="N379">INDEX($H379:$K379,0,MATCH(N$326,$H$326:$K$326,0))*INDEX($J$320:$R$323,MATCH(N$326,$I$320:$I$323,0),MATCH(N$325,$J$319:$R$319,0))</f>
        <v>3</v>
      </c>
      <c r="O379" s="726" cm="1">
        <f t="array" ref="O379">INDEX($H379:$K379,0,MATCH(O$326,$H$326:$K$326,0))*INDEX($J$320:$R$323,MATCH(O$326,$I$320:$I$323,0),MATCH(O$325,$J$319:$R$319,0))</f>
        <v>0</v>
      </c>
      <c r="P379" s="726" cm="1">
        <f t="array" ref="P379">INDEX($H379:$K379,0,MATCH(P$326,$H$326:$K$326,0))*INDEX($J$320:$R$323,MATCH(P$326,$I$320:$I$323,0),MATCH(P$325,$J$319:$R$319,0))</f>
        <v>2</v>
      </c>
      <c r="Q379" s="726" cm="1">
        <f t="array" ref="Q379">INDEX($H379:$K379,0,MATCH(Q$326,$H$326:$K$326,0))*INDEX($J$320:$R$323,MATCH(Q$326,$I$320:$I$323,0),MATCH(Q$325,$J$319:$R$319,0))</f>
        <v>1</v>
      </c>
      <c r="R379" s="726" cm="1">
        <f t="array" ref="R379">INDEX($H379:$K379,0,MATCH(R$326,$H$326:$K$326,0))*INDEX($J$320:$R$323,MATCH(R$326,$I$320:$I$323,0),MATCH(R$325,$J$319:$R$319,0))</f>
        <v>3</v>
      </c>
      <c r="S379" s="726" cm="1">
        <f t="array" ref="S379">INDEX($H379:$K379,0,MATCH(S$326,$H$326:$K$326,0))*INDEX($J$320:$R$323,MATCH(S$326,$I$320:$I$323,0),MATCH(S$325,$J$319:$R$319,0))</f>
        <v>0</v>
      </c>
      <c r="T379" s="726" cm="1">
        <f t="array" ref="T379">INDEX($H379:$K379,0,MATCH(T$326,$H$326:$K$326,0))*INDEX($J$320:$R$323,MATCH(T$326,$I$320:$I$323,0),MATCH(T$325,$J$319:$R$319,0))</f>
        <v>2</v>
      </c>
      <c r="U379" s="726" cm="1">
        <f t="array" ref="U379">INDEX($H379:$K379,0,MATCH(U$326,$H$326:$K$326,0))*INDEX($J$320:$R$323,MATCH(U$326,$I$320:$I$323,0),MATCH(U$325,$J$319:$R$319,0))</f>
        <v>1</v>
      </c>
      <c r="V379" s="726" cm="1">
        <f t="array" ref="V379">INDEX($H379:$K379,0,MATCH(V$326,$H$326:$K$326,0))*INDEX($J$320:$R$323,MATCH(V$326,$I$320:$I$323,0),MATCH(V$325,$J$319:$R$319,0))</f>
        <v>3</v>
      </c>
      <c r="W379" s="726" cm="1">
        <f t="array" ref="W379">INDEX($H379:$K379,0,MATCH(W$326,$H$326:$K$326,0))*INDEX($J$320:$R$323,MATCH(W$326,$I$320:$I$323,0),MATCH(W$325,$J$319:$R$319,0))</f>
        <v>0</v>
      </c>
      <c r="X379" s="726" cm="1">
        <f t="array" ref="X379">INDEX($H379:$K379,0,MATCH(X$326,$H$326:$K$326,0))*INDEX($J$320:$R$323,MATCH(X$326,$I$320:$I$323,0),MATCH(X$325,$J$319:$R$319,0))</f>
        <v>2</v>
      </c>
      <c r="Y379" s="726" cm="1">
        <f t="array" ref="Y379">INDEX($H379:$K379,0,MATCH(Y$326,$H$326:$K$326,0))*INDEX($J$320:$R$323,MATCH(Y$326,$I$320:$I$323,0),MATCH(Y$325,$J$319:$R$319,0))</f>
        <v>1</v>
      </c>
      <c r="Z379" s="726" cm="1">
        <f t="array" ref="Z379">INDEX($H379:$K379,0,MATCH(Z$326,$H$326:$K$326,0))*INDEX($J$320:$R$323,MATCH(Z$326,$I$320:$I$323,0),MATCH(Z$325,$J$319:$R$319,0))</f>
        <v>3</v>
      </c>
      <c r="AA379" s="726" cm="1">
        <f t="array" ref="AA379">INDEX($H379:$K379,0,MATCH(AA$326,$H$326:$K$326,0))*INDEX($J$320:$R$323,MATCH(AA$326,$I$320:$I$323,0),MATCH(AA$325,$J$319:$R$319,0))</f>
        <v>0</v>
      </c>
      <c r="AB379" s="726" cm="1">
        <f t="array" ref="AB379">INDEX($H379:$K379,0,MATCH(AB$326,$H$326:$K$326,0))*INDEX($J$320:$R$323,MATCH(AB$326,$I$320:$I$323,0),MATCH(AB$325,$J$319:$R$319,0))</f>
        <v>1</v>
      </c>
      <c r="AC379" s="726" cm="1">
        <f t="array" ref="AC379">INDEX($H379:$K379,0,MATCH(AC$326,$H$326:$K$326,0))*INDEX($J$320:$R$323,MATCH(AC$326,$I$320:$I$323,0),MATCH(AC$325,$J$319:$R$319,0))</f>
        <v>1</v>
      </c>
      <c r="AD379" s="726" cm="1">
        <f t="array" ref="AD379">INDEX($H379:$K379,0,MATCH(AD$326,$H$326:$K$326,0))*INDEX($J$320:$R$323,MATCH(AD$326,$I$320:$I$323,0),MATCH(AD$325,$J$319:$R$319,0))</f>
        <v>3</v>
      </c>
      <c r="AE379" s="726" cm="1">
        <f t="array" ref="AE379">INDEX($H379:$K379,0,MATCH(AE$326,$H$326:$K$326,0))*INDEX($J$320:$R$323,MATCH(AE$326,$I$320:$I$323,0),MATCH(AE$325,$J$319:$R$319,0))</f>
        <v>0</v>
      </c>
      <c r="AF379" s="726" cm="1">
        <f t="array" ref="AF379">INDEX($H379:$K379,0,MATCH(AF$326,$H$326:$K$326,0))*INDEX($J$320:$R$323,MATCH(AF$326,$I$320:$I$323,0),MATCH(AF$325,$J$319:$R$319,0))</f>
        <v>1</v>
      </c>
      <c r="AG379" s="726" cm="1">
        <f t="array" ref="AG379">INDEX($H379:$K379,0,MATCH(AG$326,$H$326:$K$326,0))*INDEX($J$320:$R$323,MATCH(AG$326,$I$320:$I$323,0),MATCH(AG$325,$J$319:$R$319,0))</f>
        <v>1</v>
      </c>
      <c r="AH379" s="726" cm="1">
        <f t="array" ref="AH379">INDEX($H379:$K379,0,MATCH(AH$326,$H$326:$K$326,0))*INDEX($J$320:$R$323,MATCH(AH$326,$I$320:$I$323,0),MATCH(AH$325,$J$319:$R$319,0))</f>
        <v>3</v>
      </c>
      <c r="AI379" s="726" cm="1">
        <f t="array" ref="AI379">INDEX($H379:$K379,0,MATCH(AI$326,$H$326:$K$326,0))*INDEX($J$320:$R$323,MATCH(AI$326,$I$320:$I$323,0),MATCH(AI$325,$J$319:$R$319,0))</f>
        <v>0</v>
      </c>
      <c r="AJ379" s="726" cm="1">
        <f t="array" ref="AJ379">INDEX($H379:$K379,0,MATCH(AJ$326,$H$326:$K$326,0))*INDEX($J$320:$R$323,MATCH(AJ$326,$I$320:$I$323,0),MATCH(AJ$325,$J$319:$R$319,0))</f>
        <v>1</v>
      </c>
      <c r="AK379" s="726" cm="1">
        <f t="array" ref="AK379">INDEX($H379:$K379,0,MATCH(AK$326,$H$326:$K$326,0))*INDEX($J$320:$R$323,MATCH(AK$326,$I$320:$I$323,0),MATCH(AK$325,$J$319:$R$319,0))</f>
        <v>1</v>
      </c>
      <c r="AL379" s="726" cm="1">
        <f t="array" ref="AL379">INDEX($H379:$K379,0,MATCH(AL$326,$H$326:$K$326,0))*INDEX($J$320:$R$323,MATCH(AL$326,$I$320:$I$323,0),MATCH(AL$325,$J$319:$R$319,0))</f>
        <v>3</v>
      </c>
      <c r="AM379" s="726" cm="1">
        <f t="array" ref="AM379">INDEX($H379:$K379,0,MATCH(AM$326,$H$326:$K$326,0))*INDEX($J$320:$R$323,MATCH(AM$326,$I$320:$I$323,0),MATCH(AM$325,$J$319:$R$319,0))</f>
        <v>0</v>
      </c>
      <c r="AN379" s="726" cm="1">
        <f t="array" ref="AN379">INDEX($H379:$K379,0,MATCH(AN$326,$H$326:$K$326,0))*INDEX($J$320:$R$323,MATCH(AN$326,$I$320:$I$323,0),MATCH(AN$325,$J$319:$R$319,0))</f>
        <v>1</v>
      </c>
      <c r="AO379" s="726" cm="1">
        <f t="array" ref="AO379">INDEX($H379:$K379,0,MATCH(AO$326,$H$326:$K$326,0))*INDEX($J$320:$R$323,MATCH(AO$326,$I$320:$I$323,0),MATCH(AO$325,$J$319:$R$319,0))</f>
        <v>1</v>
      </c>
      <c r="AP379" s="726" cm="1">
        <f t="array" ref="AP379">INDEX($H379:$K379,0,MATCH(AP$326,$H$326:$K$326,0))*INDEX($J$320:$R$323,MATCH(AP$326,$I$320:$I$323,0),MATCH(AP$325,$J$319:$R$319,0))</f>
        <v>3</v>
      </c>
      <c r="AQ379" s="726" cm="1">
        <f t="array" ref="AQ379">INDEX($H379:$K379,0,MATCH(AQ$326,$H$326:$K$326,0))*INDEX($J$320:$R$323,MATCH(AQ$326,$I$320:$I$323,0),MATCH(AQ$325,$J$319:$R$319,0))</f>
        <v>0</v>
      </c>
      <c r="AR379" s="726" cm="1">
        <f t="array" ref="AR379">INDEX($H379:$K379,0,MATCH(AR$326,$H$326:$K$326,0))*INDEX($J$320:$R$323,MATCH(AR$326,$I$320:$I$323,0),MATCH(AR$325,$J$319:$R$319,0))</f>
        <v>1</v>
      </c>
      <c r="AS379" s="726" cm="1">
        <f t="array" ref="AS379">INDEX($H379:$K379,0,MATCH(AS$326,$H$326:$K$326,0))*INDEX($J$320:$R$323,MATCH(AS$326,$I$320:$I$323,0),MATCH(AS$325,$J$319:$R$319,0))</f>
        <v>1</v>
      </c>
      <c r="AT379" s="726" cm="1">
        <f t="array" ref="AT379">INDEX($H379:$K379,0,MATCH(AT$326,$H$326:$K$326,0))*INDEX($J$320:$R$323,MATCH(AT$326,$I$320:$I$323,0),MATCH(AT$325,$J$319:$R$319,0))</f>
        <v>3</v>
      </c>
      <c r="AU379" s="726"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6" cm="1">
        <f t="array" ref="L380">INDEX($H380:$K380,0,MATCH(L$326,$H$326:$K$326,0))*INDEX($J$320:$R$323,MATCH(L$326,$I$320:$I$323,0),MATCH(L$325,$J$319:$R$319,0))</f>
        <v>2</v>
      </c>
      <c r="M380" s="726" cm="1">
        <f t="array" ref="M380">INDEX($H380:$K380,0,MATCH(M$326,$H$326:$K$326,0))*INDEX($J$320:$R$323,MATCH(M$326,$I$320:$I$323,0),MATCH(M$325,$J$319:$R$319,0))</f>
        <v>1</v>
      </c>
      <c r="N380" s="726" cm="1">
        <f t="array" ref="N380">INDEX($H380:$K380,0,MATCH(N$326,$H$326:$K$326,0))*INDEX($J$320:$R$323,MATCH(N$326,$I$320:$I$323,0),MATCH(N$325,$J$319:$R$319,0))</f>
        <v>3</v>
      </c>
      <c r="O380" s="726" cm="1">
        <f t="array" ref="O380">INDEX($H380:$K380,0,MATCH(O$326,$H$326:$K$326,0))*INDEX($J$320:$R$323,MATCH(O$326,$I$320:$I$323,0),MATCH(O$325,$J$319:$R$319,0))</f>
        <v>0</v>
      </c>
      <c r="P380" s="726" cm="1">
        <f t="array" ref="P380">INDEX($H380:$K380,0,MATCH(P$326,$H$326:$K$326,0))*INDEX($J$320:$R$323,MATCH(P$326,$I$320:$I$323,0),MATCH(P$325,$J$319:$R$319,0))</f>
        <v>2</v>
      </c>
      <c r="Q380" s="726" cm="1">
        <f t="array" ref="Q380">INDEX($H380:$K380,0,MATCH(Q$326,$H$326:$K$326,0))*INDEX($J$320:$R$323,MATCH(Q$326,$I$320:$I$323,0),MATCH(Q$325,$J$319:$R$319,0))</f>
        <v>1</v>
      </c>
      <c r="R380" s="726" cm="1">
        <f t="array" ref="R380">INDEX($H380:$K380,0,MATCH(R$326,$H$326:$K$326,0))*INDEX($J$320:$R$323,MATCH(R$326,$I$320:$I$323,0),MATCH(R$325,$J$319:$R$319,0))</f>
        <v>3</v>
      </c>
      <c r="S380" s="726" cm="1">
        <f t="array" ref="S380">INDEX($H380:$K380,0,MATCH(S$326,$H$326:$K$326,0))*INDEX($J$320:$R$323,MATCH(S$326,$I$320:$I$323,0),MATCH(S$325,$J$319:$R$319,0))</f>
        <v>0</v>
      </c>
      <c r="T380" s="726" cm="1">
        <f t="array" ref="T380">INDEX($H380:$K380,0,MATCH(T$326,$H$326:$K$326,0))*INDEX($J$320:$R$323,MATCH(T$326,$I$320:$I$323,0),MATCH(T$325,$J$319:$R$319,0))</f>
        <v>2</v>
      </c>
      <c r="U380" s="726" cm="1">
        <f t="array" ref="U380">INDEX($H380:$K380,0,MATCH(U$326,$H$326:$K$326,0))*INDEX($J$320:$R$323,MATCH(U$326,$I$320:$I$323,0),MATCH(U$325,$J$319:$R$319,0))</f>
        <v>1</v>
      </c>
      <c r="V380" s="726" cm="1">
        <f t="array" ref="V380">INDEX($H380:$K380,0,MATCH(V$326,$H$326:$K$326,0))*INDEX($J$320:$R$323,MATCH(V$326,$I$320:$I$323,0),MATCH(V$325,$J$319:$R$319,0))</f>
        <v>3</v>
      </c>
      <c r="W380" s="726" cm="1">
        <f t="array" ref="W380">INDEX($H380:$K380,0,MATCH(W$326,$H$326:$K$326,0))*INDEX($J$320:$R$323,MATCH(W$326,$I$320:$I$323,0),MATCH(W$325,$J$319:$R$319,0))</f>
        <v>0</v>
      </c>
      <c r="X380" s="726" cm="1">
        <f t="array" ref="X380">INDEX($H380:$K380,0,MATCH(X$326,$H$326:$K$326,0))*INDEX($J$320:$R$323,MATCH(X$326,$I$320:$I$323,0),MATCH(X$325,$J$319:$R$319,0))</f>
        <v>2</v>
      </c>
      <c r="Y380" s="726" cm="1">
        <f t="array" ref="Y380">INDEX($H380:$K380,0,MATCH(Y$326,$H$326:$K$326,0))*INDEX($J$320:$R$323,MATCH(Y$326,$I$320:$I$323,0),MATCH(Y$325,$J$319:$R$319,0))</f>
        <v>1</v>
      </c>
      <c r="Z380" s="726" cm="1">
        <f t="array" ref="Z380">INDEX($H380:$K380,0,MATCH(Z$326,$H$326:$K$326,0))*INDEX($J$320:$R$323,MATCH(Z$326,$I$320:$I$323,0),MATCH(Z$325,$J$319:$R$319,0))</f>
        <v>3</v>
      </c>
      <c r="AA380" s="726" cm="1">
        <f t="array" ref="AA380">INDEX($H380:$K380,0,MATCH(AA$326,$H$326:$K$326,0))*INDEX($J$320:$R$323,MATCH(AA$326,$I$320:$I$323,0),MATCH(AA$325,$J$319:$R$319,0))</f>
        <v>0</v>
      </c>
      <c r="AB380" s="726" cm="1">
        <f t="array" ref="AB380">INDEX($H380:$K380,0,MATCH(AB$326,$H$326:$K$326,0))*INDEX($J$320:$R$323,MATCH(AB$326,$I$320:$I$323,0),MATCH(AB$325,$J$319:$R$319,0))</f>
        <v>1</v>
      </c>
      <c r="AC380" s="726" cm="1">
        <f t="array" ref="AC380">INDEX($H380:$K380,0,MATCH(AC$326,$H$326:$K$326,0))*INDEX($J$320:$R$323,MATCH(AC$326,$I$320:$I$323,0),MATCH(AC$325,$J$319:$R$319,0))</f>
        <v>1</v>
      </c>
      <c r="AD380" s="726" cm="1">
        <f t="array" ref="AD380">INDEX($H380:$K380,0,MATCH(AD$326,$H$326:$K$326,0))*INDEX($J$320:$R$323,MATCH(AD$326,$I$320:$I$323,0),MATCH(AD$325,$J$319:$R$319,0))</f>
        <v>3</v>
      </c>
      <c r="AE380" s="726" cm="1">
        <f t="array" ref="AE380">INDEX($H380:$K380,0,MATCH(AE$326,$H$326:$K$326,0))*INDEX($J$320:$R$323,MATCH(AE$326,$I$320:$I$323,0),MATCH(AE$325,$J$319:$R$319,0))</f>
        <v>0</v>
      </c>
      <c r="AF380" s="726" cm="1">
        <f t="array" ref="AF380">INDEX($H380:$K380,0,MATCH(AF$326,$H$326:$K$326,0))*INDEX($J$320:$R$323,MATCH(AF$326,$I$320:$I$323,0),MATCH(AF$325,$J$319:$R$319,0))</f>
        <v>1</v>
      </c>
      <c r="AG380" s="726" cm="1">
        <f t="array" ref="AG380">INDEX($H380:$K380,0,MATCH(AG$326,$H$326:$K$326,0))*INDEX($J$320:$R$323,MATCH(AG$326,$I$320:$I$323,0),MATCH(AG$325,$J$319:$R$319,0))</f>
        <v>1</v>
      </c>
      <c r="AH380" s="726" cm="1">
        <f t="array" ref="AH380">INDEX($H380:$K380,0,MATCH(AH$326,$H$326:$K$326,0))*INDEX($J$320:$R$323,MATCH(AH$326,$I$320:$I$323,0),MATCH(AH$325,$J$319:$R$319,0))</f>
        <v>3</v>
      </c>
      <c r="AI380" s="726" cm="1">
        <f t="array" ref="AI380">INDEX($H380:$K380,0,MATCH(AI$326,$H$326:$K$326,0))*INDEX($J$320:$R$323,MATCH(AI$326,$I$320:$I$323,0),MATCH(AI$325,$J$319:$R$319,0))</f>
        <v>0</v>
      </c>
      <c r="AJ380" s="726" cm="1">
        <f t="array" ref="AJ380">INDEX($H380:$K380,0,MATCH(AJ$326,$H$326:$K$326,0))*INDEX($J$320:$R$323,MATCH(AJ$326,$I$320:$I$323,0),MATCH(AJ$325,$J$319:$R$319,0))</f>
        <v>1</v>
      </c>
      <c r="AK380" s="726" cm="1">
        <f t="array" ref="AK380">INDEX($H380:$K380,0,MATCH(AK$326,$H$326:$K$326,0))*INDEX($J$320:$R$323,MATCH(AK$326,$I$320:$I$323,0),MATCH(AK$325,$J$319:$R$319,0))</f>
        <v>1</v>
      </c>
      <c r="AL380" s="726" cm="1">
        <f t="array" ref="AL380">INDEX($H380:$K380,0,MATCH(AL$326,$H$326:$K$326,0))*INDEX($J$320:$R$323,MATCH(AL$326,$I$320:$I$323,0),MATCH(AL$325,$J$319:$R$319,0))</f>
        <v>3</v>
      </c>
      <c r="AM380" s="726" cm="1">
        <f t="array" ref="AM380">INDEX($H380:$K380,0,MATCH(AM$326,$H$326:$K$326,0))*INDEX($J$320:$R$323,MATCH(AM$326,$I$320:$I$323,0),MATCH(AM$325,$J$319:$R$319,0))</f>
        <v>0</v>
      </c>
      <c r="AN380" s="726" cm="1">
        <f t="array" ref="AN380">INDEX($H380:$K380,0,MATCH(AN$326,$H$326:$K$326,0))*INDEX($J$320:$R$323,MATCH(AN$326,$I$320:$I$323,0),MATCH(AN$325,$J$319:$R$319,0))</f>
        <v>1</v>
      </c>
      <c r="AO380" s="726" cm="1">
        <f t="array" ref="AO380">INDEX($H380:$K380,0,MATCH(AO$326,$H$326:$K$326,0))*INDEX($J$320:$R$323,MATCH(AO$326,$I$320:$I$323,0),MATCH(AO$325,$J$319:$R$319,0))</f>
        <v>1</v>
      </c>
      <c r="AP380" s="726" cm="1">
        <f t="array" ref="AP380">INDEX($H380:$K380,0,MATCH(AP$326,$H$326:$K$326,0))*INDEX($J$320:$R$323,MATCH(AP$326,$I$320:$I$323,0),MATCH(AP$325,$J$319:$R$319,0))</f>
        <v>3</v>
      </c>
      <c r="AQ380" s="726" cm="1">
        <f t="array" ref="AQ380">INDEX($H380:$K380,0,MATCH(AQ$326,$H$326:$K$326,0))*INDEX($J$320:$R$323,MATCH(AQ$326,$I$320:$I$323,0),MATCH(AQ$325,$J$319:$R$319,0))</f>
        <v>0</v>
      </c>
      <c r="AR380" s="726" cm="1">
        <f t="array" ref="AR380">INDEX($H380:$K380,0,MATCH(AR$326,$H$326:$K$326,0))*INDEX($J$320:$R$323,MATCH(AR$326,$I$320:$I$323,0),MATCH(AR$325,$J$319:$R$319,0))</f>
        <v>1</v>
      </c>
      <c r="AS380" s="726" cm="1">
        <f t="array" ref="AS380">INDEX($H380:$K380,0,MATCH(AS$326,$H$326:$K$326,0))*INDEX($J$320:$R$323,MATCH(AS$326,$I$320:$I$323,0),MATCH(AS$325,$J$319:$R$319,0))</f>
        <v>1</v>
      </c>
      <c r="AT380" s="726" cm="1">
        <f t="array" ref="AT380">INDEX($H380:$K380,0,MATCH(AT$326,$H$326:$K$326,0))*INDEX($J$320:$R$323,MATCH(AT$326,$I$320:$I$323,0),MATCH(AT$325,$J$319:$R$319,0))</f>
        <v>3</v>
      </c>
      <c r="AU380" s="726"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6" cm="1">
        <f t="array" ref="L381">INDEX($H381:$K381,0,MATCH(L$326,$H$326:$K$326,0))*INDEX($J$320:$R$323,MATCH(L$326,$I$320:$I$323,0),MATCH(L$325,$J$319:$R$319,0))</f>
        <v>0</v>
      </c>
      <c r="M381" s="726" cm="1">
        <f t="array" ref="M381">INDEX($H381:$K381,0,MATCH(M$326,$H$326:$K$326,0))*INDEX($J$320:$R$323,MATCH(M$326,$I$320:$I$323,0),MATCH(M$325,$J$319:$R$319,0))</f>
        <v>1</v>
      </c>
      <c r="N381" s="726" cm="1">
        <f t="array" ref="N381">INDEX($H381:$K381,0,MATCH(N$326,$H$326:$K$326,0))*INDEX($J$320:$R$323,MATCH(N$326,$I$320:$I$323,0),MATCH(N$325,$J$319:$R$319,0))</f>
        <v>4</v>
      </c>
      <c r="O381" s="726" cm="1">
        <f t="array" ref="O381">INDEX($H381:$K381,0,MATCH(O$326,$H$326:$K$326,0))*INDEX($J$320:$R$323,MATCH(O$326,$I$320:$I$323,0),MATCH(O$325,$J$319:$R$319,0))</f>
        <v>0</v>
      </c>
      <c r="P381" s="726" cm="1">
        <f t="array" ref="P381">INDEX($H381:$K381,0,MATCH(P$326,$H$326:$K$326,0))*INDEX($J$320:$R$323,MATCH(P$326,$I$320:$I$323,0),MATCH(P$325,$J$319:$R$319,0))</f>
        <v>0</v>
      </c>
      <c r="Q381" s="726" cm="1">
        <f t="array" ref="Q381">INDEX($H381:$K381,0,MATCH(Q$326,$H$326:$K$326,0))*INDEX($J$320:$R$323,MATCH(Q$326,$I$320:$I$323,0),MATCH(Q$325,$J$319:$R$319,0))</f>
        <v>1</v>
      </c>
      <c r="R381" s="726" cm="1">
        <f t="array" ref="R381">INDEX($H381:$K381,0,MATCH(R$326,$H$326:$K$326,0))*INDEX($J$320:$R$323,MATCH(R$326,$I$320:$I$323,0),MATCH(R$325,$J$319:$R$319,0))</f>
        <v>4</v>
      </c>
      <c r="S381" s="726" cm="1">
        <f t="array" ref="S381">INDEX($H381:$K381,0,MATCH(S$326,$H$326:$K$326,0))*INDEX($J$320:$R$323,MATCH(S$326,$I$320:$I$323,0),MATCH(S$325,$J$319:$R$319,0))</f>
        <v>0</v>
      </c>
      <c r="T381" s="726" cm="1">
        <f t="array" ref="T381">INDEX($H381:$K381,0,MATCH(T$326,$H$326:$K$326,0))*INDEX($J$320:$R$323,MATCH(T$326,$I$320:$I$323,0),MATCH(T$325,$J$319:$R$319,0))</f>
        <v>0</v>
      </c>
      <c r="U381" s="726" cm="1">
        <f t="array" ref="U381">INDEX($H381:$K381,0,MATCH(U$326,$H$326:$K$326,0))*INDEX($J$320:$R$323,MATCH(U$326,$I$320:$I$323,0),MATCH(U$325,$J$319:$R$319,0))</f>
        <v>1</v>
      </c>
      <c r="V381" s="726" cm="1">
        <f t="array" ref="V381">INDEX($H381:$K381,0,MATCH(V$326,$H$326:$K$326,0))*INDEX($J$320:$R$323,MATCH(V$326,$I$320:$I$323,0),MATCH(V$325,$J$319:$R$319,0))</f>
        <v>4</v>
      </c>
      <c r="W381" s="726" cm="1">
        <f t="array" ref="W381">INDEX($H381:$K381,0,MATCH(W$326,$H$326:$K$326,0))*INDEX($J$320:$R$323,MATCH(W$326,$I$320:$I$323,0),MATCH(W$325,$J$319:$R$319,0))</f>
        <v>0</v>
      </c>
      <c r="X381" s="726" cm="1">
        <f t="array" ref="X381">INDEX($H381:$K381,0,MATCH(X$326,$H$326:$K$326,0))*INDEX($J$320:$R$323,MATCH(X$326,$I$320:$I$323,0),MATCH(X$325,$J$319:$R$319,0))</f>
        <v>0</v>
      </c>
      <c r="Y381" s="726" cm="1">
        <f t="array" ref="Y381">INDEX($H381:$K381,0,MATCH(Y$326,$H$326:$K$326,0))*INDEX($J$320:$R$323,MATCH(Y$326,$I$320:$I$323,0),MATCH(Y$325,$J$319:$R$319,0))</f>
        <v>1</v>
      </c>
      <c r="Z381" s="726" cm="1">
        <f t="array" ref="Z381">INDEX($H381:$K381,0,MATCH(Z$326,$H$326:$K$326,0))*INDEX($J$320:$R$323,MATCH(Z$326,$I$320:$I$323,0),MATCH(Z$325,$J$319:$R$319,0))</f>
        <v>4</v>
      </c>
      <c r="AA381" s="726" cm="1">
        <f t="array" ref="AA381">INDEX($H381:$K381,0,MATCH(AA$326,$H$326:$K$326,0))*INDEX($J$320:$R$323,MATCH(AA$326,$I$320:$I$323,0),MATCH(AA$325,$J$319:$R$319,0))</f>
        <v>0</v>
      </c>
      <c r="AB381" s="726" cm="1">
        <f t="array" ref="AB381">INDEX($H381:$K381,0,MATCH(AB$326,$H$326:$K$326,0))*INDEX($J$320:$R$323,MATCH(AB$326,$I$320:$I$323,0),MATCH(AB$325,$J$319:$R$319,0))</f>
        <v>0</v>
      </c>
      <c r="AC381" s="726" cm="1">
        <f t="array" ref="AC381">INDEX($H381:$K381,0,MATCH(AC$326,$H$326:$K$326,0))*INDEX($J$320:$R$323,MATCH(AC$326,$I$320:$I$323,0),MATCH(AC$325,$J$319:$R$319,0))</f>
        <v>1</v>
      </c>
      <c r="AD381" s="726" cm="1">
        <f t="array" ref="AD381">INDEX($H381:$K381,0,MATCH(AD$326,$H$326:$K$326,0))*INDEX($J$320:$R$323,MATCH(AD$326,$I$320:$I$323,0),MATCH(AD$325,$J$319:$R$319,0))</f>
        <v>4</v>
      </c>
      <c r="AE381" s="726" cm="1">
        <f t="array" ref="AE381">INDEX($H381:$K381,0,MATCH(AE$326,$H$326:$K$326,0))*INDEX($J$320:$R$323,MATCH(AE$326,$I$320:$I$323,0),MATCH(AE$325,$J$319:$R$319,0))</f>
        <v>0</v>
      </c>
      <c r="AF381" s="726" cm="1">
        <f t="array" ref="AF381">INDEX($H381:$K381,0,MATCH(AF$326,$H$326:$K$326,0))*INDEX($J$320:$R$323,MATCH(AF$326,$I$320:$I$323,0),MATCH(AF$325,$J$319:$R$319,0))</f>
        <v>0</v>
      </c>
      <c r="AG381" s="726" cm="1">
        <f t="array" ref="AG381">INDEX($H381:$K381,0,MATCH(AG$326,$H$326:$K$326,0))*INDEX($J$320:$R$323,MATCH(AG$326,$I$320:$I$323,0),MATCH(AG$325,$J$319:$R$319,0))</f>
        <v>1</v>
      </c>
      <c r="AH381" s="726" cm="1">
        <f t="array" ref="AH381">INDEX($H381:$K381,0,MATCH(AH$326,$H$326:$K$326,0))*INDEX($J$320:$R$323,MATCH(AH$326,$I$320:$I$323,0),MATCH(AH$325,$J$319:$R$319,0))</f>
        <v>4</v>
      </c>
      <c r="AI381" s="726" cm="1">
        <f t="array" ref="AI381">INDEX($H381:$K381,0,MATCH(AI$326,$H$326:$K$326,0))*INDEX($J$320:$R$323,MATCH(AI$326,$I$320:$I$323,0),MATCH(AI$325,$J$319:$R$319,0))</f>
        <v>0</v>
      </c>
      <c r="AJ381" s="726" cm="1">
        <f t="array" ref="AJ381">INDEX($H381:$K381,0,MATCH(AJ$326,$H$326:$K$326,0))*INDEX($J$320:$R$323,MATCH(AJ$326,$I$320:$I$323,0),MATCH(AJ$325,$J$319:$R$319,0))</f>
        <v>0</v>
      </c>
      <c r="AK381" s="726" cm="1">
        <f t="array" ref="AK381">INDEX($H381:$K381,0,MATCH(AK$326,$H$326:$K$326,0))*INDEX($J$320:$R$323,MATCH(AK$326,$I$320:$I$323,0),MATCH(AK$325,$J$319:$R$319,0))</f>
        <v>1</v>
      </c>
      <c r="AL381" s="726" cm="1">
        <f t="array" ref="AL381">INDEX($H381:$K381,0,MATCH(AL$326,$H$326:$K$326,0))*INDEX($J$320:$R$323,MATCH(AL$326,$I$320:$I$323,0),MATCH(AL$325,$J$319:$R$319,0))</f>
        <v>4</v>
      </c>
      <c r="AM381" s="726" cm="1">
        <f t="array" ref="AM381">INDEX($H381:$K381,0,MATCH(AM$326,$H$326:$K$326,0))*INDEX($J$320:$R$323,MATCH(AM$326,$I$320:$I$323,0),MATCH(AM$325,$J$319:$R$319,0))</f>
        <v>0</v>
      </c>
      <c r="AN381" s="726" cm="1">
        <f t="array" ref="AN381">INDEX($H381:$K381,0,MATCH(AN$326,$H$326:$K$326,0))*INDEX($J$320:$R$323,MATCH(AN$326,$I$320:$I$323,0),MATCH(AN$325,$J$319:$R$319,0))</f>
        <v>0</v>
      </c>
      <c r="AO381" s="726" cm="1">
        <f t="array" ref="AO381">INDEX($H381:$K381,0,MATCH(AO$326,$H$326:$K$326,0))*INDEX($J$320:$R$323,MATCH(AO$326,$I$320:$I$323,0),MATCH(AO$325,$J$319:$R$319,0))</f>
        <v>1</v>
      </c>
      <c r="AP381" s="726" cm="1">
        <f t="array" ref="AP381">INDEX($H381:$K381,0,MATCH(AP$326,$H$326:$K$326,0))*INDEX($J$320:$R$323,MATCH(AP$326,$I$320:$I$323,0),MATCH(AP$325,$J$319:$R$319,0))</f>
        <v>4</v>
      </c>
      <c r="AQ381" s="726" cm="1">
        <f t="array" ref="AQ381">INDEX($H381:$K381,0,MATCH(AQ$326,$H$326:$K$326,0))*INDEX($J$320:$R$323,MATCH(AQ$326,$I$320:$I$323,0),MATCH(AQ$325,$J$319:$R$319,0))</f>
        <v>0</v>
      </c>
      <c r="AR381" s="726" cm="1">
        <f t="array" ref="AR381">INDEX($H381:$K381,0,MATCH(AR$326,$H$326:$K$326,0))*INDEX($J$320:$R$323,MATCH(AR$326,$I$320:$I$323,0),MATCH(AR$325,$J$319:$R$319,0))</f>
        <v>0</v>
      </c>
      <c r="AS381" s="726" cm="1">
        <f t="array" ref="AS381">INDEX($H381:$K381,0,MATCH(AS$326,$H$326:$K$326,0))*INDEX($J$320:$R$323,MATCH(AS$326,$I$320:$I$323,0),MATCH(AS$325,$J$319:$R$319,0))</f>
        <v>1</v>
      </c>
      <c r="AT381" s="726" cm="1">
        <f t="array" ref="AT381">INDEX($H381:$K381,0,MATCH(AT$326,$H$326:$K$326,0))*INDEX($J$320:$R$323,MATCH(AT$326,$I$320:$I$323,0),MATCH(AT$325,$J$319:$R$319,0))</f>
        <v>4</v>
      </c>
      <c r="AU381" s="726"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6" cm="1">
        <f t="array" ref="L382">INDEX($H382:$K382,0,MATCH(L$326,$H$326:$K$326,0))*INDEX($J$320:$R$323,MATCH(L$326,$I$320:$I$323,0),MATCH(L$325,$J$319:$R$319,0))</f>
        <v>2</v>
      </c>
      <c r="M382" s="726" cm="1">
        <f t="array" ref="M382">INDEX($H382:$K382,0,MATCH(M$326,$H$326:$K$326,0))*INDEX($J$320:$R$323,MATCH(M$326,$I$320:$I$323,0),MATCH(M$325,$J$319:$R$319,0))</f>
        <v>1</v>
      </c>
      <c r="N382" s="726" cm="1">
        <f t="array" ref="N382">INDEX($H382:$K382,0,MATCH(N$326,$H$326:$K$326,0))*INDEX($J$320:$R$323,MATCH(N$326,$I$320:$I$323,0),MATCH(N$325,$J$319:$R$319,0))</f>
        <v>2</v>
      </c>
      <c r="O382" s="726" cm="1">
        <f t="array" ref="O382">INDEX($H382:$K382,0,MATCH(O$326,$H$326:$K$326,0))*INDEX($J$320:$R$323,MATCH(O$326,$I$320:$I$323,0),MATCH(O$325,$J$319:$R$319,0))</f>
        <v>1</v>
      </c>
      <c r="P382" s="726" cm="1">
        <f t="array" ref="P382">INDEX($H382:$K382,0,MATCH(P$326,$H$326:$K$326,0))*INDEX($J$320:$R$323,MATCH(P$326,$I$320:$I$323,0),MATCH(P$325,$J$319:$R$319,0))</f>
        <v>2</v>
      </c>
      <c r="Q382" s="726" cm="1">
        <f t="array" ref="Q382">INDEX($H382:$K382,0,MATCH(Q$326,$H$326:$K$326,0))*INDEX($J$320:$R$323,MATCH(Q$326,$I$320:$I$323,0),MATCH(Q$325,$J$319:$R$319,0))</f>
        <v>1</v>
      </c>
      <c r="R382" s="726" cm="1">
        <f t="array" ref="R382">INDEX($H382:$K382,0,MATCH(R$326,$H$326:$K$326,0))*INDEX($J$320:$R$323,MATCH(R$326,$I$320:$I$323,0),MATCH(R$325,$J$319:$R$319,0))</f>
        <v>2</v>
      </c>
      <c r="S382" s="726" cm="1">
        <f t="array" ref="S382">INDEX($H382:$K382,0,MATCH(S$326,$H$326:$K$326,0))*INDEX($J$320:$R$323,MATCH(S$326,$I$320:$I$323,0),MATCH(S$325,$J$319:$R$319,0))</f>
        <v>1</v>
      </c>
      <c r="T382" s="726" cm="1">
        <f t="array" ref="T382">INDEX($H382:$K382,0,MATCH(T$326,$H$326:$K$326,0))*INDEX($J$320:$R$323,MATCH(T$326,$I$320:$I$323,0),MATCH(T$325,$J$319:$R$319,0))</f>
        <v>2</v>
      </c>
      <c r="U382" s="726" cm="1">
        <f t="array" ref="U382">INDEX($H382:$K382,0,MATCH(U$326,$H$326:$K$326,0))*INDEX($J$320:$R$323,MATCH(U$326,$I$320:$I$323,0),MATCH(U$325,$J$319:$R$319,0))</f>
        <v>1</v>
      </c>
      <c r="V382" s="726" cm="1">
        <f t="array" ref="V382">INDEX($H382:$K382,0,MATCH(V$326,$H$326:$K$326,0))*INDEX($J$320:$R$323,MATCH(V$326,$I$320:$I$323,0),MATCH(V$325,$J$319:$R$319,0))</f>
        <v>2</v>
      </c>
      <c r="W382" s="726" cm="1">
        <f t="array" ref="W382">INDEX($H382:$K382,0,MATCH(W$326,$H$326:$K$326,0))*INDEX($J$320:$R$323,MATCH(W$326,$I$320:$I$323,0),MATCH(W$325,$J$319:$R$319,0))</f>
        <v>1</v>
      </c>
      <c r="X382" s="726" cm="1">
        <f t="array" ref="X382">INDEX($H382:$K382,0,MATCH(X$326,$H$326:$K$326,0))*INDEX($J$320:$R$323,MATCH(X$326,$I$320:$I$323,0),MATCH(X$325,$J$319:$R$319,0))</f>
        <v>2</v>
      </c>
      <c r="Y382" s="726" cm="1">
        <f t="array" ref="Y382">INDEX($H382:$K382,0,MATCH(Y$326,$H$326:$K$326,0))*INDEX($J$320:$R$323,MATCH(Y$326,$I$320:$I$323,0),MATCH(Y$325,$J$319:$R$319,0))</f>
        <v>1</v>
      </c>
      <c r="Z382" s="726" cm="1">
        <f t="array" ref="Z382">INDEX($H382:$K382,0,MATCH(Z$326,$H$326:$K$326,0))*INDEX($J$320:$R$323,MATCH(Z$326,$I$320:$I$323,0),MATCH(Z$325,$J$319:$R$319,0))</f>
        <v>2</v>
      </c>
      <c r="AA382" s="726" cm="1">
        <f t="array" ref="AA382">INDEX($H382:$K382,0,MATCH(AA$326,$H$326:$K$326,0))*INDEX($J$320:$R$323,MATCH(AA$326,$I$320:$I$323,0),MATCH(AA$325,$J$319:$R$319,0))</f>
        <v>1</v>
      </c>
      <c r="AB382" s="726" cm="1">
        <f t="array" ref="AB382">INDEX($H382:$K382,0,MATCH(AB$326,$H$326:$K$326,0))*INDEX($J$320:$R$323,MATCH(AB$326,$I$320:$I$323,0),MATCH(AB$325,$J$319:$R$319,0))</f>
        <v>1</v>
      </c>
      <c r="AC382" s="726" cm="1">
        <f t="array" ref="AC382">INDEX($H382:$K382,0,MATCH(AC$326,$H$326:$K$326,0))*INDEX($J$320:$R$323,MATCH(AC$326,$I$320:$I$323,0),MATCH(AC$325,$J$319:$R$319,0))</f>
        <v>1</v>
      </c>
      <c r="AD382" s="726" cm="1">
        <f t="array" ref="AD382">INDEX($H382:$K382,0,MATCH(AD$326,$H$326:$K$326,0))*INDEX($J$320:$R$323,MATCH(AD$326,$I$320:$I$323,0),MATCH(AD$325,$J$319:$R$319,0))</f>
        <v>2</v>
      </c>
      <c r="AE382" s="726" cm="1">
        <f t="array" ref="AE382">INDEX($H382:$K382,0,MATCH(AE$326,$H$326:$K$326,0))*INDEX($J$320:$R$323,MATCH(AE$326,$I$320:$I$323,0),MATCH(AE$325,$J$319:$R$319,0))</f>
        <v>1</v>
      </c>
      <c r="AF382" s="726" cm="1">
        <f t="array" ref="AF382">INDEX($H382:$K382,0,MATCH(AF$326,$H$326:$K$326,0))*INDEX($J$320:$R$323,MATCH(AF$326,$I$320:$I$323,0),MATCH(AF$325,$J$319:$R$319,0))</f>
        <v>1</v>
      </c>
      <c r="AG382" s="726" cm="1">
        <f t="array" ref="AG382">INDEX($H382:$K382,0,MATCH(AG$326,$H$326:$K$326,0))*INDEX($J$320:$R$323,MATCH(AG$326,$I$320:$I$323,0),MATCH(AG$325,$J$319:$R$319,0))</f>
        <v>1</v>
      </c>
      <c r="AH382" s="726" cm="1">
        <f t="array" ref="AH382">INDEX($H382:$K382,0,MATCH(AH$326,$H$326:$K$326,0))*INDEX($J$320:$R$323,MATCH(AH$326,$I$320:$I$323,0),MATCH(AH$325,$J$319:$R$319,0))</f>
        <v>2</v>
      </c>
      <c r="AI382" s="726" cm="1">
        <f t="array" ref="AI382">INDEX($H382:$K382,0,MATCH(AI$326,$H$326:$K$326,0))*INDEX($J$320:$R$323,MATCH(AI$326,$I$320:$I$323,0),MATCH(AI$325,$J$319:$R$319,0))</f>
        <v>1</v>
      </c>
      <c r="AJ382" s="726" cm="1">
        <f t="array" ref="AJ382">INDEX($H382:$K382,0,MATCH(AJ$326,$H$326:$K$326,0))*INDEX($J$320:$R$323,MATCH(AJ$326,$I$320:$I$323,0),MATCH(AJ$325,$J$319:$R$319,0))</f>
        <v>1</v>
      </c>
      <c r="AK382" s="726" cm="1">
        <f t="array" ref="AK382">INDEX($H382:$K382,0,MATCH(AK$326,$H$326:$K$326,0))*INDEX($J$320:$R$323,MATCH(AK$326,$I$320:$I$323,0),MATCH(AK$325,$J$319:$R$319,0))</f>
        <v>1</v>
      </c>
      <c r="AL382" s="726" cm="1">
        <f t="array" ref="AL382">INDEX($H382:$K382,0,MATCH(AL$326,$H$326:$K$326,0))*INDEX($J$320:$R$323,MATCH(AL$326,$I$320:$I$323,0),MATCH(AL$325,$J$319:$R$319,0))</f>
        <v>2</v>
      </c>
      <c r="AM382" s="726" cm="1">
        <f t="array" ref="AM382">INDEX($H382:$K382,0,MATCH(AM$326,$H$326:$K$326,0))*INDEX($J$320:$R$323,MATCH(AM$326,$I$320:$I$323,0),MATCH(AM$325,$J$319:$R$319,0))</f>
        <v>1</v>
      </c>
      <c r="AN382" s="726" cm="1">
        <f t="array" ref="AN382">INDEX($H382:$K382,0,MATCH(AN$326,$H$326:$K$326,0))*INDEX($J$320:$R$323,MATCH(AN$326,$I$320:$I$323,0),MATCH(AN$325,$J$319:$R$319,0))</f>
        <v>1</v>
      </c>
      <c r="AO382" s="726" cm="1">
        <f t="array" ref="AO382">INDEX($H382:$K382,0,MATCH(AO$326,$H$326:$K$326,0))*INDEX($J$320:$R$323,MATCH(AO$326,$I$320:$I$323,0),MATCH(AO$325,$J$319:$R$319,0))</f>
        <v>1</v>
      </c>
      <c r="AP382" s="726" cm="1">
        <f t="array" ref="AP382">INDEX($H382:$K382,0,MATCH(AP$326,$H$326:$K$326,0))*INDEX($J$320:$R$323,MATCH(AP$326,$I$320:$I$323,0),MATCH(AP$325,$J$319:$R$319,0))</f>
        <v>2</v>
      </c>
      <c r="AQ382" s="726" cm="1">
        <f t="array" ref="AQ382">INDEX($H382:$K382,0,MATCH(AQ$326,$H$326:$K$326,0))*INDEX($J$320:$R$323,MATCH(AQ$326,$I$320:$I$323,0),MATCH(AQ$325,$J$319:$R$319,0))</f>
        <v>1</v>
      </c>
      <c r="AR382" s="726" cm="1">
        <f t="array" ref="AR382">INDEX($H382:$K382,0,MATCH(AR$326,$H$326:$K$326,0))*INDEX($J$320:$R$323,MATCH(AR$326,$I$320:$I$323,0),MATCH(AR$325,$J$319:$R$319,0))</f>
        <v>1</v>
      </c>
      <c r="AS382" s="726" cm="1">
        <f t="array" ref="AS382">INDEX($H382:$K382,0,MATCH(AS$326,$H$326:$K$326,0))*INDEX($J$320:$R$323,MATCH(AS$326,$I$320:$I$323,0),MATCH(AS$325,$J$319:$R$319,0))</f>
        <v>1</v>
      </c>
      <c r="AT382" s="726" cm="1">
        <f t="array" ref="AT382">INDEX($H382:$K382,0,MATCH(AT$326,$H$326:$K$326,0))*INDEX($J$320:$R$323,MATCH(AT$326,$I$320:$I$323,0),MATCH(AT$325,$J$319:$R$319,0))</f>
        <v>2</v>
      </c>
      <c r="AU382" s="726"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6" cm="1">
        <f t="array" ref="L383">INDEX($H383:$K383,0,MATCH(L$326,$H$326:$K$326,0))*INDEX($J$320:$R$323,MATCH(L$326,$I$320:$I$323,0),MATCH(L$325,$J$319:$R$319,0))</f>
        <v>0</v>
      </c>
      <c r="M383" s="726" cm="1">
        <f t="array" ref="M383">INDEX($H383:$K383,0,MATCH(M$326,$H$326:$K$326,0))*INDEX($J$320:$R$323,MATCH(M$326,$I$320:$I$323,0),MATCH(M$325,$J$319:$R$319,0))</f>
        <v>1</v>
      </c>
      <c r="N383" s="726" cm="1">
        <f t="array" ref="N383">INDEX($H383:$K383,0,MATCH(N$326,$H$326:$K$326,0))*INDEX($J$320:$R$323,MATCH(N$326,$I$320:$I$323,0),MATCH(N$325,$J$319:$R$319,0))</f>
        <v>3</v>
      </c>
      <c r="O383" s="726" cm="1">
        <f t="array" ref="O383">INDEX($H383:$K383,0,MATCH(O$326,$H$326:$K$326,0))*INDEX($J$320:$R$323,MATCH(O$326,$I$320:$I$323,0),MATCH(O$325,$J$319:$R$319,0))</f>
        <v>1</v>
      </c>
      <c r="P383" s="726" cm="1">
        <f t="array" ref="P383">INDEX($H383:$K383,0,MATCH(P$326,$H$326:$K$326,0))*INDEX($J$320:$R$323,MATCH(P$326,$I$320:$I$323,0),MATCH(P$325,$J$319:$R$319,0))</f>
        <v>0</v>
      </c>
      <c r="Q383" s="726" cm="1">
        <f t="array" ref="Q383">INDEX($H383:$K383,0,MATCH(Q$326,$H$326:$K$326,0))*INDEX($J$320:$R$323,MATCH(Q$326,$I$320:$I$323,0),MATCH(Q$325,$J$319:$R$319,0))</f>
        <v>1</v>
      </c>
      <c r="R383" s="726" cm="1">
        <f t="array" ref="R383">INDEX($H383:$K383,0,MATCH(R$326,$H$326:$K$326,0))*INDEX($J$320:$R$323,MATCH(R$326,$I$320:$I$323,0),MATCH(R$325,$J$319:$R$319,0))</f>
        <v>3</v>
      </c>
      <c r="S383" s="726" cm="1">
        <f t="array" ref="S383">INDEX($H383:$K383,0,MATCH(S$326,$H$326:$K$326,0))*INDEX($J$320:$R$323,MATCH(S$326,$I$320:$I$323,0),MATCH(S$325,$J$319:$R$319,0))</f>
        <v>1</v>
      </c>
      <c r="T383" s="726" cm="1">
        <f t="array" ref="T383">INDEX($H383:$K383,0,MATCH(T$326,$H$326:$K$326,0))*INDEX($J$320:$R$323,MATCH(T$326,$I$320:$I$323,0),MATCH(T$325,$J$319:$R$319,0))</f>
        <v>0</v>
      </c>
      <c r="U383" s="726" cm="1">
        <f t="array" ref="U383">INDEX($H383:$K383,0,MATCH(U$326,$H$326:$K$326,0))*INDEX($J$320:$R$323,MATCH(U$326,$I$320:$I$323,0),MATCH(U$325,$J$319:$R$319,0))</f>
        <v>1</v>
      </c>
      <c r="V383" s="726" cm="1">
        <f t="array" ref="V383">INDEX($H383:$K383,0,MATCH(V$326,$H$326:$K$326,0))*INDEX($J$320:$R$323,MATCH(V$326,$I$320:$I$323,0),MATCH(V$325,$J$319:$R$319,0))</f>
        <v>3</v>
      </c>
      <c r="W383" s="726" cm="1">
        <f t="array" ref="W383">INDEX($H383:$K383,0,MATCH(W$326,$H$326:$K$326,0))*INDEX($J$320:$R$323,MATCH(W$326,$I$320:$I$323,0),MATCH(W$325,$J$319:$R$319,0))</f>
        <v>1</v>
      </c>
      <c r="X383" s="726" cm="1">
        <f t="array" ref="X383">INDEX($H383:$K383,0,MATCH(X$326,$H$326:$K$326,0))*INDEX($J$320:$R$323,MATCH(X$326,$I$320:$I$323,0),MATCH(X$325,$J$319:$R$319,0))</f>
        <v>0</v>
      </c>
      <c r="Y383" s="726" cm="1">
        <f t="array" ref="Y383">INDEX($H383:$K383,0,MATCH(Y$326,$H$326:$K$326,0))*INDEX($J$320:$R$323,MATCH(Y$326,$I$320:$I$323,0),MATCH(Y$325,$J$319:$R$319,0))</f>
        <v>1</v>
      </c>
      <c r="Z383" s="726" cm="1">
        <f t="array" ref="Z383">INDEX($H383:$K383,0,MATCH(Z$326,$H$326:$K$326,0))*INDEX($J$320:$R$323,MATCH(Z$326,$I$320:$I$323,0),MATCH(Z$325,$J$319:$R$319,0))</f>
        <v>3</v>
      </c>
      <c r="AA383" s="726" cm="1">
        <f t="array" ref="AA383">INDEX($H383:$K383,0,MATCH(AA$326,$H$326:$K$326,0))*INDEX($J$320:$R$323,MATCH(AA$326,$I$320:$I$323,0),MATCH(AA$325,$J$319:$R$319,0))</f>
        <v>1</v>
      </c>
      <c r="AB383" s="726" cm="1">
        <f t="array" ref="AB383">INDEX($H383:$K383,0,MATCH(AB$326,$H$326:$K$326,0))*INDEX($J$320:$R$323,MATCH(AB$326,$I$320:$I$323,0),MATCH(AB$325,$J$319:$R$319,0))</f>
        <v>0</v>
      </c>
      <c r="AC383" s="726" cm="1">
        <f t="array" ref="AC383">INDEX($H383:$K383,0,MATCH(AC$326,$H$326:$K$326,0))*INDEX($J$320:$R$323,MATCH(AC$326,$I$320:$I$323,0),MATCH(AC$325,$J$319:$R$319,0))</f>
        <v>1</v>
      </c>
      <c r="AD383" s="726" cm="1">
        <f t="array" ref="AD383">INDEX($H383:$K383,0,MATCH(AD$326,$H$326:$K$326,0))*INDEX($J$320:$R$323,MATCH(AD$326,$I$320:$I$323,0),MATCH(AD$325,$J$319:$R$319,0))</f>
        <v>3</v>
      </c>
      <c r="AE383" s="726" cm="1">
        <f t="array" ref="AE383">INDEX($H383:$K383,0,MATCH(AE$326,$H$326:$K$326,0))*INDEX($J$320:$R$323,MATCH(AE$326,$I$320:$I$323,0),MATCH(AE$325,$J$319:$R$319,0))</f>
        <v>1</v>
      </c>
      <c r="AF383" s="726" cm="1">
        <f t="array" ref="AF383">INDEX($H383:$K383,0,MATCH(AF$326,$H$326:$K$326,0))*INDEX($J$320:$R$323,MATCH(AF$326,$I$320:$I$323,0),MATCH(AF$325,$J$319:$R$319,0))</f>
        <v>0</v>
      </c>
      <c r="AG383" s="726" cm="1">
        <f t="array" ref="AG383">INDEX($H383:$K383,0,MATCH(AG$326,$H$326:$K$326,0))*INDEX($J$320:$R$323,MATCH(AG$326,$I$320:$I$323,0),MATCH(AG$325,$J$319:$R$319,0))</f>
        <v>1</v>
      </c>
      <c r="AH383" s="726" cm="1">
        <f t="array" ref="AH383">INDEX($H383:$K383,0,MATCH(AH$326,$H$326:$K$326,0))*INDEX($J$320:$R$323,MATCH(AH$326,$I$320:$I$323,0),MATCH(AH$325,$J$319:$R$319,0))</f>
        <v>3</v>
      </c>
      <c r="AI383" s="726" cm="1">
        <f t="array" ref="AI383">INDEX($H383:$K383,0,MATCH(AI$326,$H$326:$K$326,0))*INDEX($J$320:$R$323,MATCH(AI$326,$I$320:$I$323,0),MATCH(AI$325,$J$319:$R$319,0))</f>
        <v>1</v>
      </c>
      <c r="AJ383" s="726" cm="1">
        <f t="array" ref="AJ383">INDEX($H383:$K383,0,MATCH(AJ$326,$H$326:$K$326,0))*INDEX($J$320:$R$323,MATCH(AJ$326,$I$320:$I$323,0),MATCH(AJ$325,$J$319:$R$319,0))</f>
        <v>0</v>
      </c>
      <c r="AK383" s="726" cm="1">
        <f t="array" ref="AK383">INDEX($H383:$K383,0,MATCH(AK$326,$H$326:$K$326,0))*INDEX($J$320:$R$323,MATCH(AK$326,$I$320:$I$323,0),MATCH(AK$325,$J$319:$R$319,0))</f>
        <v>1</v>
      </c>
      <c r="AL383" s="726" cm="1">
        <f t="array" ref="AL383">INDEX($H383:$K383,0,MATCH(AL$326,$H$326:$K$326,0))*INDEX($J$320:$R$323,MATCH(AL$326,$I$320:$I$323,0),MATCH(AL$325,$J$319:$R$319,0))</f>
        <v>3</v>
      </c>
      <c r="AM383" s="726" cm="1">
        <f t="array" ref="AM383">INDEX($H383:$K383,0,MATCH(AM$326,$H$326:$K$326,0))*INDEX($J$320:$R$323,MATCH(AM$326,$I$320:$I$323,0),MATCH(AM$325,$J$319:$R$319,0))</f>
        <v>1</v>
      </c>
      <c r="AN383" s="726" cm="1">
        <f t="array" ref="AN383">INDEX($H383:$K383,0,MATCH(AN$326,$H$326:$K$326,0))*INDEX($J$320:$R$323,MATCH(AN$326,$I$320:$I$323,0),MATCH(AN$325,$J$319:$R$319,0))</f>
        <v>0</v>
      </c>
      <c r="AO383" s="726" cm="1">
        <f t="array" ref="AO383">INDEX($H383:$K383,0,MATCH(AO$326,$H$326:$K$326,0))*INDEX($J$320:$R$323,MATCH(AO$326,$I$320:$I$323,0),MATCH(AO$325,$J$319:$R$319,0))</f>
        <v>1</v>
      </c>
      <c r="AP383" s="726" cm="1">
        <f t="array" ref="AP383">INDEX($H383:$K383,0,MATCH(AP$326,$H$326:$K$326,0))*INDEX($J$320:$R$323,MATCH(AP$326,$I$320:$I$323,0),MATCH(AP$325,$J$319:$R$319,0))</f>
        <v>3</v>
      </c>
      <c r="AQ383" s="726" cm="1">
        <f t="array" ref="AQ383">INDEX($H383:$K383,0,MATCH(AQ$326,$H$326:$K$326,0))*INDEX($J$320:$R$323,MATCH(AQ$326,$I$320:$I$323,0),MATCH(AQ$325,$J$319:$R$319,0))</f>
        <v>1</v>
      </c>
      <c r="AR383" s="726" cm="1">
        <f t="array" ref="AR383">INDEX($H383:$K383,0,MATCH(AR$326,$H$326:$K$326,0))*INDEX($J$320:$R$323,MATCH(AR$326,$I$320:$I$323,0),MATCH(AR$325,$J$319:$R$319,0))</f>
        <v>0</v>
      </c>
      <c r="AS383" s="726" cm="1">
        <f t="array" ref="AS383">INDEX($H383:$K383,0,MATCH(AS$326,$H$326:$K$326,0))*INDEX($J$320:$R$323,MATCH(AS$326,$I$320:$I$323,0),MATCH(AS$325,$J$319:$R$319,0))</f>
        <v>1</v>
      </c>
      <c r="AT383" s="726" cm="1">
        <f t="array" ref="AT383">INDEX($H383:$K383,0,MATCH(AT$326,$H$326:$K$326,0))*INDEX($J$320:$R$323,MATCH(AT$326,$I$320:$I$323,0),MATCH(AT$325,$J$319:$R$319,0))</f>
        <v>3</v>
      </c>
      <c r="AU383" s="726"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6" cm="1">
        <f t="array" ref="L384">INDEX($H384:$K384,0,MATCH(L$326,$H$326:$K$326,0))*INDEX($J$320:$R$323,MATCH(L$326,$I$320:$I$323,0),MATCH(L$325,$J$319:$R$319,0))</f>
        <v>2</v>
      </c>
      <c r="M384" s="726" cm="1">
        <f t="array" ref="M384">INDEX($H384:$K384,0,MATCH(M$326,$H$326:$K$326,0))*INDEX($J$320:$R$323,MATCH(M$326,$I$320:$I$323,0),MATCH(M$325,$J$319:$R$319,0))</f>
        <v>1</v>
      </c>
      <c r="N384" s="726" cm="1">
        <f t="array" ref="N384">INDEX($H384:$K384,0,MATCH(N$326,$H$326:$K$326,0))*INDEX($J$320:$R$323,MATCH(N$326,$I$320:$I$323,0),MATCH(N$325,$J$319:$R$319,0))</f>
        <v>3</v>
      </c>
      <c r="O384" s="726" cm="1">
        <f t="array" ref="O384">INDEX($H384:$K384,0,MATCH(O$326,$H$326:$K$326,0))*INDEX($J$320:$R$323,MATCH(O$326,$I$320:$I$323,0),MATCH(O$325,$J$319:$R$319,0))</f>
        <v>1</v>
      </c>
      <c r="P384" s="726" cm="1">
        <f t="array" ref="P384">INDEX($H384:$K384,0,MATCH(P$326,$H$326:$K$326,0))*INDEX($J$320:$R$323,MATCH(P$326,$I$320:$I$323,0),MATCH(P$325,$J$319:$R$319,0))</f>
        <v>2</v>
      </c>
      <c r="Q384" s="726" cm="1">
        <f t="array" ref="Q384">INDEX($H384:$K384,0,MATCH(Q$326,$H$326:$K$326,0))*INDEX($J$320:$R$323,MATCH(Q$326,$I$320:$I$323,0),MATCH(Q$325,$J$319:$R$319,0))</f>
        <v>1</v>
      </c>
      <c r="R384" s="726" cm="1">
        <f t="array" ref="R384">INDEX($H384:$K384,0,MATCH(R$326,$H$326:$K$326,0))*INDEX($J$320:$R$323,MATCH(R$326,$I$320:$I$323,0),MATCH(R$325,$J$319:$R$319,0))</f>
        <v>3</v>
      </c>
      <c r="S384" s="726" cm="1">
        <f t="array" ref="S384">INDEX($H384:$K384,0,MATCH(S$326,$H$326:$K$326,0))*INDEX($J$320:$R$323,MATCH(S$326,$I$320:$I$323,0),MATCH(S$325,$J$319:$R$319,0))</f>
        <v>1</v>
      </c>
      <c r="T384" s="726" cm="1">
        <f t="array" ref="T384">INDEX($H384:$K384,0,MATCH(T$326,$H$326:$K$326,0))*INDEX($J$320:$R$323,MATCH(T$326,$I$320:$I$323,0),MATCH(T$325,$J$319:$R$319,0))</f>
        <v>2</v>
      </c>
      <c r="U384" s="726" cm="1">
        <f t="array" ref="U384">INDEX($H384:$K384,0,MATCH(U$326,$H$326:$K$326,0))*INDEX($J$320:$R$323,MATCH(U$326,$I$320:$I$323,0),MATCH(U$325,$J$319:$R$319,0))</f>
        <v>1</v>
      </c>
      <c r="V384" s="726" cm="1">
        <f t="array" ref="V384">INDEX($H384:$K384,0,MATCH(V$326,$H$326:$K$326,0))*INDEX($J$320:$R$323,MATCH(V$326,$I$320:$I$323,0),MATCH(V$325,$J$319:$R$319,0))</f>
        <v>3</v>
      </c>
      <c r="W384" s="726" cm="1">
        <f t="array" ref="W384">INDEX($H384:$K384,0,MATCH(W$326,$H$326:$K$326,0))*INDEX($J$320:$R$323,MATCH(W$326,$I$320:$I$323,0),MATCH(W$325,$J$319:$R$319,0))</f>
        <v>1</v>
      </c>
      <c r="X384" s="726" cm="1">
        <f t="array" ref="X384">INDEX($H384:$K384,0,MATCH(X$326,$H$326:$K$326,0))*INDEX($J$320:$R$323,MATCH(X$326,$I$320:$I$323,0),MATCH(X$325,$J$319:$R$319,0))</f>
        <v>2</v>
      </c>
      <c r="Y384" s="726" cm="1">
        <f t="array" ref="Y384">INDEX($H384:$K384,0,MATCH(Y$326,$H$326:$K$326,0))*INDEX($J$320:$R$323,MATCH(Y$326,$I$320:$I$323,0),MATCH(Y$325,$J$319:$R$319,0))</f>
        <v>1</v>
      </c>
      <c r="Z384" s="726" cm="1">
        <f t="array" ref="Z384">INDEX($H384:$K384,0,MATCH(Z$326,$H$326:$K$326,0))*INDEX($J$320:$R$323,MATCH(Z$326,$I$320:$I$323,0),MATCH(Z$325,$J$319:$R$319,0))</f>
        <v>3</v>
      </c>
      <c r="AA384" s="726" cm="1">
        <f t="array" ref="AA384">INDEX($H384:$K384,0,MATCH(AA$326,$H$326:$K$326,0))*INDEX($J$320:$R$323,MATCH(AA$326,$I$320:$I$323,0),MATCH(AA$325,$J$319:$R$319,0))</f>
        <v>1</v>
      </c>
      <c r="AB384" s="726" cm="1">
        <f t="array" ref="AB384">INDEX($H384:$K384,0,MATCH(AB$326,$H$326:$K$326,0))*INDEX($J$320:$R$323,MATCH(AB$326,$I$320:$I$323,0),MATCH(AB$325,$J$319:$R$319,0))</f>
        <v>1</v>
      </c>
      <c r="AC384" s="726" cm="1">
        <f t="array" ref="AC384">INDEX($H384:$K384,0,MATCH(AC$326,$H$326:$K$326,0))*INDEX($J$320:$R$323,MATCH(AC$326,$I$320:$I$323,0),MATCH(AC$325,$J$319:$R$319,0))</f>
        <v>1</v>
      </c>
      <c r="AD384" s="726" cm="1">
        <f t="array" ref="AD384">INDEX($H384:$K384,0,MATCH(AD$326,$H$326:$K$326,0))*INDEX($J$320:$R$323,MATCH(AD$326,$I$320:$I$323,0),MATCH(AD$325,$J$319:$R$319,0))</f>
        <v>3</v>
      </c>
      <c r="AE384" s="726" cm="1">
        <f t="array" ref="AE384">INDEX($H384:$K384,0,MATCH(AE$326,$H$326:$K$326,0))*INDEX($J$320:$R$323,MATCH(AE$326,$I$320:$I$323,0),MATCH(AE$325,$J$319:$R$319,0))</f>
        <v>1</v>
      </c>
      <c r="AF384" s="726" cm="1">
        <f t="array" ref="AF384">INDEX($H384:$K384,0,MATCH(AF$326,$H$326:$K$326,0))*INDEX($J$320:$R$323,MATCH(AF$326,$I$320:$I$323,0),MATCH(AF$325,$J$319:$R$319,0))</f>
        <v>1</v>
      </c>
      <c r="AG384" s="726" cm="1">
        <f t="array" ref="AG384">INDEX($H384:$K384,0,MATCH(AG$326,$H$326:$K$326,0))*INDEX($J$320:$R$323,MATCH(AG$326,$I$320:$I$323,0),MATCH(AG$325,$J$319:$R$319,0))</f>
        <v>1</v>
      </c>
      <c r="AH384" s="726" cm="1">
        <f t="array" ref="AH384">INDEX($H384:$K384,0,MATCH(AH$326,$H$326:$K$326,0))*INDEX($J$320:$R$323,MATCH(AH$326,$I$320:$I$323,0),MATCH(AH$325,$J$319:$R$319,0))</f>
        <v>3</v>
      </c>
      <c r="AI384" s="726" cm="1">
        <f t="array" ref="AI384">INDEX($H384:$K384,0,MATCH(AI$326,$H$326:$K$326,0))*INDEX($J$320:$R$323,MATCH(AI$326,$I$320:$I$323,0),MATCH(AI$325,$J$319:$R$319,0))</f>
        <v>1</v>
      </c>
      <c r="AJ384" s="726" cm="1">
        <f t="array" ref="AJ384">INDEX($H384:$K384,0,MATCH(AJ$326,$H$326:$K$326,0))*INDEX($J$320:$R$323,MATCH(AJ$326,$I$320:$I$323,0),MATCH(AJ$325,$J$319:$R$319,0))</f>
        <v>1</v>
      </c>
      <c r="AK384" s="726" cm="1">
        <f t="array" ref="AK384">INDEX($H384:$K384,0,MATCH(AK$326,$H$326:$K$326,0))*INDEX($J$320:$R$323,MATCH(AK$326,$I$320:$I$323,0),MATCH(AK$325,$J$319:$R$319,0))</f>
        <v>1</v>
      </c>
      <c r="AL384" s="726" cm="1">
        <f t="array" ref="AL384">INDEX($H384:$K384,0,MATCH(AL$326,$H$326:$K$326,0))*INDEX($J$320:$R$323,MATCH(AL$326,$I$320:$I$323,0),MATCH(AL$325,$J$319:$R$319,0))</f>
        <v>3</v>
      </c>
      <c r="AM384" s="726" cm="1">
        <f t="array" ref="AM384">INDEX($H384:$K384,0,MATCH(AM$326,$H$326:$K$326,0))*INDEX($J$320:$R$323,MATCH(AM$326,$I$320:$I$323,0),MATCH(AM$325,$J$319:$R$319,0))</f>
        <v>1</v>
      </c>
      <c r="AN384" s="726" cm="1">
        <f t="array" ref="AN384">INDEX($H384:$K384,0,MATCH(AN$326,$H$326:$K$326,0))*INDEX($J$320:$R$323,MATCH(AN$326,$I$320:$I$323,0),MATCH(AN$325,$J$319:$R$319,0))</f>
        <v>1</v>
      </c>
      <c r="AO384" s="726" cm="1">
        <f t="array" ref="AO384">INDEX($H384:$K384,0,MATCH(AO$326,$H$326:$K$326,0))*INDEX($J$320:$R$323,MATCH(AO$326,$I$320:$I$323,0),MATCH(AO$325,$J$319:$R$319,0))</f>
        <v>1</v>
      </c>
      <c r="AP384" s="726" cm="1">
        <f t="array" ref="AP384">INDEX($H384:$K384,0,MATCH(AP$326,$H$326:$K$326,0))*INDEX($J$320:$R$323,MATCH(AP$326,$I$320:$I$323,0),MATCH(AP$325,$J$319:$R$319,0))</f>
        <v>3</v>
      </c>
      <c r="AQ384" s="726" cm="1">
        <f t="array" ref="AQ384">INDEX($H384:$K384,0,MATCH(AQ$326,$H$326:$K$326,0))*INDEX($J$320:$R$323,MATCH(AQ$326,$I$320:$I$323,0),MATCH(AQ$325,$J$319:$R$319,0))</f>
        <v>1</v>
      </c>
      <c r="AR384" s="726" cm="1">
        <f t="array" ref="AR384">INDEX($H384:$K384,0,MATCH(AR$326,$H$326:$K$326,0))*INDEX($J$320:$R$323,MATCH(AR$326,$I$320:$I$323,0),MATCH(AR$325,$J$319:$R$319,0))</f>
        <v>1</v>
      </c>
      <c r="AS384" s="726" cm="1">
        <f t="array" ref="AS384">INDEX($H384:$K384,0,MATCH(AS$326,$H$326:$K$326,0))*INDEX($J$320:$R$323,MATCH(AS$326,$I$320:$I$323,0),MATCH(AS$325,$J$319:$R$319,0))</f>
        <v>1</v>
      </c>
      <c r="AT384" s="726" cm="1">
        <f t="array" ref="AT384">INDEX($H384:$K384,0,MATCH(AT$326,$H$326:$K$326,0))*INDEX($J$320:$R$323,MATCH(AT$326,$I$320:$I$323,0),MATCH(AT$325,$J$319:$R$319,0))</f>
        <v>3</v>
      </c>
      <c r="AU384" s="726"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6" cm="1">
        <f t="array" ref="L385">INDEX($H385:$K385,0,MATCH(L$326,$H$326:$K$326,0))*INDEX($J$320:$R$323,MATCH(L$326,$I$320:$I$323,0),MATCH(L$325,$J$319:$R$319,0))</f>
        <v>0</v>
      </c>
      <c r="M385" s="726" cm="1">
        <f t="array" ref="M385">INDEX($H385:$K385,0,MATCH(M$326,$H$326:$K$326,0))*INDEX($J$320:$R$323,MATCH(M$326,$I$320:$I$323,0),MATCH(M$325,$J$319:$R$319,0))</f>
        <v>1</v>
      </c>
      <c r="N385" s="726" cm="1">
        <f t="array" ref="N385">INDEX($H385:$K385,0,MATCH(N$326,$H$326:$K$326,0))*INDEX($J$320:$R$323,MATCH(N$326,$I$320:$I$323,0),MATCH(N$325,$J$319:$R$319,0))</f>
        <v>4</v>
      </c>
      <c r="O385" s="726" cm="1">
        <f t="array" ref="O385">INDEX($H385:$K385,0,MATCH(O$326,$H$326:$K$326,0))*INDEX($J$320:$R$323,MATCH(O$326,$I$320:$I$323,0),MATCH(O$325,$J$319:$R$319,0))</f>
        <v>1</v>
      </c>
      <c r="P385" s="726" cm="1">
        <f t="array" ref="P385">INDEX($H385:$K385,0,MATCH(P$326,$H$326:$K$326,0))*INDEX($J$320:$R$323,MATCH(P$326,$I$320:$I$323,0),MATCH(P$325,$J$319:$R$319,0))</f>
        <v>0</v>
      </c>
      <c r="Q385" s="726" cm="1">
        <f t="array" ref="Q385">INDEX($H385:$K385,0,MATCH(Q$326,$H$326:$K$326,0))*INDEX($J$320:$R$323,MATCH(Q$326,$I$320:$I$323,0),MATCH(Q$325,$J$319:$R$319,0))</f>
        <v>1</v>
      </c>
      <c r="R385" s="726" cm="1">
        <f t="array" ref="R385">INDEX($H385:$K385,0,MATCH(R$326,$H$326:$K$326,0))*INDEX($J$320:$R$323,MATCH(R$326,$I$320:$I$323,0),MATCH(R$325,$J$319:$R$319,0))</f>
        <v>4</v>
      </c>
      <c r="S385" s="726" cm="1">
        <f t="array" ref="S385">INDEX($H385:$K385,0,MATCH(S$326,$H$326:$K$326,0))*INDEX($J$320:$R$323,MATCH(S$326,$I$320:$I$323,0),MATCH(S$325,$J$319:$R$319,0))</f>
        <v>1</v>
      </c>
      <c r="T385" s="726" cm="1">
        <f t="array" ref="T385">INDEX($H385:$K385,0,MATCH(T$326,$H$326:$K$326,0))*INDEX($J$320:$R$323,MATCH(T$326,$I$320:$I$323,0),MATCH(T$325,$J$319:$R$319,0))</f>
        <v>0</v>
      </c>
      <c r="U385" s="726" cm="1">
        <f t="array" ref="U385">INDEX($H385:$K385,0,MATCH(U$326,$H$326:$K$326,0))*INDEX($J$320:$R$323,MATCH(U$326,$I$320:$I$323,0),MATCH(U$325,$J$319:$R$319,0))</f>
        <v>1</v>
      </c>
      <c r="V385" s="726" cm="1">
        <f t="array" ref="V385">INDEX($H385:$K385,0,MATCH(V$326,$H$326:$K$326,0))*INDEX($J$320:$R$323,MATCH(V$326,$I$320:$I$323,0),MATCH(V$325,$J$319:$R$319,0))</f>
        <v>4</v>
      </c>
      <c r="W385" s="726" cm="1">
        <f t="array" ref="W385">INDEX($H385:$K385,0,MATCH(W$326,$H$326:$K$326,0))*INDEX($J$320:$R$323,MATCH(W$326,$I$320:$I$323,0),MATCH(W$325,$J$319:$R$319,0))</f>
        <v>1</v>
      </c>
      <c r="X385" s="726" cm="1">
        <f t="array" ref="X385">INDEX($H385:$K385,0,MATCH(X$326,$H$326:$K$326,0))*INDEX($J$320:$R$323,MATCH(X$326,$I$320:$I$323,0),MATCH(X$325,$J$319:$R$319,0))</f>
        <v>0</v>
      </c>
      <c r="Y385" s="726" cm="1">
        <f t="array" ref="Y385">INDEX($H385:$K385,0,MATCH(Y$326,$H$326:$K$326,0))*INDEX($J$320:$R$323,MATCH(Y$326,$I$320:$I$323,0),MATCH(Y$325,$J$319:$R$319,0))</f>
        <v>1</v>
      </c>
      <c r="Z385" s="726" cm="1">
        <f t="array" ref="Z385">INDEX($H385:$K385,0,MATCH(Z$326,$H$326:$K$326,0))*INDEX($J$320:$R$323,MATCH(Z$326,$I$320:$I$323,0),MATCH(Z$325,$J$319:$R$319,0))</f>
        <v>4</v>
      </c>
      <c r="AA385" s="726" cm="1">
        <f t="array" ref="AA385">INDEX($H385:$K385,0,MATCH(AA$326,$H$326:$K$326,0))*INDEX($J$320:$R$323,MATCH(AA$326,$I$320:$I$323,0),MATCH(AA$325,$J$319:$R$319,0))</f>
        <v>1</v>
      </c>
      <c r="AB385" s="726" cm="1">
        <f t="array" ref="AB385">INDEX($H385:$K385,0,MATCH(AB$326,$H$326:$K$326,0))*INDEX($J$320:$R$323,MATCH(AB$326,$I$320:$I$323,0),MATCH(AB$325,$J$319:$R$319,0))</f>
        <v>0</v>
      </c>
      <c r="AC385" s="726" cm="1">
        <f t="array" ref="AC385">INDEX($H385:$K385,0,MATCH(AC$326,$H$326:$K$326,0))*INDEX($J$320:$R$323,MATCH(AC$326,$I$320:$I$323,0),MATCH(AC$325,$J$319:$R$319,0))</f>
        <v>1</v>
      </c>
      <c r="AD385" s="726" cm="1">
        <f t="array" ref="AD385">INDEX($H385:$K385,0,MATCH(AD$326,$H$326:$K$326,0))*INDEX($J$320:$R$323,MATCH(AD$326,$I$320:$I$323,0),MATCH(AD$325,$J$319:$R$319,0))</f>
        <v>4</v>
      </c>
      <c r="AE385" s="726" cm="1">
        <f t="array" ref="AE385">INDEX($H385:$K385,0,MATCH(AE$326,$H$326:$K$326,0))*INDEX($J$320:$R$323,MATCH(AE$326,$I$320:$I$323,0),MATCH(AE$325,$J$319:$R$319,0))</f>
        <v>1</v>
      </c>
      <c r="AF385" s="726" cm="1">
        <f t="array" ref="AF385">INDEX($H385:$K385,0,MATCH(AF$326,$H$326:$K$326,0))*INDEX($J$320:$R$323,MATCH(AF$326,$I$320:$I$323,0),MATCH(AF$325,$J$319:$R$319,0))</f>
        <v>0</v>
      </c>
      <c r="AG385" s="726" cm="1">
        <f t="array" ref="AG385">INDEX($H385:$K385,0,MATCH(AG$326,$H$326:$K$326,0))*INDEX($J$320:$R$323,MATCH(AG$326,$I$320:$I$323,0),MATCH(AG$325,$J$319:$R$319,0))</f>
        <v>1</v>
      </c>
      <c r="AH385" s="726" cm="1">
        <f t="array" ref="AH385">INDEX($H385:$K385,0,MATCH(AH$326,$H$326:$K$326,0))*INDEX($J$320:$R$323,MATCH(AH$326,$I$320:$I$323,0),MATCH(AH$325,$J$319:$R$319,0))</f>
        <v>4</v>
      </c>
      <c r="AI385" s="726" cm="1">
        <f t="array" ref="AI385">INDEX($H385:$K385,0,MATCH(AI$326,$H$326:$K$326,0))*INDEX($J$320:$R$323,MATCH(AI$326,$I$320:$I$323,0),MATCH(AI$325,$J$319:$R$319,0))</f>
        <v>1</v>
      </c>
      <c r="AJ385" s="726" cm="1">
        <f t="array" ref="AJ385">INDEX($H385:$K385,0,MATCH(AJ$326,$H$326:$K$326,0))*INDEX($J$320:$R$323,MATCH(AJ$326,$I$320:$I$323,0),MATCH(AJ$325,$J$319:$R$319,0))</f>
        <v>0</v>
      </c>
      <c r="AK385" s="726" cm="1">
        <f t="array" ref="AK385">INDEX($H385:$K385,0,MATCH(AK$326,$H$326:$K$326,0))*INDEX($J$320:$R$323,MATCH(AK$326,$I$320:$I$323,0),MATCH(AK$325,$J$319:$R$319,0))</f>
        <v>1</v>
      </c>
      <c r="AL385" s="726" cm="1">
        <f t="array" ref="AL385">INDEX($H385:$K385,0,MATCH(AL$326,$H$326:$K$326,0))*INDEX($J$320:$R$323,MATCH(AL$326,$I$320:$I$323,0),MATCH(AL$325,$J$319:$R$319,0))</f>
        <v>4</v>
      </c>
      <c r="AM385" s="726" cm="1">
        <f t="array" ref="AM385">INDEX($H385:$K385,0,MATCH(AM$326,$H$326:$K$326,0))*INDEX($J$320:$R$323,MATCH(AM$326,$I$320:$I$323,0),MATCH(AM$325,$J$319:$R$319,0))</f>
        <v>1</v>
      </c>
      <c r="AN385" s="726" cm="1">
        <f t="array" ref="AN385">INDEX($H385:$K385,0,MATCH(AN$326,$H$326:$K$326,0))*INDEX($J$320:$R$323,MATCH(AN$326,$I$320:$I$323,0),MATCH(AN$325,$J$319:$R$319,0))</f>
        <v>0</v>
      </c>
      <c r="AO385" s="726" cm="1">
        <f t="array" ref="AO385">INDEX($H385:$K385,0,MATCH(AO$326,$H$326:$K$326,0))*INDEX($J$320:$R$323,MATCH(AO$326,$I$320:$I$323,0),MATCH(AO$325,$J$319:$R$319,0))</f>
        <v>1</v>
      </c>
      <c r="AP385" s="726" cm="1">
        <f t="array" ref="AP385">INDEX($H385:$K385,0,MATCH(AP$326,$H$326:$K$326,0))*INDEX($J$320:$R$323,MATCH(AP$326,$I$320:$I$323,0),MATCH(AP$325,$J$319:$R$319,0))</f>
        <v>4</v>
      </c>
      <c r="AQ385" s="726" cm="1">
        <f t="array" ref="AQ385">INDEX($H385:$K385,0,MATCH(AQ$326,$H$326:$K$326,0))*INDEX($J$320:$R$323,MATCH(AQ$326,$I$320:$I$323,0),MATCH(AQ$325,$J$319:$R$319,0))</f>
        <v>1</v>
      </c>
      <c r="AR385" s="726" cm="1">
        <f t="array" ref="AR385">INDEX($H385:$K385,0,MATCH(AR$326,$H$326:$K$326,0))*INDEX($J$320:$R$323,MATCH(AR$326,$I$320:$I$323,0),MATCH(AR$325,$J$319:$R$319,0))</f>
        <v>0</v>
      </c>
      <c r="AS385" s="726" cm="1">
        <f t="array" ref="AS385">INDEX($H385:$K385,0,MATCH(AS$326,$H$326:$K$326,0))*INDEX($J$320:$R$323,MATCH(AS$326,$I$320:$I$323,0),MATCH(AS$325,$J$319:$R$319,0))</f>
        <v>1</v>
      </c>
      <c r="AT385" s="726" cm="1">
        <f t="array" ref="AT385">INDEX($H385:$K385,0,MATCH(AT$326,$H$326:$K$326,0))*INDEX($J$320:$R$323,MATCH(AT$326,$I$320:$I$323,0),MATCH(AT$325,$J$319:$R$319,0))</f>
        <v>4</v>
      </c>
      <c r="AU385" s="726"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1250</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5">
        <v>1</v>
      </c>
      <c r="K389" s="725">
        <v>1</v>
      </c>
      <c r="L389" s="725">
        <v>1</v>
      </c>
      <c r="M389" s="725">
        <v>1</v>
      </c>
      <c r="N389" s="725">
        <v>1</v>
      </c>
      <c r="O389" s="725">
        <v>1</v>
      </c>
      <c r="P389" s="725">
        <v>1</v>
      </c>
      <c r="Q389" s="725">
        <v>1</v>
      </c>
      <c r="R389" s="725">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6" cm="1">
        <f t="array" ref="L393">INDEX($H393:$K393,0,MATCH(L$392,$H$392:$K$392,0))*HLOOKUP(L$391,$J$388:$R$389,2)</f>
        <v>0</v>
      </c>
      <c r="M393" s="726" cm="1">
        <f t="array" ref="M393">INDEX($H393:$K393,0,MATCH(M$392,$H$392:$K$392,0))*HLOOKUP(M$391,$J$388:$R$389,2)</f>
        <v>57</v>
      </c>
      <c r="N393" s="726" cm="1">
        <f t="array" ref="N393">INDEX($H393:$K393,0,MATCH(N$392,$H$392:$K$392,0))*HLOOKUP(N$391,$J$388:$R$389,2)</f>
        <v>0</v>
      </c>
      <c r="O393" s="726" cm="1">
        <f t="array" ref="O393">INDEX($H393:$K393,0,MATCH(O$392,$H$392:$K$392,0))*HLOOKUP(O$391,$J$388:$R$389,2)</f>
        <v>0</v>
      </c>
      <c r="P393" s="726" cm="1">
        <f t="array" ref="P393">INDEX($H393:$K393,0,MATCH(P$392,$H$392:$K$392,0))*HLOOKUP(P$391,$J$388:$R$389,2)</f>
        <v>0</v>
      </c>
      <c r="Q393" s="726" cm="1">
        <f t="array" ref="Q393">INDEX($H393:$K393,0,MATCH(Q$392,$H$392:$K$392,0))*HLOOKUP(Q$391,$J$388:$R$389,2)</f>
        <v>57</v>
      </c>
      <c r="R393" s="726" cm="1">
        <f t="array" ref="R393">INDEX($H393:$K393,0,MATCH(R$392,$H$392:$K$392,0))*HLOOKUP(R$391,$J$388:$R$389,2)</f>
        <v>0</v>
      </c>
      <c r="S393" s="726" cm="1">
        <f t="array" ref="S393">INDEX($H393:$K393,0,MATCH(S$392,$H$392:$K$392,0))*HLOOKUP(S$391,$J$388:$R$389,2)</f>
        <v>0</v>
      </c>
      <c r="T393" s="726" cm="1">
        <f t="array" ref="T393">INDEX($H393:$K393,0,MATCH(T$392,$H$392:$K$392,0))*HLOOKUP(T$391,$J$388:$R$389,2)</f>
        <v>0</v>
      </c>
      <c r="U393" s="726" cm="1">
        <f t="array" ref="U393">INDEX($H393:$K393,0,MATCH(U$392,$H$392:$K$392,0))*HLOOKUP(U$391,$J$388:$R$389,2)</f>
        <v>57</v>
      </c>
      <c r="V393" s="726" cm="1">
        <f t="array" ref="V393">INDEX($H393:$K393,0,MATCH(V$392,$H$392:$K$392,0))*HLOOKUP(V$391,$J$388:$R$389,2)</f>
        <v>0</v>
      </c>
      <c r="W393" s="726" cm="1">
        <f t="array" ref="W393">INDEX($H393:$K393,0,MATCH(W$392,$H$392:$K$392,0))*HLOOKUP(W$391,$J$388:$R$389,2)</f>
        <v>0</v>
      </c>
      <c r="X393" s="726" cm="1">
        <f t="array" ref="X393">INDEX($H393:$K393,0,MATCH(X$392,$H$392:$K$392,0))*HLOOKUP(X$391,$J$388:$R$389,2)</f>
        <v>0</v>
      </c>
      <c r="Y393" s="726" cm="1">
        <f t="array" ref="Y393">INDEX($H393:$K393,0,MATCH(Y$392,$H$392:$K$392,0))*HLOOKUP(Y$391,$J$388:$R$389,2)</f>
        <v>57</v>
      </c>
      <c r="Z393" s="726" cm="1">
        <f t="array" ref="Z393">INDEX($H393:$K393,0,MATCH(Z$392,$H$392:$K$392,0))*HLOOKUP(Z$391,$J$388:$R$389,2)</f>
        <v>0</v>
      </c>
      <c r="AA393" s="726" cm="1">
        <f t="array" ref="AA393">INDEX($H393:$K393,0,MATCH(AA$392,$H$392:$K$392,0))*HLOOKUP(AA$391,$J$388:$R$389,2)</f>
        <v>0</v>
      </c>
      <c r="AB393" s="726" cm="1">
        <f t="array" ref="AB393">INDEX($H393:$K393,0,MATCH(AB$392,$H$392:$K$392,0))*HLOOKUP(AB$391,$J$388:$R$389,2)</f>
        <v>0</v>
      </c>
      <c r="AC393" s="726" cm="1">
        <f t="array" ref="AC393">INDEX($H393:$K393,0,MATCH(AC$392,$H$392:$K$392,0))*HLOOKUP(AC$391,$J$388:$R$389,2)</f>
        <v>57</v>
      </c>
      <c r="AD393" s="726" cm="1">
        <f t="array" ref="AD393">INDEX($H393:$K393,0,MATCH(AD$392,$H$392:$K$392,0))*HLOOKUP(AD$391,$J$388:$R$389,2)</f>
        <v>0</v>
      </c>
      <c r="AE393" s="726" cm="1">
        <f t="array" ref="AE393">INDEX($H393:$K393,0,MATCH(AE$392,$H$392:$K$392,0))*HLOOKUP(AE$391,$J$388:$R$389,2)</f>
        <v>0</v>
      </c>
      <c r="AF393" s="726" cm="1">
        <f t="array" ref="AF393">INDEX($H393:$K393,0,MATCH(AF$392,$H$392:$K$392,0))*HLOOKUP(AF$391,$J$388:$R$389,2)</f>
        <v>0</v>
      </c>
      <c r="AG393" s="726" cm="1">
        <f t="array" ref="AG393">INDEX($H393:$K393,0,MATCH(AG$392,$H$392:$K$392,0))*HLOOKUP(AG$391,$J$388:$R$389,2)</f>
        <v>57</v>
      </c>
      <c r="AH393" s="726" cm="1">
        <f t="array" ref="AH393">INDEX($H393:$K393,0,MATCH(AH$392,$H$392:$K$392,0))*HLOOKUP(AH$391,$J$388:$R$389,2)</f>
        <v>0</v>
      </c>
      <c r="AI393" s="726" cm="1">
        <f t="array" ref="AI393">INDEX($H393:$K393,0,MATCH(AI$392,$H$392:$K$392,0))*HLOOKUP(AI$391,$J$388:$R$389,2)</f>
        <v>0</v>
      </c>
      <c r="AJ393" s="726" cm="1">
        <f t="array" ref="AJ393">INDEX($H393:$K393,0,MATCH(AJ$392,$H$392:$K$392,0))*HLOOKUP(AJ$391,$J$388:$R$389,2)</f>
        <v>0</v>
      </c>
      <c r="AK393" s="726" cm="1">
        <f t="array" ref="AK393">INDEX($H393:$K393,0,MATCH(AK$392,$H$392:$K$392,0))*HLOOKUP(AK$391,$J$388:$R$389,2)</f>
        <v>57</v>
      </c>
      <c r="AL393" s="726" cm="1">
        <f t="array" ref="AL393">INDEX($H393:$K393,0,MATCH(AL$392,$H$392:$K$392,0))*HLOOKUP(AL$391,$J$388:$R$389,2)</f>
        <v>0</v>
      </c>
      <c r="AM393" s="726" cm="1">
        <f t="array" ref="AM393">INDEX($H393:$K393,0,MATCH(AM$392,$H$392:$K$392,0))*HLOOKUP(AM$391,$J$388:$R$389,2)</f>
        <v>0</v>
      </c>
      <c r="AN393" s="726" cm="1">
        <f t="array" ref="AN393">INDEX($H393:$K393,0,MATCH(AN$392,$H$392:$K$392,0))*HLOOKUP(AN$391,$J$388:$R$389,2)</f>
        <v>0</v>
      </c>
      <c r="AO393" s="726" cm="1">
        <f t="array" ref="AO393">INDEX($H393:$K393,0,MATCH(AO$392,$H$392:$K$392,0))*HLOOKUP(AO$391,$J$388:$R$389,2)</f>
        <v>57</v>
      </c>
      <c r="AP393" s="726" cm="1">
        <f t="array" ref="AP393">INDEX($H393:$K393,0,MATCH(AP$392,$H$392:$K$392,0))*HLOOKUP(AP$391,$J$388:$R$389,2)</f>
        <v>0</v>
      </c>
      <c r="AQ393" s="726" cm="1">
        <f t="array" ref="AQ393">INDEX($H393:$K393,0,MATCH(AQ$392,$H$392:$K$392,0))*HLOOKUP(AQ$391,$J$388:$R$389,2)</f>
        <v>0</v>
      </c>
      <c r="AR393" s="726" cm="1">
        <f t="array" ref="AR393">INDEX($H393:$K393,0,MATCH(AR$392,$H$392:$K$392,0))*HLOOKUP(AR$391,$J$388:$R$389,2)</f>
        <v>0</v>
      </c>
      <c r="AS393" s="726" cm="1">
        <f t="array" ref="AS393">INDEX($H393:$K393,0,MATCH(AS$392,$H$392:$K$392,0))*HLOOKUP(AS$391,$J$388:$R$389,2)</f>
        <v>57</v>
      </c>
      <c r="AT393" s="726" cm="1">
        <f t="array" ref="AT393">INDEX($H393:$K393,0,MATCH(AT$392,$H$392:$K$392,0))*HLOOKUP(AT$391,$J$388:$R$389,2)</f>
        <v>0</v>
      </c>
      <c r="AU393" s="726"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6" cm="1">
        <f t="array" ref="L394">INDEX($H394:$K394,0,MATCH(L$392,$H$392:$K$392,0))*HLOOKUP(L$391,$J$388:$R$389,2)</f>
        <v>0</v>
      </c>
      <c r="M394" s="726" cm="1">
        <f t="array" ref="M394">INDEX($H394:$K394,0,MATCH(M$392,$H$392:$K$392,0))*HLOOKUP(M$391,$J$388:$R$389,2)</f>
        <v>0</v>
      </c>
      <c r="N394" s="726" cm="1">
        <f t="array" ref="N394">INDEX($H394:$K394,0,MATCH(N$392,$H$392:$K$392,0))*HLOOKUP(N$391,$J$388:$R$389,2)</f>
        <v>0</v>
      </c>
      <c r="O394" s="726" cm="1">
        <f t="array" ref="O394">INDEX($H394:$K394,0,MATCH(O$392,$H$392:$K$392,0))*HLOOKUP(O$391,$J$388:$R$389,2)</f>
        <v>0</v>
      </c>
      <c r="P394" s="726" cm="1">
        <f t="array" ref="P394">INDEX($H394:$K394,0,MATCH(P$392,$H$392:$K$392,0))*HLOOKUP(P$391,$J$388:$R$389,2)</f>
        <v>0</v>
      </c>
      <c r="Q394" s="726" cm="1">
        <f t="array" ref="Q394">INDEX($H394:$K394,0,MATCH(Q$392,$H$392:$K$392,0))*HLOOKUP(Q$391,$J$388:$R$389,2)</f>
        <v>0</v>
      </c>
      <c r="R394" s="726" cm="1">
        <f t="array" ref="R394">INDEX($H394:$K394,0,MATCH(R$392,$H$392:$K$392,0))*HLOOKUP(R$391,$J$388:$R$389,2)</f>
        <v>0</v>
      </c>
      <c r="S394" s="726" cm="1">
        <f t="array" ref="S394">INDEX($H394:$K394,0,MATCH(S$392,$H$392:$K$392,0))*HLOOKUP(S$391,$J$388:$R$389,2)</f>
        <v>0</v>
      </c>
      <c r="T394" s="726" cm="1">
        <f t="array" ref="T394">INDEX($H394:$K394,0,MATCH(T$392,$H$392:$K$392,0))*HLOOKUP(T$391,$J$388:$R$389,2)</f>
        <v>0</v>
      </c>
      <c r="U394" s="726" cm="1">
        <f t="array" ref="U394">INDEX($H394:$K394,0,MATCH(U$392,$H$392:$K$392,0))*HLOOKUP(U$391,$J$388:$R$389,2)</f>
        <v>0</v>
      </c>
      <c r="V394" s="726" cm="1">
        <f t="array" ref="V394">INDEX($H394:$K394,0,MATCH(V$392,$H$392:$K$392,0))*HLOOKUP(V$391,$J$388:$R$389,2)</f>
        <v>0</v>
      </c>
      <c r="W394" s="726" cm="1">
        <f t="array" ref="W394">INDEX($H394:$K394,0,MATCH(W$392,$H$392:$K$392,0))*HLOOKUP(W$391,$J$388:$R$389,2)</f>
        <v>0</v>
      </c>
      <c r="X394" s="726" cm="1">
        <f t="array" ref="X394">INDEX($H394:$K394,0,MATCH(X$392,$H$392:$K$392,0))*HLOOKUP(X$391,$J$388:$R$389,2)</f>
        <v>0</v>
      </c>
      <c r="Y394" s="726" cm="1">
        <f t="array" ref="Y394">INDEX($H394:$K394,0,MATCH(Y$392,$H$392:$K$392,0))*HLOOKUP(Y$391,$J$388:$R$389,2)</f>
        <v>0</v>
      </c>
      <c r="Z394" s="726" cm="1">
        <f t="array" ref="Z394">INDEX($H394:$K394,0,MATCH(Z$392,$H$392:$K$392,0))*HLOOKUP(Z$391,$J$388:$R$389,2)</f>
        <v>0</v>
      </c>
      <c r="AA394" s="726" cm="1">
        <f t="array" ref="AA394">INDEX($H394:$K394,0,MATCH(AA$392,$H$392:$K$392,0))*HLOOKUP(AA$391,$J$388:$R$389,2)</f>
        <v>0</v>
      </c>
      <c r="AB394" s="726" cm="1">
        <f t="array" ref="AB394">INDEX($H394:$K394,0,MATCH(AB$392,$H$392:$K$392,0))*HLOOKUP(AB$391,$J$388:$R$389,2)</f>
        <v>0</v>
      </c>
      <c r="AC394" s="726" cm="1">
        <f t="array" ref="AC394">INDEX($H394:$K394,0,MATCH(AC$392,$H$392:$K$392,0))*HLOOKUP(AC$391,$J$388:$R$389,2)</f>
        <v>0</v>
      </c>
      <c r="AD394" s="726" cm="1">
        <f t="array" ref="AD394">INDEX($H394:$K394,0,MATCH(AD$392,$H$392:$K$392,0))*HLOOKUP(AD$391,$J$388:$R$389,2)</f>
        <v>0</v>
      </c>
      <c r="AE394" s="726" cm="1">
        <f t="array" ref="AE394">INDEX($H394:$K394,0,MATCH(AE$392,$H$392:$K$392,0))*HLOOKUP(AE$391,$J$388:$R$389,2)</f>
        <v>0</v>
      </c>
      <c r="AF394" s="726" cm="1">
        <f t="array" ref="AF394">INDEX($H394:$K394,0,MATCH(AF$392,$H$392:$K$392,0))*HLOOKUP(AF$391,$J$388:$R$389,2)</f>
        <v>0</v>
      </c>
      <c r="AG394" s="726" cm="1">
        <f t="array" ref="AG394">INDEX($H394:$K394,0,MATCH(AG$392,$H$392:$K$392,0))*HLOOKUP(AG$391,$J$388:$R$389,2)</f>
        <v>0</v>
      </c>
      <c r="AH394" s="726" cm="1">
        <f t="array" ref="AH394">INDEX($H394:$K394,0,MATCH(AH$392,$H$392:$K$392,0))*HLOOKUP(AH$391,$J$388:$R$389,2)</f>
        <v>0</v>
      </c>
      <c r="AI394" s="726" cm="1">
        <f t="array" ref="AI394">INDEX($H394:$K394,0,MATCH(AI$392,$H$392:$K$392,0))*HLOOKUP(AI$391,$J$388:$R$389,2)</f>
        <v>0</v>
      </c>
      <c r="AJ394" s="726" cm="1">
        <f t="array" ref="AJ394">INDEX($H394:$K394,0,MATCH(AJ$392,$H$392:$K$392,0))*HLOOKUP(AJ$391,$J$388:$R$389,2)</f>
        <v>0</v>
      </c>
      <c r="AK394" s="726" cm="1">
        <f t="array" ref="AK394">INDEX($H394:$K394,0,MATCH(AK$392,$H$392:$K$392,0))*HLOOKUP(AK$391,$J$388:$R$389,2)</f>
        <v>0</v>
      </c>
      <c r="AL394" s="726" cm="1">
        <f t="array" ref="AL394">INDEX($H394:$K394,0,MATCH(AL$392,$H$392:$K$392,0))*HLOOKUP(AL$391,$J$388:$R$389,2)</f>
        <v>0</v>
      </c>
      <c r="AM394" s="726" cm="1">
        <f t="array" ref="AM394">INDEX($H394:$K394,0,MATCH(AM$392,$H$392:$K$392,0))*HLOOKUP(AM$391,$J$388:$R$389,2)</f>
        <v>0</v>
      </c>
      <c r="AN394" s="726" cm="1">
        <f t="array" ref="AN394">INDEX($H394:$K394,0,MATCH(AN$392,$H$392:$K$392,0))*HLOOKUP(AN$391,$J$388:$R$389,2)</f>
        <v>0</v>
      </c>
      <c r="AO394" s="726" cm="1">
        <f t="array" ref="AO394">INDEX($H394:$K394,0,MATCH(AO$392,$H$392:$K$392,0))*HLOOKUP(AO$391,$J$388:$R$389,2)</f>
        <v>0</v>
      </c>
      <c r="AP394" s="726" cm="1">
        <f t="array" ref="AP394">INDEX($H394:$K394,0,MATCH(AP$392,$H$392:$K$392,0))*HLOOKUP(AP$391,$J$388:$R$389,2)</f>
        <v>0</v>
      </c>
      <c r="AQ394" s="726" cm="1">
        <f t="array" ref="AQ394">INDEX($H394:$K394,0,MATCH(AQ$392,$H$392:$K$392,0))*HLOOKUP(AQ$391,$J$388:$R$389,2)</f>
        <v>0</v>
      </c>
      <c r="AR394" s="726" cm="1">
        <f t="array" ref="AR394">INDEX($H394:$K394,0,MATCH(AR$392,$H$392:$K$392,0))*HLOOKUP(AR$391,$J$388:$R$389,2)</f>
        <v>0</v>
      </c>
      <c r="AS394" s="726" cm="1">
        <f t="array" ref="AS394">INDEX($H394:$K394,0,MATCH(AS$392,$H$392:$K$392,0))*HLOOKUP(AS$391,$J$388:$R$389,2)</f>
        <v>0</v>
      </c>
      <c r="AT394" s="726" cm="1">
        <f t="array" ref="AT394">INDEX($H394:$K394,0,MATCH(AT$392,$H$392:$K$392,0))*HLOOKUP(AT$391,$J$388:$R$389,2)</f>
        <v>0</v>
      </c>
      <c r="AU394" s="726"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6" cm="1">
        <f t="array" ref="L395">INDEX($H395:$K395,0,MATCH(L$392,$H$392:$K$392,0))*HLOOKUP(L$391,$J$388:$R$389,2)</f>
        <v>0</v>
      </c>
      <c r="M395" s="726" cm="1">
        <f t="array" ref="M395">INDEX($H395:$K395,0,MATCH(M$392,$H$392:$K$392,0))*HLOOKUP(M$391,$J$388:$R$389,2)</f>
        <v>0</v>
      </c>
      <c r="N395" s="726" cm="1">
        <f t="array" ref="N395">INDEX($H395:$K395,0,MATCH(N$392,$H$392:$K$392,0))*HLOOKUP(N$391,$J$388:$R$389,2)</f>
        <v>0</v>
      </c>
      <c r="O395" s="726" cm="1">
        <f t="array" ref="O395">INDEX($H395:$K395,0,MATCH(O$392,$H$392:$K$392,0))*HLOOKUP(O$391,$J$388:$R$389,2)</f>
        <v>0</v>
      </c>
      <c r="P395" s="726" cm="1">
        <f t="array" ref="P395">INDEX($H395:$K395,0,MATCH(P$392,$H$392:$K$392,0))*HLOOKUP(P$391,$J$388:$R$389,2)</f>
        <v>0</v>
      </c>
      <c r="Q395" s="726" cm="1">
        <f t="array" ref="Q395">INDEX($H395:$K395,0,MATCH(Q$392,$H$392:$K$392,0))*HLOOKUP(Q$391,$J$388:$R$389,2)</f>
        <v>0</v>
      </c>
      <c r="R395" s="726" cm="1">
        <f t="array" ref="R395">INDEX($H395:$K395,0,MATCH(R$392,$H$392:$K$392,0))*HLOOKUP(R$391,$J$388:$R$389,2)</f>
        <v>0</v>
      </c>
      <c r="S395" s="726" cm="1">
        <f t="array" ref="S395">INDEX($H395:$K395,0,MATCH(S$392,$H$392:$K$392,0))*HLOOKUP(S$391,$J$388:$R$389,2)</f>
        <v>0</v>
      </c>
      <c r="T395" s="726" cm="1">
        <f t="array" ref="T395">INDEX($H395:$K395,0,MATCH(T$392,$H$392:$K$392,0))*HLOOKUP(T$391,$J$388:$R$389,2)</f>
        <v>0</v>
      </c>
      <c r="U395" s="726" cm="1">
        <f t="array" ref="U395">INDEX($H395:$K395,0,MATCH(U$392,$H$392:$K$392,0))*HLOOKUP(U$391,$J$388:$R$389,2)</f>
        <v>0</v>
      </c>
      <c r="V395" s="726" cm="1">
        <f t="array" ref="V395">INDEX($H395:$K395,0,MATCH(V$392,$H$392:$K$392,0))*HLOOKUP(V$391,$J$388:$R$389,2)</f>
        <v>0</v>
      </c>
      <c r="W395" s="726" cm="1">
        <f t="array" ref="W395">INDEX($H395:$K395,0,MATCH(W$392,$H$392:$K$392,0))*HLOOKUP(W$391,$J$388:$R$389,2)</f>
        <v>0</v>
      </c>
      <c r="X395" s="726" cm="1">
        <f t="array" ref="X395">INDEX($H395:$K395,0,MATCH(X$392,$H$392:$K$392,0))*HLOOKUP(X$391,$J$388:$R$389,2)</f>
        <v>0</v>
      </c>
      <c r="Y395" s="726" cm="1">
        <f t="array" ref="Y395">INDEX($H395:$K395,0,MATCH(Y$392,$H$392:$K$392,0))*HLOOKUP(Y$391,$J$388:$R$389,2)</f>
        <v>0</v>
      </c>
      <c r="Z395" s="726" cm="1">
        <f t="array" ref="Z395">INDEX($H395:$K395,0,MATCH(Z$392,$H$392:$K$392,0))*HLOOKUP(Z$391,$J$388:$R$389,2)</f>
        <v>0</v>
      </c>
      <c r="AA395" s="726" cm="1">
        <f t="array" ref="AA395">INDEX($H395:$K395,0,MATCH(AA$392,$H$392:$K$392,0))*HLOOKUP(AA$391,$J$388:$R$389,2)</f>
        <v>0</v>
      </c>
      <c r="AB395" s="726" cm="1">
        <f t="array" ref="AB395">INDEX($H395:$K395,0,MATCH(AB$392,$H$392:$K$392,0))*HLOOKUP(AB$391,$J$388:$R$389,2)</f>
        <v>0</v>
      </c>
      <c r="AC395" s="726" cm="1">
        <f t="array" ref="AC395">INDEX($H395:$K395,0,MATCH(AC$392,$H$392:$K$392,0))*HLOOKUP(AC$391,$J$388:$R$389,2)</f>
        <v>0</v>
      </c>
      <c r="AD395" s="726" cm="1">
        <f t="array" ref="AD395">INDEX($H395:$K395,0,MATCH(AD$392,$H$392:$K$392,0))*HLOOKUP(AD$391,$J$388:$R$389,2)</f>
        <v>0</v>
      </c>
      <c r="AE395" s="726" cm="1">
        <f t="array" ref="AE395">INDEX($H395:$K395,0,MATCH(AE$392,$H$392:$K$392,0))*HLOOKUP(AE$391,$J$388:$R$389,2)</f>
        <v>0</v>
      </c>
      <c r="AF395" s="726" cm="1">
        <f t="array" ref="AF395">INDEX($H395:$K395,0,MATCH(AF$392,$H$392:$K$392,0))*HLOOKUP(AF$391,$J$388:$R$389,2)</f>
        <v>0</v>
      </c>
      <c r="AG395" s="726" cm="1">
        <f t="array" ref="AG395">INDEX($H395:$K395,0,MATCH(AG$392,$H$392:$K$392,0))*HLOOKUP(AG$391,$J$388:$R$389,2)</f>
        <v>0</v>
      </c>
      <c r="AH395" s="726" cm="1">
        <f t="array" ref="AH395">INDEX($H395:$K395,0,MATCH(AH$392,$H$392:$K$392,0))*HLOOKUP(AH$391,$J$388:$R$389,2)</f>
        <v>0</v>
      </c>
      <c r="AI395" s="726" cm="1">
        <f t="array" ref="AI395">INDEX($H395:$K395,0,MATCH(AI$392,$H$392:$K$392,0))*HLOOKUP(AI$391,$J$388:$R$389,2)</f>
        <v>0</v>
      </c>
      <c r="AJ395" s="726" cm="1">
        <f t="array" ref="AJ395">INDEX($H395:$K395,0,MATCH(AJ$392,$H$392:$K$392,0))*HLOOKUP(AJ$391,$J$388:$R$389,2)</f>
        <v>0</v>
      </c>
      <c r="AK395" s="726" cm="1">
        <f t="array" ref="AK395">INDEX($H395:$K395,0,MATCH(AK$392,$H$392:$K$392,0))*HLOOKUP(AK$391,$J$388:$R$389,2)</f>
        <v>0</v>
      </c>
      <c r="AL395" s="726" cm="1">
        <f t="array" ref="AL395">INDEX($H395:$K395,0,MATCH(AL$392,$H$392:$K$392,0))*HLOOKUP(AL$391,$J$388:$R$389,2)</f>
        <v>0</v>
      </c>
      <c r="AM395" s="726" cm="1">
        <f t="array" ref="AM395">INDEX($H395:$K395,0,MATCH(AM$392,$H$392:$K$392,0))*HLOOKUP(AM$391,$J$388:$R$389,2)</f>
        <v>0</v>
      </c>
      <c r="AN395" s="726" cm="1">
        <f t="array" ref="AN395">INDEX($H395:$K395,0,MATCH(AN$392,$H$392:$K$392,0))*HLOOKUP(AN$391,$J$388:$R$389,2)</f>
        <v>0</v>
      </c>
      <c r="AO395" s="726" cm="1">
        <f t="array" ref="AO395">INDEX($H395:$K395,0,MATCH(AO$392,$H$392:$K$392,0))*HLOOKUP(AO$391,$J$388:$R$389,2)</f>
        <v>0</v>
      </c>
      <c r="AP395" s="726" cm="1">
        <f t="array" ref="AP395">INDEX($H395:$K395,0,MATCH(AP$392,$H$392:$K$392,0))*HLOOKUP(AP$391,$J$388:$R$389,2)</f>
        <v>0</v>
      </c>
      <c r="AQ395" s="726" cm="1">
        <f t="array" ref="AQ395">INDEX($H395:$K395,0,MATCH(AQ$392,$H$392:$K$392,0))*HLOOKUP(AQ$391,$J$388:$R$389,2)</f>
        <v>0</v>
      </c>
      <c r="AR395" s="726" cm="1">
        <f t="array" ref="AR395">INDEX($H395:$K395,0,MATCH(AR$392,$H$392:$K$392,0))*HLOOKUP(AR$391,$J$388:$R$389,2)</f>
        <v>0</v>
      </c>
      <c r="AS395" s="726" cm="1">
        <f t="array" ref="AS395">INDEX($H395:$K395,0,MATCH(AS$392,$H$392:$K$392,0))*HLOOKUP(AS$391,$J$388:$R$389,2)</f>
        <v>0</v>
      </c>
      <c r="AT395" s="726" cm="1">
        <f t="array" ref="AT395">INDEX($H395:$K395,0,MATCH(AT$392,$H$392:$K$392,0))*HLOOKUP(AT$391,$J$388:$R$389,2)</f>
        <v>0</v>
      </c>
      <c r="AU395" s="726"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6" cm="1">
        <f t="array" ref="L396">INDEX($H396:$K396,0,MATCH(L$392,$H$392:$K$392,0))*HLOOKUP(L$391,$J$388:$R$389,2)</f>
        <v>0</v>
      </c>
      <c r="M396" s="726" cm="1">
        <f t="array" ref="M396">INDEX($H396:$K396,0,MATCH(M$392,$H$392:$K$392,0))*HLOOKUP(M$391,$J$388:$R$389,2)</f>
        <v>0</v>
      </c>
      <c r="N396" s="726" cm="1">
        <f t="array" ref="N396">INDEX($H396:$K396,0,MATCH(N$392,$H$392:$K$392,0))*HLOOKUP(N$391,$J$388:$R$389,2)</f>
        <v>0</v>
      </c>
      <c r="O396" s="726" cm="1">
        <f t="array" ref="O396">INDEX($H396:$K396,0,MATCH(O$392,$H$392:$K$392,0))*HLOOKUP(O$391,$J$388:$R$389,2)</f>
        <v>0</v>
      </c>
      <c r="P396" s="726" cm="1">
        <f t="array" ref="P396">INDEX($H396:$K396,0,MATCH(P$392,$H$392:$K$392,0))*HLOOKUP(P$391,$J$388:$R$389,2)</f>
        <v>0</v>
      </c>
      <c r="Q396" s="726" cm="1">
        <f t="array" ref="Q396">INDEX($H396:$K396,0,MATCH(Q$392,$H$392:$K$392,0))*HLOOKUP(Q$391,$J$388:$R$389,2)</f>
        <v>0</v>
      </c>
      <c r="R396" s="726" cm="1">
        <f t="array" ref="R396">INDEX($H396:$K396,0,MATCH(R$392,$H$392:$K$392,0))*HLOOKUP(R$391,$J$388:$R$389,2)</f>
        <v>0</v>
      </c>
      <c r="S396" s="726" cm="1">
        <f t="array" ref="S396">INDEX($H396:$K396,0,MATCH(S$392,$H$392:$K$392,0))*HLOOKUP(S$391,$J$388:$R$389,2)</f>
        <v>0</v>
      </c>
      <c r="T396" s="726" cm="1">
        <f t="array" ref="T396">INDEX($H396:$K396,0,MATCH(T$392,$H$392:$K$392,0))*HLOOKUP(T$391,$J$388:$R$389,2)</f>
        <v>0</v>
      </c>
      <c r="U396" s="726" cm="1">
        <f t="array" ref="U396">INDEX($H396:$K396,0,MATCH(U$392,$H$392:$K$392,0))*HLOOKUP(U$391,$J$388:$R$389,2)</f>
        <v>0</v>
      </c>
      <c r="V396" s="726" cm="1">
        <f t="array" ref="V396">INDEX($H396:$K396,0,MATCH(V$392,$H$392:$K$392,0))*HLOOKUP(V$391,$J$388:$R$389,2)</f>
        <v>0</v>
      </c>
      <c r="W396" s="726" cm="1">
        <f t="array" ref="W396">INDEX($H396:$K396,0,MATCH(W$392,$H$392:$K$392,0))*HLOOKUP(W$391,$J$388:$R$389,2)</f>
        <v>0</v>
      </c>
      <c r="X396" s="726" cm="1">
        <f t="array" ref="X396">INDEX($H396:$K396,0,MATCH(X$392,$H$392:$K$392,0))*HLOOKUP(X$391,$J$388:$R$389,2)</f>
        <v>0</v>
      </c>
      <c r="Y396" s="726" cm="1">
        <f t="array" ref="Y396">INDEX($H396:$K396,0,MATCH(Y$392,$H$392:$K$392,0))*HLOOKUP(Y$391,$J$388:$R$389,2)</f>
        <v>0</v>
      </c>
      <c r="Z396" s="726" cm="1">
        <f t="array" ref="Z396">INDEX($H396:$K396,0,MATCH(Z$392,$H$392:$K$392,0))*HLOOKUP(Z$391,$J$388:$R$389,2)</f>
        <v>0</v>
      </c>
      <c r="AA396" s="726" cm="1">
        <f t="array" ref="AA396">INDEX($H396:$K396,0,MATCH(AA$392,$H$392:$K$392,0))*HLOOKUP(AA$391,$J$388:$R$389,2)</f>
        <v>0</v>
      </c>
      <c r="AB396" s="726" cm="1">
        <f t="array" ref="AB396">INDEX($H396:$K396,0,MATCH(AB$392,$H$392:$K$392,0))*HLOOKUP(AB$391,$J$388:$R$389,2)</f>
        <v>0</v>
      </c>
      <c r="AC396" s="726" cm="1">
        <f t="array" ref="AC396">INDEX($H396:$K396,0,MATCH(AC$392,$H$392:$K$392,0))*HLOOKUP(AC$391,$J$388:$R$389,2)</f>
        <v>0</v>
      </c>
      <c r="AD396" s="726" cm="1">
        <f t="array" ref="AD396">INDEX($H396:$K396,0,MATCH(AD$392,$H$392:$K$392,0))*HLOOKUP(AD$391,$J$388:$R$389,2)</f>
        <v>0</v>
      </c>
      <c r="AE396" s="726" cm="1">
        <f t="array" ref="AE396">INDEX($H396:$K396,0,MATCH(AE$392,$H$392:$K$392,0))*HLOOKUP(AE$391,$J$388:$R$389,2)</f>
        <v>0</v>
      </c>
      <c r="AF396" s="726" cm="1">
        <f t="array" ref="AF396">INDEX($H396:$K396,0,MATCH(AF$392,$H$392:$K$392,0))*HLOOKUP(AF$391,$J$388:$R$389,2)</f>
        <v>0</v>
      </c>
      <c r="AG396" s="726" cm="1">
        <f t="array" ref="AG396">INDEX($H396:$K396,0,MATCH(AG$392,$H$392:$K$392,0))*HLOOKUP(AG$391,$J$388:$R$389,2)</f>
        <v>0</v>
      </c>
      <c r="AH396" s="726" cm="1">
        <f t="array" ref="AH396">INDEX($H396:$K396,0,MATCH(AH$392,$H$392:$K$392,0))*HLOOKUP(AH$391,$J$388:$R$389,2)</f>
        <v>0</v>
      </c>
      <c r="AI396" s="726" cm="1">
        <f t="array" ref="AI396">INDEX($H396:$K396,0,MATCH(AI$392,$H$392:$K$392,0))*HLOOKUP(AI$391,$J$388:$R$389,2)</f>
        <v>0</v>
      </c>
      <c r="AJ396" s="726" cm="1">
        <f t="array" ref="AJ396">INDEX($H396:$K396,0,MATCH(AJ$392,$H$392:$K$392,0))*HLOOKUP(AJ$391,$J$388:$R$389,2)</f>
        <v>0</v>
      </c>
      <c r="AK396" s="726" cm="1">
        <f t="array" ref="AK396">INDEX($H396:$K396,0,MATCH(AK$392,$H$392:$K$392,0))*HLOOKUP(AK$391,$J$388:$R$389,2)</f>
        <v>0</v>
      </c>
      <c r="AL396" s="726" cm="1">
        <f t="array" ref="AL396">INDEX($H396:$K396,0,MATCH(AL$392,$H$392:$K$392,0))*HLOOKUP(AL$391,$J$388:$R$389,2)</f>
        <v>0</v>
      </c>
      <c r="AM396" s="726" cm="1">
        <f t="array" ref="AM396">INDEX($H396:$K396,0,MATCH(AM$392,$H$392:$K$392,0))*HLOOKUP(AM$391,$J$388:$R$389,2)</f>
        <v>0</v>
      </c>
      <c r="AN396" s="726" cm="1">
        <f t="array" ref="AN396">INDEX($H396:$K396,0,MATCH(AN$392,$H$392:$K$392,0))*HLOOKUP(AN$391,$J$388:$R$389,2)</f>
        <v>0</v>
      </c>
      <c r="AO396" s="726" cm="1">
        <f t="array" ref="AO396">INDEX($H396:$K396,0,MATCH(AO$392,$H$392:$K$392,0))*HLOOKUP(AO$391,$J$388:$R$389,2)</f>
        <v>0</v>
      </c>
      <c r="AP396" s="726" cm="1">
        <f t="array" ref="AP396">INDEX($H396:$K396,0,MATCH(AP$392,$H$392:$K$392,0))*HLOOKUP(AP$391,$J$388:$R$389,2)</f>
        <v>0</v>
      </c>
      <c r="AQ396" s="726" cm="1">
        <f t="array" ref="AQ396">INDEX($H396:$K396,0,MATCH(AQ$392,$H$392:$K$392,0))*HLOOKUP(AQ$391,$J$388:$R$389,2)</f>
        <v>0</v>
      </c>
      <c r="AR396" s="726" cm="1">
        <f t="array" ref="AR396">INDEX($H396:$K396,0,MATCH(AR$392,$H$392:$K$392,0))*HLOOKUP(AR$391,$J$388:$R$389,2)</f>
        <v>0</v>
      </c>
      <c r="AS396" s="726" cm="1">
        <f t="array" ref="AS396">INDEX($H396:$K396,0,MATCH(AS$392,$H$392:$K$392,0))*HLOOKUP(AS$391,$J$388:$R$389,2)</f>
        <v>0</v>
      </c>
      <c r="AT396" s="726" cm="1">
        <f t="array" ref="AT396">INDEX($H396:$K396,0,MATCH(AT$392,$H$392:$K$392,0))*HLOOKUP(AT$391,$J$388:$R$389,2)</f>
        <v>0</v>
      </c>
      <c r="AU396" s="726"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6" cm="1">
        <f t="array" ref="L397">INDEX($H397:$K397,0,MATCH(L$392,$H$392:$K$392,0))*HLOOKUP(L$391,$J$388:$R$389,2)</f>
        <v>0</v>
      </c>
      <c r="M397" s="726" cm="1">
        <f t="array" ref="M397">INDEX($H397:$K397,0,MATCH(M$392,$H$392:$K$392,0))*HLOOKUP(M$391,$J$388:$R$389,2)</f>
        <v>0</v>
      </c>
      <c r="N397" s="726" cm="1">
        <f t="array" ref="N397">INDEX($H397:$K397,0,MATCH(N$392,$H$392:$K$392,0))*HLOOKUP(N$391,$J$388:$R$389,2)</f>
        <v>0</v>
      </c>
      <c r="O397" s="726" cm="1">
        <f t="array" ref="O397">INDEX($H397:$K397,0,MATCH(O$392,$H$392:$K$392,0))*HLOOKUP(O$391,$J$388:$R$389,2)</f>
        <v>0</v>
      </c>
      <c r="P397" s="726" cm="1">
        <f t="array" ref="P397">INDEX($H397:$K397,0,MATCH(P$392,$H$392:$K$392,0))*HLOOKUP(P$391,$J$388:$R$389,2)</f>
        <v>0</v>
      </c>
      <c r="Q397" s="726" cm="1">
        <f t="array" ref="Q397">INDEX($H397:$K397,0,MATCH(Q$392,$H$392:$K$392,0))*HLOOKUP(Q$391,$J$388:$R$389,2)</f>
        <v>0</v>
      </c>
      <c r="R397" s="726" cm="1">
        <f t="array" ref="R397">INDEX($H397:$K397,0,MATCH(R$392,$H$392:$K$392,0))*HLOOKUP(R$391,$J$388:$R$389,2)</f>
        <v>0</v>
      </c>
      <c r="S397" s="726" cm="1">
        <f t="array" ref="S397">INDEX($H397:$K397,0,MATCH(S$392,$H$392:$K$392,0))*HLOOKUP(S$391,$J$388:$R$389,2)</f>
        <v>0</v>
      </c>
      <c r="T397" s="726" cm="1">
        <f t="array" ref="T397">INDEX($H397:$K397,0,MATCH(T$392,$H$392:$K$392,0))*HLOOKUP(T$391,$J$388:$R$389,2)</f>
        <v>0</v>
      </c>
      <c r="U397" s="726" cm="1">
        <f t="array" ref="U397">INDEX($H397:$K397,0,MATCH(U$392,$H$392:$K$392,0))*HLOOKUP(U$391,$J$388:$R$389,2)</f>
        <v>0</v>
      </c>
      <c r="V397" s="726" cm="1">
        <f t="array" ref="V397">INDEX($H397:$K397,0,MATCH(V$392,$H$392:$K$392,0))*HLOOKUP(V$391,$J$388:$R$389,2)</f>
        <v>0</v>
      </c>
      <c r="W397" s="726" cm="1">
        <f t="array" ref="W397">INDEX($H397:$K397,0,MATCH(W$392,$H$392:$K$392,0))*HLOOKUP(W$391,$J$388:$R$389,2)</f>
        <v>0</v>
      </c>
      <c r="X397" s="726" cm="1">
        <f t="array" ref="X397">INDEX($H397:$K397,0,MATCH(X$392,$H$392:$K$392,0))*HLOOKUP(X$391,$J$388:$R$389,2)</f>
        <v>0</v>
      </c>
      <c r="Y397" s="726" cm="1">
        <f t="array" ref="Y397">INDEX($H397:$K397,0,MATCH(Y$392,$H$392:$K$392,0))*HLOOKUP(Y$391,$J$388:$R$389,2)</f>
        <v>0</v>
      </c>
      <c r="Z397" s="726" cm="1">
        <f t="array" ref="Z397">INDEX($H397:$K397,0,MATCH(Z$392,$H$392:$K$392,0))*HLOOKUP(Z$391,$J$388:$R$389,2)</f>
        <v>0</v>
      </c>
      <c r="AA397" s="726" cm="1">
        <f t="array" ref="AA397">INDEX($H397:$K397,0,MATCH(AA$392,$H$392:$K$392,0))*HLOOKUP(AA$391,$J$388:$R$389,2)</f>
        <v>0</v>
      </c>
      <c r="AB397" s="726" cm="1">
        <f t="array" ref="AB397">INDEX($H397:$K397,0,MATCH(AB$392,$H$392:$K$392,0))*HLOOKUP(AB$391,$J$388:$R$389,2)</f>
        <v>0</v>
      </c>
      <c r="AC397" s="726" cm="1">
        <f t="array" ref="AC397">INDEX($H397:$K397,0,MATCH(AC$392,$H$392:$K$392,0))*HLOOKUP(AC$391,$J$388:$R$389,2)</f>
        <v>0</v>
      </c>
      <c r="AD397" s="726" cm="1">
        <f t="array" ref="AD397">INDEX($H397:$K397,0,MATCH(AD$392,$H$392:$K$392,0))*HLOOKUP(AD$391,$J$388:$R$389,2)</f>
        <v>0</v>
      </c>
      <c r="AE397" s="726" cm="1">
        <f t="array" ref="AE397">INDEX($H397:$K397,0,MATCH(AE$392,$H$392:$K$392,0))*HLOOKUP(AE$391,$J$388:$R$389,2)</f>
        <v>0</v>
      </c>
      <c r="AF397" s="726" cm="1">
        <f t="array" ref="AF397">INDEX($H397:$K397,0,MATCH(AF$392,$H$392:$K$392,0))*HLOOKUP(AF$391,$J$388:$R$389,2)</f>
        <v>0</v>
      </c>
      <c r="AG397" s="726" cm="1">
        <f t="array" ref="AG397">INDEX($H397:$K397,0,MATCH(AG$392,$H$392:$K$392,0))*HLOOKUP(AG$391,$J$388:$R$389,2)</f>
        <v>0</v>
      </c>
      <c r="AH397" s="726" cm="1">
        <f t="array" ref="AH397">INDEX($H397:$K397,0,MATCH(AH$392,$H$392:$K$392,0))*HLOOKUP(AH$391,$J$388:$R$389,2)</f>
        <v>0</v>
      </c>
      <c r="AI397" s="726" cm="1">
        <f t="array" ref="AI397">INDEX($H397:$K397,0,MATCH(AI$392,$H$392:$K$392,0))*HLOOKUP(AI$391,$J$388:$R$389,2)</f>
        <v>0</v>
      </c>
      <c r="AJ397" s="726" cm="1">
        <f t="array" ref="AJ397">INDEX($H397:$K397,0,MATCH(AJ$392,$H$392:$K$392,0))*HLOOKUP(AJ$391,$J$388:$R$389,2)</f>
        <v>0</v>
      </c>
      <c r="AK397" s="726" cm="1">
        <f t="array" ref="AK397">INDEX($H397:$K397,0,MATCH(AK$392,$H$392:$K$392,0))*HLOOKUP(AK$391,$J$388:$R$389,2)</f>
        <v>0</v>
      </c>
      <c r="AL397" s="726" cm="1">
        <f t="array" ref="AL397">INDEX($H397:$K397,0,MATCH(AL$392,$H$392:$K$392,0))*HLOOKUP(AL$391,$J$388:$R$389,2)</f>
        <v>0</v>
      </c>
      <c r="AM397" s="726" cm="1">
        <f t="array" ref="AM397">INDEX($H397:$K397,0,MATCH(AM$392,$H$392:$K$392,0))*HLOOKUP(AM$391,$J$388:$R$389,2)</f>
        <v>0</v>
      </c>
      <c r="AN397" s="726" cm="1">
        <f t="array" ref="AN397">INDEX($H397:$K397,0,MATCH(AN$392,$H$392:$K$392,0))*HLOOKUP(AN$391,$J$388:$R$389,2)</f>
        <v>0</v>
      </c>
      <c r="AO397" s="726" cm="1">
        <f t="array" ref="AO397">INDEX($H397:$K397,0,MATCH(AO$392,$H$392:$K$392,0))*HLOOKUP(AO$391,$J$388:$R$389,2)</f>
        <v>0</v>
      </c>
      <c r="AP397" s="726" cm="1">
        <f t="array" ref="AP397">INDEX($H397:$K397,0,MATCH(AP$392,$H$392:$K$392,0))*HLOOKUP(AP$391,$J$388:$R$389,2)</f>
        <v>0</v>
      </c>
      <c r="AQ397" s="726" cm="1">
        <f t="array" ref="AQ397">INDEX($H397:$K397,0,MATCH(AQ$392,$H$392:$K$392,0))*HLOOKUP(AQ$391,$J$388:$R$389,2)</f>
        <v>0</v>
      </c>
      <c r="AR397" s="726" cm="1">
        <f t="array" ref="AR397">INDEX($H397:$K397,0,MATCH(AR$392,$H$392:$K$392,0))*HLOOKUP(AR$391,$J$388:$R$389,2)</f>
        <v>0</v>
      </c>
      <c r="AS397" s="726" cm="1">
        <f t="array" ref="AS397">INDEX($H397:$K397,0,MATCH(AS$392,$H$392:$K$392,0))*HLOOKUP(AS$391,$J$388:$R$389,2)</f>
        <v>0</v>
      </c>
      <c r="AT397" s="726" cm="1">
        <f t="array" ref="AT397">INDEX($H397:$K397,0,MATCH(AT$392,$H$392:$K$392,0))*HLOOKUP(AT$391,$J$388:$R$389,2)</f>
        <v>0</v>
      </c>
      <c r="AU397" s="726"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6" cm="1">
        <f t="array" ref="L398">INDEX($H398:$K398,0,MATCH(L$392,$H$392:$K$392,0))*HLOOKUP(L$391,$J$388:$R$389,2)</f>
        <v>0</v>
      </c>
      <c r="M398" s="726" cm="1">
        <f t="array" ref="M398">INDEX($H398:$K398,0,MATCH(M$392,$H$392:$K$392,0))*HLOOKUP(M$391,$J$388:$R$389,2)</f>
        <v>0</v>
      </c>
      <c r="N398" s="726" cm="1">
        <f t="array" ref="N398">INDEX($H398:$K398,0,MATCH(N$392,$H$392:$K$392,0))*HLOOKUP(N$391,$J$388:$R$389,2)</f>
        <v>0</v>
      </c>
      <c r="O398" s="726" cm="1">
        <f t="array" ref="O398">INDEX($H398:$K398,0,MATCH(O$392,$H$392:$K$392,0))*HLOOKUP(O$391,$J$388:$R$389,2)</f>
        <v>0</v>
      </c>
      <c r="P398" s="726" cm="1">
        <f t="array" ref="P398">INDEX($H398:$K398,0,MATCH(P$392,$H$392:$K$392,0))*HLOOKUP(P$391,$J$388:$R$389,2)</f>
        <v>0</v>
      </c>
      <c r="Q398" s="726" cm="1">
        <f t="array" ref="Q398">INDEX($H398:$K398,0,MATCH(Q$392,$H$392:$K$392,0))*HLOOKUP(Q$391,$J$388:$R$389,2)</f>
        <v>0</v>
      </c>
      <c r="R398" s="726" cm="1">
        <f t="array" ref="R398">INDEX($H398:$K398,0,MATCH(R$392,$H$392:$K$392,0))*HLOOKUP(R$391,$J$388:$R$389,2)</f>
        <v>0</v>
      </c>
      <c r="S398" s="726" cm="1">
        <f t="array" ref="S398">INDEX($H398:$K398,0,MATCH(S$392,$H$392:$K$392,0))*HLOOKUP(S$391,$J$388:$R$389,2)</f>
        <v>0</v>
      </c>
      <c r="T398" s="726" cm="1">
        <f t="array" ref="T398">INDEX($H398:$K398,0,MATCH(T$392,$H$392:$K$392,0))*HLOOKUP(T$391,$J$388:$R$389,2)</f>
        <v>0</v>
      </c>
      <c r="U398" s="726" cm="1">
        <f t="array" ref="U398">INDEX($H398:$K398,0,MATCH(U$392,$H$392:$K$392,0))*HLOOKUP(U$391,$J$388:$R$389,2)</f>
        <v>0</v>
      </c>
      <c r="V398" s="726" cm="1">
        <f t="array" ref="V398">INDEX($H398:$K398,0,MATCH(V$392,$H$392:$K$392,0))*HLOOKUP(V$391,$J$388:$R$389,2)</f>
        <v>0</v>
      </c>
      <c r="W398" s="726" cm="1">
        <f t="array" ref="W398">INDEX($H398:$K398,0,MATCH(W$392,$H$392:$K$392,0))*HLOOKUP(W$391,$J$388:$R$389,2)</f>
        <v>0</v>
      </c>
      <c r="X398" s="726" cm="1">
        <f t="array" ref="X398">INDEX($H398:$K398,0,MATCH(X$392,$H$392:$K$392,0))*HLOOKUP(X$391,$J$388:$R$389,2)</f>
        <v>0</v>
      </c>
      <c r="Y398" s="726" cm="1">
        <f t="array" ref="Y398">INDEX($H398:$K398,0,MATCH(Y$392,$H$392:$K$392,0))*HLOOKUP(Y$391,$J$388:$R$389,2)</f>
        <v>0</v>
      </c>
      <c r="Z398" s="726" cm="1">
        <f t="array" ref="Z398">INDEX($H398:$K398,0,MATCH(Z$392,$H$392:$K$392,0))*HLOOKUP(Z$391,$J$388:$R$389,2)</f>
        <v>0</v>
      </c>
      <c r="AA398" s="726" cm="1">
        <f t="array" ref="AA398">INDEX($H398:$K398,0,MATCH(AA$392,$H$392:$K$392,0))*HLOOKUP(AA$391,$J$388:$R$389,2)</f>
        <v>0</v>
      </c>
      <c r="AB398" s="726" cm="1">
        <f t="array" ref="AB398">INDEX($H398:$K398,0,MATCH(AB$392,$H$392:$K$392,0))*HLOOKUP(AB$391,$J$388:$R$389,2)</f>
        <v>0</v>
      </c>
      <c r="AC398" s="726" cm="1">
        <f t="array" ref="AC398">INDEX($H398:$K398,0,MATCH(AC$392,$H$392:$K$392,0))*HLOOKUP(AC$391,$J$388:$R$389,2)</f>
        <v>0</v>
      </c>
      <c r="AD398" s="726" cm="1">
        <f t="array" ref="AD398">INDEX($H398:$K398,0,MATCH(AD$392,$H$392:$K$392,0))*HLOOKUP(AD$391,$J$388:$R$389,2)</f>
        <v>0</v>
      </c>
      <c r="AE398" s="726" cm="1">
        <f t="array" ref="AE398">INDEX($H398:$K398,0,MATCH(AE$392,$H$392:$K$392,0))*HLOOKUP(AE$391,$J$388:$R$389,2)</f>
        <v>0</v>
      </c>
      <c r="AF398" s="726" cm="1">
        <f t="array" ref="AF398">INDEX($H398:$K398,0,MATCH(AF$392,$H$392:$K$392,0))*HLOOKUP(AF$391,$J$388:$R$389,2)</f>
        <v>0</v>
      </c>
      <c r="AG398" s="726" cm="1">
        <f t="array" ref="AG398">INDEX($H398:$K398,0,MATCH(AG$392,$H$392:$K$392,0))*HLOOKUP(AG$391,$J$388:$R$389,2)</f>
        <v>0</v>
      </c>
      <c r="AH398" s="726" cm="1">
        <f t="array" ref="AH398">INDEX($H398:$K398,0,MATCH(AH$392,$H$392:$K$392,0))*HLOOKUP(AH$391,$J$388:$R$389,2)</f>
        <v>0</v>
      </c>
      <c r="AI398" s="726" cm="1">
        <f t="array" ref="AI398">INDEX($H398:$K398,0,MATCH(AI$392,$H$392:$K$392,0))*HLOOKUP(AI$391,$J$388:$R$389,2)</f>
        <v>0</v>
      </c>
      <c r="AJ398" s="726" cm="1">
        <f t="array" ref="AJ398">INDEX($H398:$K398,0,MATCH(AJ$392,$H$392:$K$392,0))*HLOOKUP(AJ$391,$J$388:$R$389,2)</f>
        <v>0</v>
      </c>
      <c r="AK398" s="726" cm="1">
        <f t="array" ref="AK398">INDEX($H398:$K398,0,MATCH(AK$392,$H$392:$K$392,0))*HLOOKUP(AK$391,$J$388:$R$389,2)</f>
        <v>0</v>
      </c>
      <c r="AL398" s="726" cm="1">
        <f t="array" ref="AL398">INDEX($H398:$K398,0,MATCH(AL$392,$H$392:$K$392,0))*HLOOKUP(AL$391,$J$388:$R$389,2)</f>
        <v>0</v>
      </c>
      <c r="AM398" s="726" cm="1">
        <f t="array" ref="AM398">INDEX($H398:$K398,0,MATCH(AM$392,$H$392:$K$392,0))*HLOOKUP(AM$391,$J$388:$R$389,2)</f>
        <v>0</v>
      </c>
      <c r="AN398" s="726" cm="1">
        <f t="array" ref="AN398">INDEX($H398:$K398,0,MATCH(AN$392,$H$392:$K$392,0))*HLOOKUP(AN$391,$J$388:$R$389,2)</f>
        <v>0</v>
      </c>
      <c r="AO398" s="726" cm="1">
        <f t="array" ref="AO398">INDEX($H398:$K398,0,MATCH(AO$392,$H$392:$K$392,0))*HLOOKUP(AO$391,$J$388:$R$389,2)</f>
        <v>0</v>
      </c>
      <c r="AP398" s="726" cm="1">
        <f t="array" ref="AP398">INDEX($H398:$K398,0,MATCH(AP$392,$H$392:$K$392,0))*HLOOKUP(AP$391,$J$388:$R$389,2)</f>
        <v>0</v>
      </c>
      <c r="AQ398" s="726" cm="1">
        <f t="array" ref="AQ398">INDEX($H398:$K398,0,MATCH(AQ$392,$H$392:$K$392,0))*HLOOKUP(AQ$391,$J$388:$R$389,2)</f>
        <v>0</v>
      </c>
      <c r="AR398" s="726" cm="1">
        <f t="array" ref="AR398">INDEX($H398:$K398,0,MATCH(AR$392,$H$392:$K$392,0))*HLOOKUP(AR$391,$J$388:$R$389,2)</f>
        <v>0</v>
      </c>
      <c r="AS398" s="726" cm="1">
        <f t="array" ref="AS398">INDEX($H398:$K398,0,MATCH(AS$392,$H$392:$K$392,0))*HLOOKUP(AS$391,$J$388:$R$389,2)</f>
        <v>0</v>
      </c>
      <c r="AT398" s="726" cm="1">
        <f t="array" ref="AT398">INDEX($H398:$K398,0,MATCH(AT$392,$H$392:$K$392,0))*HLOOKUP(AT$391,$J$388:$R$389,2)</f>
        <v>0</v>
      </c>
      <c r="AU398" s="726"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6" cm="1">
        <f t="array" ref="L399">INDEX($H399:$K399,0,MATCH(L$392,$H$392:$K$392,0))*HLOOKUP(L$391,$J$388:$R$389,2)</f>
        <v>0</v>
      </c>
      <c r="M399" s="726" cm="1">
        <f t="array" ref="M399">INDEX($H399:$K399,0,MATCH(M$392,$H$392:$K$392,0))*HLOOKUP(M$391,$J$388:$R$389,2)</f>
        <v>0</v>
      </c>
      <c r="N399" s="726" cm="1">
        <f t="array" ref="N399">INDEX($H399:$K399,0,MATCH(N$392,$H$392:$K$392,0))*HLOOKUP(N$391,$J$388:$R$389,2)</f>
        <v>0</v>
      </c>
      <c r="O399" s="726" cm="1">
        <f t="array" ref="O399">INDEX($H399:$K399,0,MATCH(O$392,$H$392:$K$392,0))*HLOOKUP(O$391,$J$388:$R$389,2)</f>
        <v>0</v>
      </c>
      <c r="P399" s="726" cm="1">
        <f t="array" ref="P399">INDEX($H399:$K399,0,MATCH(P$392,$H$392:$K$392,0))*HLOOKUP(P$391,$J$388:$R$389,2)</f>
        <v>0</v>
      </c>
      <c r="Q399" s="726" cm="1">
        <f t="array" ref="Q399">INDEX($H399:$K399,0,MATCH(Q$392,$H$392:$K$392,0))*HLOOKUP(Q$391,$J$388:$R$389,2)</f>
        <v>0</v>
      </c>
      <c r="R399" s="726" cm="1">
        <f t="array" ref="R399">INDEX($H399:$K399,0,MATCH(R$392,$H$392:$K$392,0))*HLOOKUP(R$391,$J$388:$R$389,2)</f>
        <v>0</v>
      </c>
      <c r="S399" s="726" cm="1">
        <f t="array" ref="S399">INDEX($H399:$K399,0,MATCH(S$392,$H$392:$K$392,0))*HLOOKUP(S$391,$J$388:$R$389,2)</f>
        <v>0</v>
      </c>
      <c r="T399" s="726" cm="1">
        <f t="array" ref="T399">INDEX($H399:$K399,0,MATCH(T$392,$H$392:$K$392,0))*HLOOKUP(T$391,$J$388:$R$389,2)</f>
        <v>0</v>
      </c>
      <c r="U399" s="726" cm="1">
        <f t="array" ref="U399">INDEX($H399:$K399,0,MATCH(U$392,$H$392:$K$392,0))*HLOOKUP(U$391,$J$388:$R$389,2)</f>
        <v>0</v>
      </c>
      <c r="V399" s="726" cm="1">
        <f t="array" ref="V399">INDEX($H399:$K399,0,MATCH(V$392,$H$392:$K$392,0))*HLOOKUP(V$391,$J$388:$R$389,2)</f>
        <v>0</v>
      </c>
      <c r="W399" s="726" cm="1">
        <f t="array" ref="W399">INDEX($H399:$K399,0,MATCH(W$392,$H$392:$K$392,0))*HLOOKUP(W$391,$J$388:$R$389,2)</f>
        <v>0</v>
      </c>
      <c r="X399" s="726" cm="1">
        <f t="array" ref="X399">INDEX($H399:$K399,0,MATCH(X$392,$H$392:$K$392,0))*HLOOKUP(X$391,$J$388:$R$389,2)</f>
        <v>0</v>
      </c>
      <c r="Y399" s="726" cm="1">
        <f t="array" ref="Y399">INDEX($H399:$K399,0,MATCH(Y$392,$H$392:$K$392,0))*HLOOKUP(Y$391,$J$388:$R$389,2)</f>
        <v>0</v>
      </c>
      <c r="Z399" s="726" cm="1">
        <f t="array" ref="Z399">INDEX($H399:$K399,0,MATCH(Z$392,$H$392:$K$392,0))*HLOOKUP(Z$391,$J$388:$R$389,2)</f>
        <v>0</v>
      </c>
      <c r="AA399" s="726" cm="1">
        <f t="array" ref="AA399">INDEX($H399:$K399,0,MATCH(AA$392,$H$392:$K$392,0))*HLOOKUP(AA$391,$J$388:$R$389,2)</f>
        <v>0</v>
      </c>
      <c r="AB399" s="726" cm="1">
        <f t="array" ref="AB399">INDEX($H399:$K399,0,MATCH(AB$392,$H$392:$K$392,0))*HLOOKUP(AB$391,$J$388:$R$389,2)</f>
        <v>0</v>
      </c>
      <c r="AC399" s="726" cm="1">
        <f t="array" ref="AC399">INDEX($H399:$K399,0,MATCH(AC$392,$H$392:$K$392,0))*HLOOKUP(AC$391,$J$388:$R$389,2)</f>
        <v>0</v>
      </c>
      <c r="AD399" s="726" cm="1">
        <f t="array" ref="AD399">INDEX($H399:$K399,0,MATCH(AD$392,$H$392:$K$392,0))*HLOOKUP(AD$391,$J$388:$R$389,2)</f>
        <v>0</v>
      </c>
      <c r="AE399" s="726" cm="1">
        <f t="array" ref="AE399">INDEX($H399:$K399,0,MATCH(AE$392,$H$392:$K$392,0))*HLOOKUP(AE$391,$J$388:$R$389,2)</f>
        <v>0</v>
      </c>
      <c r="AF399" s="726" cm="1">
        <f t="array" ref="AF399">INDEX($H399:$K399,0,MATCH(AF$392,$H$392:$K$392,0))*HLOOKUP(AF$391,$J$388:$R$389,2)</f>
        <v>0</v>
      </c>
      <c r="AG399" s="726" cm="1">
        <f t="array" ref="AG399">INDEX($H399:$K399,0,MATCH(AG$392,$H$392:$K$392,0))*HLOOKUP(AG$391,$J$388:$R$389,2)</f>
        <v>0</v>
      </c>
      <c r="AH399" s="726" cm="1">
        <f t="array" ref="AH399">INDEX($H399:$K399,0,MATCH(AH$392,$H$392:$K$392,0))*HLOOKUP(AH$391,$J$388:$R$389,2)</f>
        <v>0</v>
      </c>
      <c r="AI399" s="726" cm="1">
        <f t="array" ref="AI399">INDEX($H399:$K399,0,MATCH(AI$392,$H$392:$K$392,0))*HLOOKUP(AI$391,$J$388:$R$389,2)</f>
        <v>0</v>
      </c>
      <c r="AJ399" s="726" cm="1">
        <f t="array" ref="AJ399">INDEX($H399:$K399,0,MATCH(AJ$392,$H$392:$K$392,0))*HLOOKUP(AJ$391,$J$388:$R$389,2)</f>
        <v>0</v>
      </c>
      <c r="AK399" s="726" cm="1">
        <f t="array" ref="AK399">INDEX($H399:$K399,0,MATCH(AK$392,$H$392:$K$392,0))*HLOOKUP(AK$391,$J$388:$R$389,2)</f>
        <v>0</v>
      </c>
      <c r="AL399" s="726" cm="1">
        <f t="array" ref="AL399">INDEX($H399:$K399,0,MATCH(AL$392,$H$392:$K$392,0))*HLOOKUP(AL$391,$J$388:$R$389,2)</f>
        <v>0</v>
      </c>
      <c r="AM399" s="726" cm="1">
        <f t="array" ref="AM399">INDEX($H399:$K399,0,MATCH(AM$392,$H$392:$K$392,0))*HLOOKUP(AM$391,$J$388:$R$389,2)</f>
        <v>0</v>
      </c>
      <c r="AN399" s="726" cm="1">
        <f t="array" ref="AN399">INDEX($H399:$K399,0,MATCH(AN$392,$H$392:$K$392,0))*HLOOKUP(AN$391,$J$388:$R$389,2)</f>
        <v>0</v>
      </c>
      <c r="AO399" s="726" cm="1">
        <f t="array" ref="AO399">INDEX($H399:$K399,0,MATCH(AO$392,$H$392:$K$392,0))*HLOOKUP(AO$391,$J$388:$R$389,2)</f>
        <v>0</v>
      </c>
      <c r="AP399" s="726" cm="1">
        <f t="array" ref="AP399">INDEX($H399:$K399,0,MATCH(AP$392,$H$392:$K$392,0))*HLOOKUP(AP$391,$J$388:$R$389,2)</f>
        <v>0</v>
      </c>
      <c r="AQ399" s="726" cm="1">
        <f t="array" ref="AQ399">INDEX($H399:$K399,0,MATCH(AQ$392,$H$392:$K$392,0))*HLOOKUP(AQ$391,$J$388:$R$389,2)</f>
        <v>0</v>
      </c>
      <c r="AR399" s="726" cm="1">
        <f t="array" ref="AR399">INDEX($H399:$K399,0,MATCH(AR$392,$H$392:$K$392,0))*HLOOKUP(AR$391,$J$388:$R$389,2)</f>
        <v>0</v>
      </c>
      <c r="AS399" s="726" cm="1">
        <f t="array" ref="AS399">INDEX($H399:$K399,0,MATCH(AS$392,$H$392:$K$392,0))*HLOOKUP(AS$391,$J$388:$R$389,2)</f>
        <v>0</v>
      </c>
      <c r="AT399" s="726" cm="1">
        <f t="array" ref="AT399">INDEX($H399:$K399,0,MATCH(AT$392,$H$392:$K$392,0))*HLOOKUP(AT$391,$J$388:$R$389,2)</f>
        <v>0</v>
      </c>
      <c r="AU399" s="726"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6" cm="1">
        <f t="array" ref="L400">INDEX($H400:$K400,0,MATCH(L$392,$H$392:$K$392,0))*HLOOKUP(L$391,$J$388:$R$389,2)</f>
        <v>0</v>
      </c>
      <c r="M400" s="726" cm="1">
        <f t="array" ref="M400">INDEX($H400:$K400,0,MATCH(M$392,$H$392:$K$392,0))*HLOOKUP(M$391,$J$388:$R$389,2)</f>
        <v>0</v>
      </c>
      <c r="N400" s="726" cm="1">
        <f t="array" ref="N400">INDEX($H400:$K400,0,MATCH(N$392,$H$392:$K$392,0))*HLOOKUP(N$391,$J$388:$R$389,2)</f>
        <v>0</v>
      </c>
      <c r="O400" s="726" cm="1">
        <f t="array" ref="O400">INDEX($H400:$K400,0,MATCH(O$392,$H$392:$K$392,0))*HLOOKUP(O$391,$J$388:$R$389,2)</f>
        <v>0</v>
      </c>
      <c r="P400" s="726" cm="1">
        <f t="array" ref="P400">INDEX($H400:$K400,0,MATCH(P$392,$H$392:$K$392,0))*HLOOKUP(P$391,$J$388:$R$389,2)</f>
        <v>0</v>
      </c>
      <c r="Q400" s="726" cm="1">
        <f t="array" ref="Q400">INDEX($H400:$K400,0,MATCH(Q$392,$H$392:$K$392,0))*HLOOKUP(Q$391,$J$388:$R$389,2)</f>
        <v>0</v>
      </c>
      <c r="R400" s="726" cm="1">
        <f t="array" ref="R400">INDEX($H400:$K400,0,MATCH(R$392,$H$392:$K$392,0))*HLOOKUP(R$391,$J$388:$R$389,2)</f>
        <v>0</v>
      </c>
      <c r="S400" s="726" cm="1">
        <f t="array" ref="S400">INDEX($H400:$K400,0,MATCH(S$392,$H$392:$K$392,0))*HLOOKUP(S$391,$J$388:$R$389,2)</f>
        <v>0</v>
      </c>
      <c r="T400" s="726" cm="1">
        <f t="array" ref="T400">INDEX($H400:$K400,0,MATCH(T$392,$H$392:$K$392,0))*HLOOKUP(T$391,$J$388:$R$389,2)</f>
        <v>0</v>
      </c>
      <c r="U400" s="726" cm="1">
        <f t="array" ref="U400">INDEX($H400:$K400,0,MATCH(U$392,$H$392:$K$392,0))*HLOOKUP(U$391,$J$388:$R$389,2)</f>
        <v>0</v>
      </c>
      <c r="V400" s="726" cm="1">
        <f t="array" ref="V400">INDEX($H400:$K400,0,MATCH(V$392,$H$392:$K$392,0))*HLOOKUP(V$391,$J$388:$R$389,2)</f>
        <v>0</v>
      </c>
      <c r="W400" s="726" cm="1">
        <f t="array" ref="W400">INDEX($H400:$K400,0,MATCH(W$392,$H$392:$K$392,0))*HLOOKUP(W$391,$J$388:$R$389,2)</f>
        <v>0</v>
      </c>
      <c r="X400" s="726" cm="1">
        <f t="array" ref="X400">INDEX($H400:$K400,0,MATCH(X$392,$H$392:$K$392,0))*HLOOKUP(X$391,$J$388:$R$389,2)</f>
        <v>0</v>
      </c>
      <c r="Y400" s="726" cm="1">
        <f t="array" ref="Y400">INDEX($H400:$K400,0,MATCH(Y$392,$H$392:$K$392,0))*HLOOKUP(Y$391,$J$388:$R$389,2)</f>
        <v>0</v>
      </c>
      <c r="Z400" s="726" cm="1">
        <f t="array" ref="Z400">INDEX($H400:$K400,0,MATCH(Z$392,$H$392:$K$392,0))*HLOOKUP(Z$391,$J$388:$R$389,2)</f>
        <v>0</v>
      </c>
      <c r="AA400" s="726" cm="1">
        <f t="array" ref="AA400">INDEX($H400:$K400,0,MATCH(AA$392,$H$392:$K$392,0))*HLOOKUP(AA$391,$J$388:$R$389,2)</f>
        <v>0</v>
      </c>
      <c r="AB400" s="726" cm="1">
        <f t="array" ref="AB400">INDEX($H400:$K400,0,MATCH(AB$392,$H$392:$K$392,0))*HLOOKUP(AB$391,$J$388:$R$389,2)</f>
        <v>0</v>
      </c>
      <c r="AC400" s="726" cm="1">
        <f t="array" ref="AC400">INDEX($H400:$K400,0,MATCH(AC$392,$H$392:$K$392,0))*HLOOKUP(AC$391,$J$388:$R$389,2)</f>
        <v>0</v>
      </c>
      <c r="AD400" s="726" cm="1">
        <f t="array" ref="AD400">INDEX($H400:$K400,0,MATCH(AD$392,$H$392:$K$392,0))*HLOOKUP(AD$391,$J$388:$R$389,2)</f>
        <v>0</v>
      </c>
      <c r="AE400" s="726" cm="1">
        <f t="array" ref="AE400">INDEX($H400:$K400,0,MATCH(AE$392,$H$392:$K$392,0))*HLOOKUP(AE$391,$J$388:$R$389,2)</f>
        <v>0</v>
      </c>
      <c r="AF400" s="726" cm="1">
        <f t="array" ref="AF400">INDEX($H400:$K400,0,MATCH(AF$392,$H$392:$K$392,0))*HLOOKUP(AF$391,$J$388:$R$389,2)</f>
        <v>0</v>
      </c>
      <c r="AG400" s="726" cm="1">
        <f t="array" ref="AG400">INDEX($H400:$K400,0,MATCH(AG$392,$H$392:$K$392,0))*HLOOKUP(AG$391,$J$388:$R$389,2)</f>
        <v>0</v>
      </c>
      <c r="AH400" s="726" cm="1">
        <f t="array" ref="AH400">INDEX($H400:$K400,0,MATCH(AH$392,$H$392:$K$392,0))*HLOOKUP(AH$391,$J$388:$R$389,2)</f>
        <v>0</v>
      </c>
      <c r="AI400" s="726" cm="1">
        <f t="array" ref="AI400">INDEX($H400:$K400,0,MATCH(AI$392,$H$392:$K$392,0))*HLOOKUP(AI$391,$J$388:$R$389,2)</f>
        <v>0</v>
      </c>
      <c r="AJ400" s="726" cm="1">
        <f t="array" ref="AJ400">INDEX($H400:$K400,0,MATCH(AJ$392,$H$392:$K$392,0))*HLOOKUP(AJ$391,$J$388:$R$389,2)</f>
        <v>0</v>
      </c>
      <c r="AK400" s="726" cm="1">
        <f t="array" ref="AK400">INDEX($H400:$K400,0,MATCH(AK$392,$H$392:$K$392,0))*HLOOKUP(AK$391,$J$388:$R$389,2)</f>
        <v>0</v>
      </c>
      <c r="AL400" s="726" cm="1">
        <f t="array" ref="AL400">INDEX($H400:$K400,0,MATCH(AL$392,$H$392:$K$392,0))*HLOOKUP(AL$391,$J$388:$R$389,2)</f>
        <v>0</v>
      </c>
      <c r="AM400" s="726" cm="1">
        <f t="array" ref="AM400">INDEX($H400:$K400,0,MATCH(AM$392,$H$392:$K$392,0))*HLOOKUP(AM$391,$J$388:$R$389,2)</f>
        <v>0</v>
      </c>
      <c r="AN400" s="726" cm="1">
        <f t="array" ref="AN400">INDEX($H400:$K400,0,MATCH(AN$392,$H$392:$K$392,0))*HLOOKUP(AN$391,$J$388:$R$389,2)</f>
        <v>0</v>
      </c>
      <c r="AO400" s="726" cm="1">
        <f t="array" ref="AO400">INDEX($H400:$K400,0,MATCH(AO$392,$H$392:$K$392,0))*HLOOKUP(AO$391,$J$388:$R$389,2)</f>
        <v>0</v>
      </c>
      <c r="AP400" s="726" cm="1">
        <f t="array" ref="AP400">INDEX($H400:$K400,0,MATCH(AP$392,$H$392:$K$392,0))*HLOOKUP(AP$391,$J$388:$R$389,2)</f>
        <v>0</v>
      </c>
      <c r="AQ400" s="726" cm="1">
        <f t="array" ref="AQ400">INDEX($H400:$K400,0,MATCH(AQ$392,$H$392:$K$392,0))*HLOOKUP(AQ$391,$J$388:$R$389,2)</f>
        <v>0</v>
      </c>
      <c r="AR400" s="726" cm="1">
        <f t="array" ref="AR400">INDEX($H400:$K400,0,MATCH(AR$392,$H$392:$K$392,0))*HLOOKUP(AR$391,$J$388:$R$389,2)</f>
        <v>0</v>
      </c>
      <c r="AS400" s="726" cm="1">
        <f t="array" ref="AS400">INDEX($H400:$K400,0,MATCH(AS$392,$H$392:$K$392,0))*HLOOKUP(AS$391,$J$388:$R$389,2)</f>
        <v>0</v>
      </c>
      <c r="AT400" s="726" cm="1">
        <f t="array" ref="AT400">INDEX($H400:$K400,0,MATCH(AT$392,$H$392:$K$392,0))*HLOOKUP(AT$391,$J$388:$R$389,2)</f>
        <v>0</v>
      </c>
      <c r="AU400" s="726"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6" cm="1">
        <f t="array" ref="L401">INDEX($H401:$K401,0,MATCH(L$392,$H$392:$K$392,0))*HLOOKUP(L$391,$J$388:$R$389,2)</f>
        <v>0</v>
      </c>
      <c r="M401" s="726" cm="1">
        <f t="array" ref="M401">INDEX($H401:$K401,0,MATCH(M$392,$H$392:$K$392,0))*HLOOKUP(M$391,$J$388:$R$389,2)</f>
        <v>0</v>
      </c>
      <c r="N401" s="726" cm="1">
        <f t="array" ref="N401">INDEX($H401:$K401,0,MATCH(N$392,$H$392:$K$392,0))*HLOOKUP(N$391,$J$388:$R$389,2)</f>
        <v>0</v>
      </c>
      <c r="O401" s="726" cm="1">
        <f t="array" ref="O401">INDEX($H401:$K401,0,MATCH(O$392,$H$392:$K$392,0))*HLOOKUP(O$391,$J$388:$R$389,2)</f>
        <v>0</v>
      </c>
      <c r="P401" s="726" cm="1">
        <f t="array" ref="P401">INDEX($H401:$K401,0,MATCH(P$392,$H$392:$K$392,0))*HLOOKUP(P$391,$J$388:$R$389,2)</f>
        <v>0</v>
      </c>
      <c r="Q401" s="726" cm="1">
        <f t="array" ref="Q401">INDEX($H401:$K401,0,MATCH(Q$392,$H$392:$K$392,0))*HLOOKUP(Q$391,$J$388:$R$389,2)</f>
        <v>0</v>
      </c>
      <c r="R401" s="726" cm="1">
        <f t="array" ref="R401">INDEX($H401:$K401,0,MATCH(R$392,$H$392:$K$392,0))*HLOOKUP(R$391,$J$388:$R$389,2)</f>
        <v>0</v>
      </c>
      <c r="S401" s="726" cm="1">
        <f t="array" ref="S401">INDEX($H401:$K401,0,MATCH(S$392,$H$392:$K$392,0))*HLOOKUP(S$391,$J$388:$R$389,2)</f>
        <v>0</v>
      </c>
      <c r="T401" s="726" cm="1">
        <f t="array" ref="T401">INDEX($H401:$K401,0,MATCH(T$392,$H$392:$K$392,0))*HLOOKUP(T$391,$J$388:$R$389,2)</f>
        <v>0</v>
      </c>
      <c r="U401" s="726" cm="1">
        <f t="array" ref="U401">INDEX($H401:$K401,0,MATCH(U$392,$H$392:$K$392,0))*HLOOKUP(U$391,$J$388:$R$389,2)</f>
        <v>0</v>
      </c>
      <c r="V401" s="726" cm="1">
        <f t="array" ref="V401">INDEX($H401:$K401,0,MATCH(V$392,$H$392:$K$392,0))*HLOOKUP(V$391,$J$388:$R$389,2)</f>
        <v>0</v>
      </c>
      <c r="W401" s="726" cm="1">
        <f t="array" ref="W401">INDEX($H401:$K401,0,MATCH(W$392,$H$392:$K$392,0))*HLOOKUP(W$391,$J$388:$R$389,2)</f>
        <v>0</v>
      </c>
      <c r="X401" s="726" cm="1">
        <f t="array" ref="X401">INDEX($H401:$K401,0,MATCH(X$392,$H$392:$K$392,0))*HLOOKUP(X$391,$J$388:$R$389,2)</f>
        <v>0</v>
      </c>
      <c r="Y401" s="726" cm="1">
        <f t="array" ref="Y401">INDEX($H401:$K401,0,MATCH(Y$392,$H$392:$K$392,0))*HLOOKUP(Y$391,$J$388:$R$389,2)</f>
        <v>0</v>
      </c>
      <c r="Z401" s="726" cm="1">
        <f t="array" ref="Z401">INDEX($H401:$K401,0,MATCH(Z$392,$H$392:$K$392,0))*HLOOKUP(Z$391,$J$388:$R$389,2)</f>
        <v>0</v>
      </c>
      <c r="AA401" s="726" cm="1">
        <f t="array" ref="AA401">INDEX($H401:$K401,0,MATCH(AA$392,$H$392:$K$392,0))*HLOOKUP(AA$391,$J$388:$R$389,2)</f>
        <v>0</v>
      </c>
      <c r="AB401" s="726" cm="1">
        <f t="array" ref="AB401">INDEX($H401:$K401,0,MATCH(AB$392,$H$392:$K$392,0))*HLOOKUP(AB$391,$J$388:$R$389,2)</f>
        <v>0</v>
      </c>
      <c r="AC401" s="726" cm="1">
        <f t="array" ref="AC401">INDEX($H401:$K401,0,MATCH(AC$392,$H$392:$K$392,0))*HLOOKUP(AC$391,$J$388:$R$389,2)</f>
        <v>0</v>
      </c>
      <c r="AD401" s="726" cm="1">
        <f t="array" ref="AD401">INDEX($H401:$K401,0,MATCH(AD$392,$H$392:$K$392,0))*HLOOKUP(AD$391,$J$388:$R$389,2)</f>
        <v>0</v>
      </c>
      <c r="AE401" s="726" cm="1">
        <f t="array" ref="AE401">INDEX($H401:$K401,0,MATCH(AE$392,$H$392:$K$392,0))*HLOOKUP(AE$391,$J$388:$R$389,2)</f>
        <v>0</v>
      </c>
      <c r="AF401" s="726" cm="1">
        <f t="array" ref="AF401">INDEX($H401:$K401,0,MATCH(AF$392,$H$392:$K$392,0))*HLOOKUP(AF$391,$J$388:$R$389,2)</f>
        <v>0</v>
      </c>
      <c r="AG401" s="726" cm="1">
        <f t="array" ref="AG401">INDEX($H401:$K401,0,MATCH(AG$392,$H$392:$K$392,0))*HLOOKUP(AG$391,$J$388:$R$389,2)</f>
        <v>0</v>
      </c>
      <c r="AH401" s="726" cm="1">
        <f t="array" ref="AH401">INDEX($H401:$K401,0,MATCH(AH$392,$H$392:$K$392,0))*HLOOKUP(AH$391,$J$388:$R$389,2)</f>
        <v>0</v>
      </c>
      <c r="AI401" s="726" cm="1">
        <f t="array" ref="AI401">INDEX($H401:$K401,0,MATCH(AI$392,$H$392:$K$392,0))*HLOOKUP(AI$391,$J$388:$R$389,2)</f>
        <v>0</v>
      </c>
      <c r="AJ401" s="726" cm="1">
        <f t="array" ref="AJ401">INDEX($H401:$K401,0,MATCH(AJ$392,$H$392:$K$392,0))*HLOOKUP(AJ$391,$J$388:$R$389,2)</f>
        <v>0</v>
      </c>
      <c r="AK401" s="726" cm="1">
        <f t="array" ref="AK401">INDEX($H401:$K401,0,MATCH(AK$392,$H$392:$K$392,0))*HLOOKUP(AK$391,$J$388:$R$389,2)</f>
        <v>0</v>
      </c>
      <c r="AL401" s="726" cm="1">
        <f t="array" ref="AL401">INDEX($H401:$K401,0,MATCH(AL$392,$H$392:$K$392,0))*HLOOKUP(AL$391,$J$388:$R$389,2)</f>
        <v>0</v>
      </c>
      <c r="AM401" s="726" cm="1">
        <f t="array" ref="AM401">INDEX($H401:$K401,0,MATCH(AM$392,$H$392:$K$392,0))*HLOOKUP(AM$391,$J$388:$R$389,2)</f>
        <v>0</v>
      </c>
      <c r="AN401" s="726" cm="1">
        <f t="array" ref="AN401">INDEX($H401:$K401,0,MATCH(AN$392,$H$392:$K$392,0))*HLOOKUP(AN$391,$J$388:$R$389,2)</f>
        <v>0</v>
      </c>
      <c r="AO401" s="726" cm="1">
        <f t="array" ref="AO401">INDEX($H401:$K401,0,MATCH(AO$392,$H$392:$K$392,0))*HLOOKUP(AO$391,$J$388:$R$389,2)</f>
        <v>0</v>
      </c>
      <c r="AP401" s="726" cm="1">
        <f t="array" ref="AP401">INDEX($H401:$K401,0,MATCH(AP$392,$H$392:$K$392,0))*HLOOKUP(AP$391,$J$388:$R$389,2)</f>
        <v>0</v>
      </c>
      <c r="AQ401" s="726" cm="1">
        <f t="array" ref="AQ401">INDEX($H401:$K401,0,MATCH(AQ$392,$H$392:$K$392,0))*HLOOKUP(AQ$391,$J$388:$R$389,2)</f>
        <v>0</v>
      </c>
      <c r="AR401" s="726" cm="1">
        <f t="array" ref="AR401">INDEX($H401:$K401,0,MATCH(AR$392,$H$392:$K$392,0))*HLOOKUP(AR$391,$J$388:$R$389,2)</f>
        <v>0</v>
      </c>
      <c r="AS401" s="726" cm="1">
        <f t="array" ref="AS401">INDEX($H401:$K401,0,MATCH(AS$392,$H$392:$K$392,0))*HLOOKUP(AS$391,$J$388:$R$389,2)</f>
        <v>0</v>
      </c>
      <c r="AT401" s="726" cm="1">
        <f t="array" ref="AT401">INDEX($H401:$K401,0,MATCH(AT$392,$H$392:$K$392,0))*HLOOKUP(AT$391,$J$388:$R$389,2)</f>
        <v>0</v>
      </c>
      <c r="AU401" s="726"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6" cm="1">
        <f t="array" ref="L402">INDEX($H402:$K402,0,MATCH(L$392,$H$392:$K$392,0))*HLOOKUP(L$391,$J$388:$R$389,2)</f>
        <v>0</v>
      </c>
      <c r="M402" s="726" cm="1">
        <f t="array" ref="M402">INDEX($H402:$K402,0,MATCH(M$392,$H$392:$K$392,0))*HLOOKUP(M$391,$J$388:$R$389,2)</f>
        <v>0</v>
      </c>
      <c r="N402" s="726" cm="1">
        <f t="array" ref="N402">INDEX($H402:$K402,0,MATCH(N$392,$H$392:$K$392,0))*HLOOKUP(N$391,$J$388:$R$389,2)</f>
        <v>0</v>
      </c>
      <c r="O402" s="726" cm="1">
        <f t="array" ref="O402">INDEX($H402:$K402,0,MATCH(O$392,$H$392:$K$392,0))*HLOOKUP(O$391,$J$388:$R$389,2)</f>
        <v>0</v>
      </c>
      <c r="P402" s="726" cm="1">
        <f t="array" ref="P402">INDEX($H402:$K402,0,MATCH(P$392,$H$392:$K$392,0))*HLOOKUP(P$391,$J$388:$R$389,2)</f>
        <v>0</v>
      </c>
      <c r="Q402" s="726" cm="1">
        <f t="array" ref="Q402">INDEX($H402:$K402,0,MATCH(Q$392,$H$392:$K$392,0))*HLOOKUP(Q$391,$J$388:$R$389,2)</f>
        <v>0</v>
      </c>
      <c r="R402" s="726" cm="1">
        <f t="array" ref="R402">INDEX($H402:$K402,0,MATCH(R$392,$H$392:$K$392,0))*HLOOKUP(R$391,$J$388:$R$389,2)</f>
        <v>0</v>
      </c>
      <c r="S402" s="726" cm="1">
        <f t="array" ref="S402">INDEX($H402:$K402,0,MATCH(S$392,$H$392:$K$392,0))*HLOOKUP(S$391,$J$388:$R$389,2)</f>
        <v>0</v>
      </c>
      <c r="T402" s="726" cm="1">
        <f t="array" ref="T402">INDEX($H402:$K402,0,MATCH(T$392,$H$392:$K$392,0))*HLOOKUP(T$391,$J$388:$R$389,2)</f>
        <v>0</v>
      </c>
      <c r="U402" s="726" cm="1">
        <f t="array" ref="U402">INDEX($H402:$K402,0,MATCH(U$392,$H$392:$K$392,0))*HLOOKUP(U$391,$J$388:$R$389,2)</f>
        <v>0</v>
      </c>
      <c r="V402" s="726" cm="1">
        <f t="array" ref="V402">INDEX($H402:$K402,0,MATCH(V$392,$H$392:$K$392,0))*HLOOKUP(V$391,$J$388:$R$389,2)</f>
        <v>0</v>
      </c>
      <c r="W402" s="726" cm="1">
        <f t="array" ref="W402">INDEX($H402:$K402,0,MATCH(W$392,$H$392:$K$392,0))*HLOOKUP(W$391,$J$388:$R$389,2)</f>
        <v>0</v>
      </c>
      <c r="X402" s="726" cm="1">
        <f t="array" ref="X402">INDEX($H402:$K402,0,MATCH(X$392,$H$392:$K$392,0))*HLOOKUP(X$391,$J$388:$R$389,2)</f>
        <v>0</v>
      </c>
      <c r="Y402" s="726" cm="1">
        <f t="array" ref="Y402">INDEX($H402:$K402,0,MATCH(Y$392,$H$392:$K$392,0))*HLOOKUP(Y$391,$J$388:$R$389,2)</f>
        <v>0</v>
      </c>
      <c r="Z402" s="726" cm="1">
        <f t="array" ref="Z402">INDEX($H402:$K402,0,MATCH(Z$392,$H$392:$K$392,0))*HLOOKUP(Z$391,$J$388:$R$389,2)</f>
        <v>0</v>
      </c>
      <c r="AA402" s="726" cm="1">
        <f t="array" ref="AA402">INDEX($H402:$K402,0,MATCH(AA$392,$H$392:$K$392,0))*HLOOKUP(AA$391,$J$388:$R$389,2)</f>
        <v>0</v>
      </c>
      <c r="AB402" s="726" cm="1">
        <f t="array" ref="AB402">INDEX($H402:$K402,0,MATCH(AB$392,$H$392:$K$392,0))*HLOOKUP(AB$391,$J$388:$R$389,2)</f>
        <v>0</v>
      </c>
      <c r="AC402" s="726" cm="1">
        <f t="array" ref="AC402">INDEX($H402:$K402,0,MATCH(AC$392,$H$392:$K$392,0))*HLOOKUP(AC$391,$J$388:$R$389,2)</f>
        <v>0</v>
      </c>
      <c r="AD402" s="726" cm="1">
        <f t="array" ref="AD402">INDEX($H402:$K402,0,MATCH(AD$392,$H$392:$K$392,0))*HLOOKUP(AD$391,$J$388:$R$389,2)</f>
        <v>0</v>
      </c>
      <c r="AE402" s="726" cm="1">
        <f t="array" ref="AE402">INDEX($H402:$K402,0,MATCH(AE$392,$H$392:$K$392,0))*HLOOKUP(AE$391,$J$388:$R$389,2)</f>
        <v>0</v>
      </c>
      <c r="AF402" s="726" cm="1">
        <f t="array" ref="AF402">INDEX($H402:$K402,0,MATCH(AF$392,$H$392:$K$392,0))*HLOOKUP(AF$391,$J$388:$R$389,2)</f>
        <v>0</v>
      </c>
      <c r="AG402" s="726" cm="1">
        <f t="array" ref="AG402">INDEX($H402:$K402,0,MATCH(AG$392,$H$392:$K$392,0))*HLOOKUP(AG$391,$J$388:$R$389,2)</f>
        <v>0</v>
      </c>
      <c r="AH402" s="726" cm="1">
        <f t="array" ref="AH402">INDEX($H402:$K402,0,MATCH(AH$392,$H$392:$K$392,0))*HLOOKUP(AH$391,$J$388:$R$389,2)</f>
        <v>0</v>
      </c>
      <c r="AI402" s="726" cm="1">
        <f t="array" ref="AI402">INDEX($H402:$K402,0,MATCH(AI$392,$H$392:$K$392,0))*HLOOKUP(AI$391,$J$388:$R$389,2)</f>
        <v>0</v>
      </c>
      <c r="AJ402" s="726" cm="1">
        <f t="array" ref="AJ402">INDEX($H402:$K402,0,MATCH(AJ$392,$H$392:$K$392,0))*HLOOKUP(AJ$391,$J$388:$R$389,2)</f>
        <v>0</v>
      </c>
      <c r="AK402" s="726" cm="1">
        <f t="array" ref="AK402">INDEX($H402:$K402,0,MATCH(AK$392,$H$392:$K$392,0))*HLOOKUP(AK$391,$J$388:$R$389,2)</f>
        <v>0</v>
      </c>
      <c r="AL402" s="726" cm="1">
        <f t="array" ref="AL402">INDEX($H402:$K402,0,MATCH(AL$392,$H$392:$K$392,0))*HLOOKUP(AL$391,$J$388:$R$389,2)</f>
        <v>0</v>
      </c>
      <c r="AM402" s="726" cm="1">
        <f t="array" ref="AM402">INDEX($H402:$K402,0,MATCH(AM$392,$H$392:$K$392,0))*HLOOKUP(AM$391,$J$388:$R$389,2)</f>
        <v>0</v>
      </c>
      <c r="AN402" s="726" cm="1">
        <f t="array" ref="AN402">INDEX($H402:$K402,0,MATCH(AN$392,$H$392:$K$392,0))*HLOOKUP(AN$391,$J$388:$R$389,2)</f>
        <v>0</v>
      </c>
      <c r="AO402" s="726" cm="1">
        <f t="array" ref="AO402">INDEX($H402:$K402,0,MATCH(AO$392,$H$392:$K$392,0))*HLOOKUP(AO$391,$J$388:$R$389,2)</f>
        <v>0</v>
      </c>
      <c r="AP402" s="726" cm="1">
        <f t="array" ref="AP402">INDEX($H402:$K402,0,MATCH(AP$392,$H$392:$K$392,0))*HLOOKUP(AP$391,$J$388:$R$389,2)</f>
        <v>0</v>
      </c>
      <c r="AQ402" s="726" cm="1">
        <f t="array" ref="AQ402">INDEX($H402:$K402,0,MATCH(AQ$392,$H$392:$K$392,0))*HLOOKUP(AQ$391,$J$388:$R$389,2)</f>
        <v>0</v>
      </c>
      <c r="AR402" s="726" cm="1">
        <f t="array" ref="AR402">INDEX($H402:$K402,0,MATCH(AR$392,$H$392:$K$392,0))*HLOOKUP(AR$391,$J$388:$R$389,2)</f>
        <v>0</v>
      </c>
      <c r="AS402" s="726" cm="1">
        <f t="array" ref="AS402">INDEX($H402:$K402,0,MATCH(AS$392,$H$392:$K$392,0))*HLOOKUP(AS$391,$J$388:$R$389,2)</f>
        <v>0</v>
      </c>
      <c r="AT402" s="726" cm="1">
        <f t="array" ref="AT402">INDEX($H402:$K402,0,MATCH(AT$392,$H$392:$K$392,0))*HLOOKUP(AT$391,$J$388:$R$389,2)</f>
        <v>0</v>
      </c>
      <c r="AU402" s="726"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6" cm="1">
        <f t="array" ref="L403">INDEX($H403:$K403,0,MATCH(L$392,$H$392:$K$392,0))*HLOOKUP(L$391,$J$388:$R$389,2)</f>
        <v>0</v>
      </c>
      <c r="M403" s="726" cm="1">
        <f t="array" ref="M403">INDEX($H403:$K403,0,MATCH(M$392,$H$392:$K$392,0))*HLOOKUP(M$391,$J$388:$R$389,2)</f>
        <v>0</v>
      </c>
      <c r="N403" s="726" cm="1">
        <f t="array" ref="N403">INDEX($H403:$K403,0,MATCH(N$392,$H$392:$K$392,0))*HLOOKUP(N$391,$J$388:$R$389,2)</f>
        <v>0</v>
      </c>
      <c r="O403" s="726" cm="1">
        <f t="array" ref="O403">INDEX($H403:$K403,0,MATCH(O$392,$H$392:$K$392,0))*HLOOKUP(O$391,$J$388:$R$389,2)</f>
        <v>0</v>
      </c>
      <c r="P403" s="726" cm="1">
        <f t="array" ref="P403">INDEX($H403:$K403,0,MATCH(P$392,$H$392:$K$392,0))*HLOOKUP(P$391,$J$388:$R$389,2)</f>
        <v>0</v>
      </c>
      <c r="Q403" s="726" cm="1">
        <f t="array" ref="Q403">INDEX($H403:$K403,0,MATCH(Q$392,$H$392:$K$392,0))*HLOOKUP(Q$391,$J$388:$R$389,2)</f>
        <v>0</v>
      </c>
      <c r="R403" s="726" cm="1">
        <f t="array" ref="R403">INDEX($H403:$K403,0,MATCH(R$392,$H$392:$K$392,0))*HLOOKUP(R$391,$J$388:$R$389,2)</f>
        <v>0</v>
      </c>
      <c r="S403" s="726" cm="1">
        <f t="array" ref="S403">INDEX($H403:$K403,0,MATCH(S$392,$H$392:$K$392,0))*HLOOKUP(S$391,$J$388:$R$389,2)</f>
        <v>0</v>
      </c>
      <c r="T403" s="726" cm="1">
        <f t="array" ref="T403">INDEX($H403:$K403,0,MATCH(T$392,$H$392:$K$392,0))*HLOOKUP(T$391,$J$388:$R$389,2)</f>
        <v>0</v>
      </c>
      <c r="U403" s="726" cm="1">
        <f t="array" ref="U403">INDEX($H403:$K403,0,MATCH(U$392,$H$392:$K$392,0))*HLOOKUP(U$391,$J$388:$R$389,2)</f>
        <v>0</v>
      </c>
      <c r="V403" s="726" cm="1">
        <f t="array" ref="V403">INDEX($H403:$K403,0,MATCH(V$392,$H$392:$K$392,0))*HLOOKUP(V$391,$J$388:$R$389,2)</f>
        <v>0</v>
      </c>
      <c r="W403" s="726" cm="1">
        <f t="array" ref="W403">INDEX($H403:$K403,0,MATCH(W$392,$H$392:$K$392,0))*HLOOKUP(W$391,$J$388:$R$389,2)</f>
        <v>0</v>
      </c>
      <c r="X403" s="726" cm="1">
        <f t="array" ref="X403">INDEX($H403:$K403,0,MATCH(X$392,$H$392:$K$392,0))*HLOOKUP(X$391,$J$388:$R$389,2)</f>
        <v>0</v>
      </c>
      <c r="Y403" s="726" cm="1">
        <f t="array" ref="Y403">INDEX($H403:$K403,0,MATCH(Y$392,$H$392:$K$392,0))*HLOOKUP(Y$391,$J$388:$R$389,2)</f>
        <v>0</v>
      </c>
      <c r="Z403" s="726" cm="1">
        <f t="array" ref="Z403">INDEX($H403:$K403,0,MATCH(Z$392,$H$392:$K$392,0))*HLOOKUP(Z$391,$J$388:$R$389,2)</f>
        <v>0</v>
      </c>
      <c r="AA403" s="726" cm="1">
        <f t="array" ref="AA403">INDEX($H403:$K403,0,MATCH(AA$392,$H$392:$K$392,0))*HLOOKUP(AA$391,$J$388:$R$389,2)</f>
        <v>0</v>
      </c>
      <c r="AB403" s="726" cm="1">
        <f t="array" ref="AB403">INDEX($H403:$K403,0,MATCH(AB$392,$H$392:$K$392,0))*HLOOKUP(AB$391,$J$388:$R$389,2)</f>
        <v>0</v>
      </c>
      <c r="AC403" s="726" cm="1">
        <f t="array" ref="AC403">INDEX($H403:$K403,0,MATCH(AC$392,$H$392:$K$392,0))*HLOOKUP(AC$391,$J$388:$R$389,2)</f>
        <v>0</v>
      </c>
      <c r="AD403" s="726" cm="1">
        <f t="array" ref="AD403">INDEX($H403:$K403,0,MATCH(AD$392,$H$392:$K$392,0))*HLOOKUP(AD$391,$J$388:$R$389,2)</f>
        <v>0</v>
      </c>
      <c r="AE403" s="726" cm="1">
        <f t="array" ref="AE403">INDEX($H403:$K403,0,MATCH(AE$392,$H$392:$K$392,0))*HLOOKUP(AE$391,$J$388:$R$389,2)</f>
        <v>0</v>
      </c>
      <c r="AF403" s="726" cm="1">
        <f t="array" ref="AF403">INDEX($H403:$K403,0,MATCH(AF$392,$H$392:$K$392,0))*HLOOKUP(AF$391,$J$388:$R$389,2)</f>
        <v>0</v>
      </c>
      <c r="AG403" s="726" cm="1">
        <f t="array" ref="AG403">INDEX($H403:$K403,0,MATCH(AG$392,$H$392:$K$392,0))*HLOOKUP(AG$391,$J$388:$R$389,2)</f>
        <v>0</v>
      </c>
      <c r="AH403" s="726" cm="1">
        <f t="array" ref="AH403">INDEX($H403:$K403,0,MATCH(AH$392,$H$392:$K$392,0))*HLOOKUP(AH$391,$J$388:$R$389,2)</f>
        <v>0</v>
      </c>
      <c r="AI403" s="726" cm="1">
        <f t="array" ref="AI403">INDEX($H403:$K403,0,MATCH(AI$392,$H$392:$K$392,0))*HLOOKUP(AI$391,$J$388:$R$389,2)</f>
        <v>0</v>
      </c>
      <c r="AJ403" s="726" cm="1">
        <f t="array" ref="AJ403">INDEX($H403:$K403,0,MATCH(AJ$392,$H$392:$K$392,0))*HLOOKUP(AJ$391,$J$388:$R$389,2)</f>
        <v>0</v>
      </c>
      <c r="AK403" s="726" cm="1">
        <f t="array" ref="AK403">INDEX($H403:$K403,0,MATCH(AK$392,$H$392:$K$392,0))*HLOOKUP(AK$391,$J$388:$R$389,2)</f>
        <v>0</v>
      </c>
      <c r="AL403" s="726" cm="1">
        <f t="array" ref="AL403">INDEX($H403:$K403,0,MATCH(AL$392,$H$392:$K$392,0))*HLOOKUP(AL$391,$J$388:$R$389,2)</f>
        <v>0</v>
      </c>
      <c r="AM403" s="726" cm="1">
        <f t="array" ref="AM403">INDEX($H403:$K403,0,MATCH(AM$392,$H$392:$K$392,0))*HLOOKUP(AM$391,$J$388:$R$389,2)</f>
        <v>0</v>
      </c>
      <c r="AN403" s="726" cm="1">
        <f t="array" ref="AN403">INDEX($H403:$K403,0,MATCH(AN$392,$H$392:$K$392,0))*HLOOKUP(AN$391,$J$388:$R$389,2)</f>
        <v>0</v>
      </c>
      <c r="AO403" s="726" cm="1">
        <f t="array" ref="AO403">INDEX($H403:$K403,0,MATCH(AO$392,$H$392:$K$392,0))*HLOOKUP(AO$391,$J$388:$R$389,2)</f>
        <v>0</v>
      </c>
      <c r="AP403" s="726" cm="1">
        <f t="array" ref="AP403">INDEX($H403:$K403,0,MATCH(AP$392,$H$392:$K$392,0))*HLOOKUP(AP$391,$J$388:$R$389,2)</f>
        <v>0</v>
      </c>
      <c r="AQ403" s="726" cm="1">
        <f t="array" ref="AQ403">INDEX($H403:$K403,0,MATCH(AQ$392,$H$392:$K$392,0))*HLOOKUP(AQ$391,$J$388:$R$389,2)</f>
        <v>0</v>
      </c>
      <c r="AR403" s="726" cm="1">
        <f t="array" ref="AR403">INDEX($H403:$K403,0,MATCH(AR$392,$H$392:$K$392,0))*HLOOKUP(AR$391,$J$388:$R$389,2)</f>
        <v>0</v>
      </c>
      <c r="AS403" s="726" cm="1">
        <f t="array" ref="AS403">INDEX($H403:$K403,0,MATCH(AS$392,$H$392:$K$392,0))*HLOOKUP(AS$391,$J$388:$R$389,2)</f>
        <v>0</v>
      </c>
      <c r="AT403" s="726" cm="1">
        <f t="array" ref="AT403">INDEX($H403:$K403,0,MATCH(AT$392,$H$392:$K$392,0))*HLOOKUP(AT$391,$J$388:$R$389,2)</f>
        <v>0</v>
      </c>
      <c r="AU403" s="726"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6" cm="1">
        <f t="array" ref="L404">INDEX($H404:$K404,0,MATCH(L$392,$H$392:$K$392,0))*HLOOKUP(L$391,$J$388:$R$389,2)</f>
        <v>0</v>
      </c>
      <c r="M404" s="726" cm="1">
        <f t="array" ref="M404">INDEX($H404:$K404,0,MATCH(M$392,$H$392:$K$392,0))*HLOOKUP(M$391,$J$388:$R$389,2)</f>
        <v>196</v>
      </c>
      <c r="N404" s="726" cm="1">
        <f t="array" ref="N404">INDEX($H404:$K404,0,MATCH(N$392,$H$392:$K$392,0))*HLOOKUP(N$391,$J$388:$R$389,2)</f>
        <v>52.6</v>
      </c>
      <c r="O404" s="726" cm="1">
        <f t="array" ref="O404">INDEX($H404:$K404,0,MATCH(O$392,$H$392:$K$392,0))*HLOOKUP(O$391,$J$388:$R$389,2)</f>
        <v>35.1</v>
      </c>
      <c r="P404" s="726" cm="1">
        <f t="array" ref="P404">INDEX($H404:$K404,0,MATCH(P$392,$H$392:$K$392,0))*HLOOKUP(P$391,$J$388:$R$389,2)</f>
        <v>0</v>
      </c>
      <c r="Q404" s="726" cm="1">
        <f t="array" ref="Q404">INDEX($H404:$K404,0,MATCH(Q$392,$H$392:$K$392,0))*HLOOKUP(Q$391,$J$388:$R$389,2)</f>
        <v>196</v>
      </c>
      <c r="R404" s="726" cm="1">
        <f t="array" ref="R404">INDEX($H404:$K404,0,MATCH(R$392,$H$392:$K$392,0))*HLOOKUP(R$391,$J$388:$R$389,2)</f>
        <v>52.6</v>
      </c>
      <c r="S404" s="726" cm="1">
        <f t="array" ref="S404">INDEX($H404:$K404,0,MATCH(S$392,$H$392:$K$392,0))*HLOOKUP(S$391,$J$388:$R$389,2)</f>
        <v>35.1</v>
      </c>
      <c r="T404" s="726" cm="1">
        <f t="array" ref="T404">INDEX($H404:$K404,0,MATCH(T$392,$H$392:$K$392,0))*HLOOKUP(T$391,$J$388:$R$389,2)</f>
        <v>0</v>
      </c>
      <c r="U404" s="726" cm="1">
        <f t="array" ref="U404">INDEX($H404:$K404,0,MATCH(U$392,$H$392:$K$392,0))*HLOOKUP(U$391,$J$388:$R$389,2)</f>
        <v>196</v>
      </c>
      <c r="V404" s="726" cm="1">
        <f t="array" ref="V404">INDEX($H404:$K404,0,MATCH(V$392,$H$392:$K$392,0))*HLOOKUP(V$391,$J$388:$R$389,2)</f>
        <v>52.6</v>
      </c>
      <c r="W404" s="726" cm="1">
        <f t="array" ref="W404">INDEX($H404:$K404,0,MATCH(W$392,$H$392:$K$392,0))*HLOOKUP(W$391,$J$388:$R$389,2)</f>
        <v>35.1</v>
      </c>
      <c r="X404" s="726" cm="1">
        <f t="array" ref="X404">INDEX($H404:$K404,0,MATCH(X$392,$H$392:$K$392,0))*HLOOKUP(X$391,$J$388:$R$389,2)</f>
        <v>0</v>
      </c>
      <c r="Y404" s="726" cm="1">
        <f t="array" ref="Y404">INDEX($H404:$K404,0,MATCH(Y$392,$H$392:$K$392,0))*HLOOKUP(Y$391,$J$388:$R$389,2)</f>
        <v>196</v>
      </c>
      <c r="Z404" s="726" cm="1">
        <f t="array" ref="Z404">INDEX($H404:$K404,0,MATCH(Z$392,$H$392:$K$392,0))*HLOOKUP(Z$391,$J$388:$R$389,2)</f>
        <v>52.6</v>
      </c>
      <c r="AA404" s="726" cm="1">
        <f t="array" ref="AA404">INDEX($H404:$K404,0,MATCH(AA$392,$H$392:$K$392,0))*HLOOKUP(AA$391,$J$388:$R$389,2)</f>
        <v>35.1</v>
      </c>
      <c r="AB404" s="726" cm="1">
        <f t="array" ref="AB404">INDEX($H404:$K404,0,MATCH(AB$392,$H$392:$K$392,0))*HLOOKUP(AB$391,$J$388:$R$389,2)</f>
        <v>0</v>
      </c>
      <c r="AC404" s="726" cm="1">
        <f t="array" ref="AC404">INDEX($H404:$K404,0,MATCH(AC$392,$H$392:$K$392,0))*HLOOKUP(AC$391,$J$388:$R$389,2)</f>
        <v>196</v>
      </c>
      <c r="AD404" s="726" cm="1">
        <f t="array" ref="AD404">INDEX($H404:$K404,0,MATCH(AD$392,$H$392:$K$392,0))*HLOOKUP(AD$391,$J$388:$R$389,2)</f>
        <v>52.6</v>
      </c>
      <c r="AE404" s="726" cm="1">
        <f t="array" ref="AE404">INDEX($H404:$K404,0,MATCH(AE$392,$H$392:$K$392,0))*HLOOKUP(AE$391,$J$388:$R$389,2)</f>
        <v>35.1</v>
      </c>
      <c r="AF404" s="726" cm="1">
        <f t="array" ref="AF404">INDEX($H404:$K404,0,MATCH(AF$392,$H$392:$K$392,0))*HLOOKUP(AF$391,$J$388:$R$389,2)</f>
        <v>0</v>
      </c>
      <c r="AG404" s="726" cm="1">
        <f t="array" ref="AG404">INDEX($H404:$K404,0,MATCH(AG$392,$H$392:$K$392,0))*HLOOKUP(AG$391,$J$388:$R$389,2)</f>
        <v>196</v>
      </c>
      <c r="AH404" s="726" cm="1">
        <f t="array" ref="AH404">INDEX($H404:$K404,0,MATCH(AH$392,$H$392:$K$392,0))*HLOOKUP(AH$391,$J$388:$R$389,2)</f>
        <v>52.6</v>
      </c>
      <c r="AI404" s="726" cm="1">
        <f t="array" ref="AI404">INDEX($H404:$K404,0,MATCH(AI$392,$H$392:$K$392,0))*HLOOKUP(AI$391,$J$388:$R$389,2)</f>
        <v>35.1</v>
      </c>
      <c r="AJ404" s="726" cm="1">
        <f t="array" ref="AJ404">INDEX($H404:$K404,0,MATCH(AJ$392,$H$392:$K$392,0))*HLOOKUP(AJ$391,$J$388:$R$389,2)</f>
        <v>0</v>
      </c>
      <c r="AK404" s="726" cm="1">
        <f t="array" ref="AK404">INDEX($H404:$K404,0,MATCH(AK$392,$H$392:$K$392,0))*HLOOKUP(AK$391,$J$388:$R$389,2)</f>
        <v>196</v>
      </c>
      <c r="AL404" s="726" cm="1">
        <f t="array" ref="AL404">INDEX($H404:$K404,0,MATCH(AL$392,$H$392:$K$392,0))*HLOOKUP(AL$391,$J$388:$R$389,2)</f>
        <v>52.6</v>
      </c>
      <c r="AM404" s="726" cm="1">
        <f t="array" ref="AM404">INDEX($H404:$K404,0,MATCH(AM$392,$H$392:$K$392,0))*HLOOKUP(AM$391,$J$388:$R$389,2)</f>
        <v>35.1</v>
      </c>
      <c r="AN404" s="726" cm="1">
        <f t="array" ref="AN404">INDEX($H404:$K404,0,MATCH(AN$392,$H$392:$K$392,0))*HLOOKUP(AN$391,$J$388:$R$389,2)</f>
        <v>0</v>
      </c>
      <c r="AO404" s="726" cm="1">
        <f t="array" ref="AO404">INDEX($H404:$K404,0,MATCH(AO$392,$H$392:$K$392,0))*HLOOKUP(AO$391,$J$388:$R$389,2)</f>
        <v>196</v>
      </c>
      <c r="AP404" s="726" cm="1">
        <f t="array" ref="AP404">INDEX($H404:$K404,0,MATCH(AP$392,$H$392:$K$392,0))*HLOOKUP(AP$391,$J$388:$R$389,2)</f>
        <v>52.6</v>
      </c>
      <c r="AQ404" s="726" cm="1">
        <f t="array" ref="AQ404">INDEX($H404:$K404,0,MATCH(AQ$392,$H$392:$K$392,0))*HLOOKUP(AQ$391,$J$388:$R$389,2)</f>
        <v>35.1</v>
      </c>
      <c r="AR404" s="726" cm="1">
        <f t="array" ref="AR404">INDEX($H404:$K404,0,MATCH(AR$392,$H$392:$K$392,0))*HLOOKUP(AR$391,$J$388:$R$389,2)</f>
        <v>0</v>
      </c>
      <c r="AS404" s="726" cm="1">
        <f t="array" ref="AS404">INDEX($H404:$K404,0,MATCH(AS$392,$H$392:$K$392,0))*HLOOKUP(AS$391,$J$388:$R$389,2)</f>
        <v>196</v>
      </c>
      <c r="AT404" s="726" cm="1">
        <f t="array" ref="AT404">INDEX($H404:$K404,0,MATCH(AT$392,$H$392:$K$392,0))*HLOOKUP(AT$391,$J$388:$R$389,2)</f>
        <v>52.6</v>
      </c>
      <c r="AU404" s="726"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6" cm="1">
        <f t="array" ref="L405">INDEX($H405:$K405,0,MATCH(L$392,$H$392:$K$392,0))*HLOOKUP(L$391,$J$388:$R$389,2)</f>
        <v>0</v>
      </c>
      <c r="M405" s="726" cm="1">
        <f t="array" ref="M405">INDEX($H405:$K405,0,MATCH(M$392,$H$392:$K$392,0))*HLOOKUP(M$391,$J$388:$R$389,2)</f>
        <v>196</v>
      </c>
      <c r="N405" s="726" cm="1">
        <f t="array" ref="N405">INDEX($H405:$K405,0,MATCH(N$392,$H$392:$K$392,0))*HLOOKUP(N$391,$J$388:$R$389,2)</f>
        <v>52.6</v>
      </c>
      <c r="O405" s="726" cm="1">
        <f t="array" ref="O405">INDEX($H405:$K405,0,MATCH(O$392,$H$392:$K$392,0))*HLOOKUP(O$391,$J$388:$R$389,2)</f>
        <v>35.1</v>
      </c>
      <c r="P405" s="726" cm="1">
        <f t="array" ref="P405">INDEX($H405:$K405,0,MATCH(P$392,$H$392:$K$392,0))*HLOOKUP(P$391,$J$388:$R$389,2)</f>
        <v>0</v>
      </c>
      <c r="Q405" s="726" cm="1">
        <f t="array" ref="Q405">INDEX($H405:$K405,0,MATCH(Q$392,$H$392:$K$392,0))*HLOOKUP(Q$391,$J$388:$R$389,2)</f>
        <v>196</v>
      </c>
      <c r="R405" s="726" cm="1">
        <f t="array" ref="R405">INDEX($H405:$K405,0,MATCH(R$392,$H$392:$K$392,0))*HLOOKUP(R$391,$J$388:$R$389,2)</f>
        <v>52.6</v>
      </c>
      <c r="S405" s="726" cm="1">
        <f t="array" ref="S405">INDEX($H405:$K405,0,MATCH(S$392,$H$392:$K$392,0))*HLOOKUP(S$391,$J$388:$R$389,2)</f>
        <v>35.1</v>
      </c>
      <c r="T405" s="726" cm="1">
        <f t="array" ref="T405">INDEX($H405:$K405,0,MATCH(T$392,$H$392:$K$392,0))*HLOOKUP(T$391,$J$388:$R$389,2)</f>
        <v>0</v>
      </c>
      <c r="U405" s="726" cm="1">
        <f t="array" ref="U405">INDEX($H405:$K405,0,MATCH(U$392,$H$392:$K$392,0))*HLOOKUP(U$391,$J$388:$R$389,2)</f>
        <v>196</v>
      </c>
      <c r="V405" s="726" cm="1">
        <f t="array" ref="V405">INDEX($H405:$K405,0,MATCH(V$392,$H$392:$K$392,0))*HLOOKUP(V$391,$J$388:$R$389,2)</f>
        <v>52.6</v>
      </c>
      <c r="W405" s="726" cm="1">
        <f t="array" ref="W405">INDEX($H405:$K405,0,MATCH(W$392,$H$392:$K$392,0))*HLOOKUP(W$391,$J$388:$R$389,2)</f>
        <v>35.1</v>
      </c>
      <c r="X405" s="726" cm="1">
        <f t="array" ref="X405">INDEX($H405:$K405,0,MATCH(X$392,$H$392:$K$392,0))*HLOOKUP(X$391,$J$388:$R$389,2)</f>
        <v>0</v>
      </c>
      <c r="Y405" s="726" cm="1">
        <f t="array" ref="Y405">INDEX($H405:$K405,0,MATCH(Y$392,$H$392:$K$392,0))*HLOOKUP(Y$391,$J$388:$R$389,2)</f>
        <v>196</v>
      </c>
      <c r="Z405" s="726" cm="1">
        <f t="array" ref="Z405">INDEX($H405:$K405,0,MATCH(Z$392,$H$392:$K$392,0))*HLOOKUP(Z$391,$J$388:$R$389,2)</f>
        <v>52.6</v>
      </c>
      <c r="AA405" s="726" cm="1">
        <f t="array" ref="AA405">INDEX($H405:$K405,0,MATCH(AA$392,$H$392:$K$392,0))*HLOOKUP(AA$391,$J$388:$R$389,2)</f>
        <v>35.1</v>
      </c>
      <c r="AB405" s="726" cm="1">
        <f t="array" ref="AB405">INDEX($H405:$K405,0,MATCH(AB$392,$H$392:$K$392,0))*HLOOKUP(AB$391,$J$388:$R$389,2)</f>
        <v>0</v>
      </c>
      <c r="AC405" s="726" cm="1">
        <f t="array" ref="AC405">INDEX($H405:$K405,0,MATCH(AC$392,$H$392:$K$392,0))*HLOOKUP(AC$391,$J$388:$R$389,2)</f>
        <v>196</v>
      </c>
      <c r="AD405" s="726" cm="1">
        <f t="array" ref="AD405">INDEX($H405:$K405,0,MATCH(AD$392,$H$392:$K$392,0))*HLOOKUP(AD$391,$J$388:$R$389,2)</f>
        <v>52.6</v>
      </c>
      <c r="AE405" s="726" cm="1">
        <f t="array" ref="AE405">INDEX($H405:$K405,0,MATCH(AE$392,$H$392:$K$392,0))*HLOOKUP(AE$391,$J$388:$R$389,2)</f>
        <v>35.1</v>
      </c>
      <c r="AF405" s="726" cm="1">
        <f t="array" ref="AF405">INDEX($H405:$K405,0,MATCH(AF$392,$H$392:$K$392,0))*HLOOKUP(AF$391,$J$388:$R$389,2)</f>
        <v>0</v>
      </c>
      <c r="AG405" s="726" cm="1">
        <f t="array" ref="AG405">INDEX($H405:$K405,0,MATCH(AG$392,$H$392:$K$392,0))*HLOOKUP(AG$391,$J$388:$R$389,2)</f>
        <v>196</v>
      </c>
      <c r="AH405" s="726" cm="1">
        <f t="array" ref="AH405">INDEX($H405:$K405,0,MATCH(AH$392,$H$392:$K$392,0))*HLOOKUP(AH$391,$J$388:$R$389,2)</f>
        <v>52.6</v>
      </c>
      <c r="AI405" s="726" cm="1">
        <f t="array" ref="AI405">INDEX($H405:$K405,0,MATCH(AI$392,$H$392:$K$392,0))*HLOOKUP(AI$391,$J$388:$R$389,2)</f>
        <v>35.1</v>
      </c>
      <c r="AJ405" s="726" cm="1">
        <f t="array" ref="AJ405">INDEX($H405:$K405,0,MATCH(AJ$392,$H$392:$K$392,0))*HLOOKUP(AJ$391,$J$388:$R$389,2)</f>
        <v>0</v>
      </c>
      <c r="AK405" s="726" cm="1">
        <f t="array" ref="AK405">INDEX($H405:$K405,0,MATCH(AK$392,$H$392:$K$392,0))*HLOOKUP(AK$391,$J$388:$R$389,2)</f>
        <v>196</v>
      </c>
      <c r="AL405" s="726" cm="1">
        <f t="array" ref="AL405">INDEX($H405:$K405,0,MATCH(AL$392,$H$392:$K$392,0))*HLOOKUP(AL$391,$J$388:$R$389,2)</f>
        <v>52.6</v>
      </c>
      <c r="AM405" s="726" cm="1">
        <f t="array" ref="AM405">INDEX($H405:$K405,0,MATCH(AM$392,$H$392:$K$392,0))*HLOOKUP(AM$391,$J$388:$R$389,2)</f>
        <v>35.1</v>
      </c>
      <c r="AN405" s="726" cm="1">
        <f t="array" ref="AN405">INDEX($H405:$K405,0,MATCH(AN$392,$H$392:$K$392,0))*HLOOKUP(AN$391,$J$388:$R$389,2)</f>
        <v>0</v>
      </c>
      <c r="AO405" s="726" cm="1">
        <f t="array" ref="AO405">INDEX($H405:$K405,0,MATCH(AO$392,$H$392:$K$392,0))*HLOOKUP(AO$391,$J$388:$R$389,2)</f>
        <v>196</v>
      </c>
      <c r="AP405" s="726" cm="1">
        <f t="array" ref="AP405">INDEX($H405:$K405,0,MATCH(AP$392,$H$392:$K$392,0))*HLOOKUP(AP$391,$J$388:$R$389,2)</f>
        <v>52.6</v>
      </c>
      <c r="AQ405" s="726" cm="1">
        <f t="array" ref="AQ405">INDEX($H405:$K405,0,MATCH(AQ$392,$H$392:$K$392,0))*HLOOKUP(AQ$391,$J$388:$R$389,2)</f>
        <v>35.1</v>
      </c>
      <c r="AR405" s="726" cm="1">
        <f t="array" ref="AR405">INDEX($H405:$K405,0,MATCH(AR$392,$H$392:$K$392,0))*HLOOKUP(AR$391,$J$388:$R$389,2)</f>
        <v>0</v>
      </c>
      <c r="AS405" s="726" cm="1">
        <f t="array" ref="AS405">INDEX($H405:$K405,0,MATCH(AS$392,$H$392:$K$392,0))*HLOOKUP(AS$391,$J$388:$R$389,2)</f>
        <v>196</v>
      </c>
      <c r="AT405" s="726" cm="1">
        <f t="array" ref="AT405">INDEX($H405:$K405,0,MATCH(AT$392,$H$392:$K$392,0))*HLOOKUP(AT$391,$J$388:$R$389,2)</f>
        <v>52.6</v>
      </c>
      <c r="AU405" s="726"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895">
        <v>0</v>
      </c>
      <c r="K406" s="231">
        <f t="shared" si="106"/>
        <v>35.1</v>
      </c>
      <c r="L406" s="726" cm="1">
        <f t="array" ref="L406">INDEX($H406:$K406,0,MATCH(L$392,$H$392:$K$392,0))*HLOOKUP(L$391,$J$388:$R$389,2)</f>
        <v>0</v>
      </c>
      <c r="M406" s="726" cm="1">
        <f t="array" ref="M406">INDEX($H406:$K406,0,MATCH(M$392,$H$392:$K$392,0))*HLOOKUP(M$391,$J$388:$R$389,2)</f>
        <v>196</v>
      </c>
      <c r="N406" s="726" cm="1">
        <f t="array" ref="N406">INDEX($H406:$K406,0,MATCH(N$392,$H$392:$K$392,0))*HLOOKUP(N$391,$J$388:$R$389,2)</f>
        <v>0</v>
      </c>
      <c r="O406" s="726" cm="1">
        <f t="array" ref="O406">INDEX($H406:$K406,0,MATCH(O$392,$H$392:$K$392,0))*HLOOKUP(O$391,$J$388:$R$389,2)</f>
        <v>35.1</v>
      </c>
      <c r="P406" s="726" cm="1">
        <f t="array" ref="P406">INDEX($H406:$K406,0,MATCH(P$392,$H$392:$K$392,0))*HLOOKUP(P$391,$J$388:$R$389,2)</f>
        <v>0</v>
      </c>
      <c r="Q406" s="726" cm="1">
        <f t="array" ref="Q406">INDEX($H406:$K406,0,MATCH(Q$392,$H$392:$K$392,0))*HLOOKUP(Q$391,$J$388:$R$389,2)</f>
        <v>196</v>
      </c>
      <c r="R406" s="726" cm="1">
        <f t="array" ref="R406">INDEX($H406:$K406,0,MATCH(R$392,$H$392:$K$392,0))*HLOOKUP(R$391,$J$388:$R$389,2)</f>
        <v>0</v>
      </c>
      <c r="S406" s="726" cm="1">
        <f t="array" ref="S406">INDEX($H406:$K406,0,MATCH(S$392,$H$392:$K$392,0))*HLOOKUP(S$391,$J$388:$R$389,2)</f>
        <v>35.1</v>
      </c>
      <c r="T406" s="726" cm="1">
        <f t="array" ref="T406">INDEX($H406:$K406,0,MATCH(T$392,$H$392:$K$392,0))*HLOOKUP(T$391,$J$388:$R$389,2)</f>
        <v>0</v>
      </c>
      <c r="U406" s="726" cm="1">
        <f t="array" ref="U406">INDEX($H406:$K406,0,MATCH(U$392,$H$392:$K$392,0))*HLOOKUP(U$391,$J$388:$R$389,2)</f>
        <v>196</v>
      </c>
      <c r="V406" s="726" cm="1">
        <f t="array" ref="V406">INDEX($H406:$K406,0,MATCH(V$392,$H$392:$K$392,0))*HLOOKUP(V$391,$J$388:$R$389,2)</f>
        <v>0</v>
      </c>
      <c r="W406" s="726" cm="1">
        <f t="array" ref="W406">INDEX($H406:$K406,0,MATCH(W$392,$H$392:$K$392,0))*HLOOKUP(W$391,$J$388:$R$389,2)</f>
        <v>35.1</v>
      </c>
      <c r="X406" s="726" cm="1">
        <f t="array" ref="X406">INDEX($H406:$K406,0,MATCH(X$392,$H$392:$K$392,0))*HLOOKUP(X$391,$J$388:$R$389,2)</f>
        <v>0</v>
      </c>
      <c r="Y406" s="726" cm="1">
        <f t="array" ref="Y406">INDEX($H406:$K406,0,MATCH(Y$392,$H$392:$K$392,0))*HLOOKUP(Y$391,$J$388:$R$389,2)</f>
        <v>196</v>
      </c>
      <c r="Z406" s="726" cm="1">
        <f t="array" ref="Z406">INDEX($H406:$K406,0,MATCH(Z$392,$H$392:$K$392,0))*HLOOKUP(Z$391,$J$388:$R$389,2)</f>
        <v>0</v>
      </c>
      <c r="AA406" s="726" cm="1">
        <f t="array" ref="AA406">INDEX($H406:$K406,0,MATCH(AA$392,$H$392:$K$392,0))*HLOOKUP(AA$391,$J$388:$R$389,2)</f>
        <v>35.1</v>
      </c>
      <c r="AB406" s="726" cm="1">
        <f t="array" ref="AB406">INDEX($H406:$K406,0,MATCH(AB$392,$H$392:$K$392,0))*HLOOKUP(AB$391,$J$388:$R$389,2)</f>
        <v>0</v>
      </c>
      <c r="AC406" s="726" cm="1">
        <f t="array" ref="AC406">INDEX($H406:$K406,0,MATCH(AC$392,$H$392:$K$392,0))*HLOOKUP(AC$391,$J$388:$R$389,2)</f>
        <v>196</v>
      </c>
      <c r="AD406" s="726" cm="1">
        <f t="array" ref="AD406">INDEX($H406:$K406,0,MATCH(AD$392,$H$392:$K$392,0))*HLOOKUP(AD$391,$J$388:$R$389,2)</f>
        <v>0</v>
      </c>
      <c r="AE406" s="726" cm="1">
        <f t="array" ref="AE406">INDEX($H406:$K406,0,MATCH(AE$392,$H$392:$K$392,0))*HLOOKUP(AE$391,$J$388:$R$389,2)</f>
        <v>35.1</v>
      </c>
      <c r="AF406" s="726" cm="1">
        <f t="array" ref="AF406">INDEX($H406:$K406,0,MATCH(AF$392,$H$392:$K$392,0))*HLOOKUP(AF$391,$J$388:$R$389,2)</f>
        <v>0</v>
      </c>
      <c r="AG406" s="726" cm="1">
        <f t="array" ref="AG406">INDEX($H406:$K406,0,MATCH(AG$392,$H$392:$K$392,0))*HLOOKUP(AG$391,$J$388:$R$389,2)</f>
        <v>196</v>
      </c>
      <c r="AH406" s="726" cm="1">
        <f t="array" ref="AH406">INDEX($H406:$K406,0,MATCH(AH$392,$H$392:$K$392,0))*HLOOKUP(AH$391,$J$388:$R$389,2)</f>
        <v>0</v>
      </c>
      <c r="AI406" s="726" cm="1">
        <f t="array" ref="AI406">INDEX($H406:$K406,0,MATCH(AI$392,$H$392:$K$392,0))*HLOOKUP(AI$391,$J$388:$R$389,2)</f>
        <v>35.1</v>
      </c>
      <c r="AJ406" s="726" cm="1">
        <f t="array" ref="AJ406">INDEX($H406:$K406,0,MATCH(AJ$392,$H$392:$K$392,0))*HLOOKUP(AJ$391,$J$388:$R$389,2)</f>
        <v>0</v>
      </c>
      <c r="AK406" s="726" cm="1">
        <f t="array" ref="AK406">INDEX($H406:$K406,0,MATCH(AK$392,$H$392:$K$392,0))*HLOOKUP(AK$391,$J$388:$R$389,2)</f>
        <v>196</v>
      </c>
      <c r="AL406" s="726" cm="1">
        <f t="array" ref="AL406">INDEX($H406:$K406,0,MATCH(AL$392,$H$392:$K$392,0))*HLOOKUP(AL$391,$J$388:$R$389,2)</f>
        <v>0</v>
      </c>
      <c r="AM406" s="726" cm="1">
        <f t="array" ref="AM406">INDEX($H406:$K406,0,MATCH(AM$392,$H$392:$K$392,0))*HLOOKUP(AM$391,$J$388:$R$389,2)</f>
        <v>35.1</v>
      </c>
      <c r="AN406" s="726" cm="1">
        <f t="array" ref="AN406">INDEX($H406:$K406,0,MATCH(AN$392,$H$392:$K$392,0))*HLOOKUP(AN$391,$J$388:$R$389,2)</f>
        <v>0</v>
      </c>
      <c r="AO406" s="726" cm="1">
        <f t="array" ref="AO406">INDEX($H406:$K406,0,MATCH(AO$392,$H$392:$K$392,0))*HLOOKUP(AO$391,$J$388:$R$389,2)</f>
        <v>196</v>
      </c>
      <c r="AP406" s="726" cm="1">
        <f t="array" ref="AP406">INDEX($H406:$K406,0,MATCH(AP$392,$H$392:$K$392,0))*HLOOKUP(AP$391,$J$388:$R$389,2)</f>
        <v>0</v>
      </c>
      <c r="AQ406" s="726" cm="1">
        <f t="array" ref="AQ406">INDEX($H406:$K406,0,MATCH(AQ$392,$H$392:$K$392,0))*HLOOKUP(AQ$391,$J$388:$R$389,2)</f>
        <v>35.1</v>
      </c>
      <c r="AR406" s="726" cm="1">
        <f t="array" ref="AR406">INDEX($H406:$K406,0,MATCH(AR$392,$H$392:$K$392,0))*HLOOKUP(AR$391,$J$388:$R$389,2)</f>
        <v>0</v>
      </c>
      <c r="AS406" s="726" cm="1">
        <f t="array" ref="AS406">INDEX($H406:$K406,0,MATCH(AS$392,$H$392:$K$392,0))*HLOOKUP(AS$391,$J$388:$R$389,2)</f>
        <v>196</v>
      </c>
      <c r="AT406" s="726" cm="1">
        <f t="array" ref="AT406">INDEX($H406:$K406,0,MATCH(AT$392,$H$392:$K$392,0))*HLOOKUP(AT$391,$J$388:$R$389,2)</f>
        <v>0</v>
      </c>
      <c r="AU406" s="726"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895">
        <v>0</v>
      </c>
      <c r="K407" s="231">
        <f t="shared" si="106"/>
        <v>35.1</v>
      </c>
      <c r="L407" s="726" cm="1">
        <f t="array" ref="L407">INDEX($H407:$K407,0,MATCH(L$392,$H$392:$K$392,0))*HLOOKUP(L$391,$J$388:$R$389,2)</f>
        <v>0</v>
      </c>
      <c r="M407" s="726" cm="1">
        <f t="array" ref="M407">INDEX($H407:$K407,0,MATCH(M$392,$H$392:$K$392,0))*HLOOKUP(M$391,$J$388:$R$389,2)</f>
        <v>196</v>
      </c>
      <c r="N407" s="726" cm="1">
        <f t="array" ref="N407">INDEX($H407:$K407,0,MATCH(N$392,$H$392:$K$392,0))*HLOOKUP(N$391,$J$388:$R$389,2)</f>
        <v>0</v>
      </c>
      <c r="O407" s="726" cm="1">
        <f t="array" ref="O407">INDEX($H407:$K407,0,MATCH(O$392,$H$392:$K$392,0))*HLOOKUP(O$391,$J$388:$R$389,2)</f>
        <v>35.1</v>
      </c>
      <c r="P407" s="726" cm="1">
        <f t="array" ref="P407">INDEX($H407:$K407,0,MATCH(P$392,$H$392:$K$392,0))*HLOOKUP(P$391,$J$388:$R$389,2)</f>
        <v>0</v>
      </c>
      <c r="Q407" s="726" cm="1">
        <f t="array" ref="Q407">INDEX($H407:$K407,0,MATCH(Q$392,$H$392:$K$392,0))*HLOOKUP(Q$391,$J$388:$R$389,2)</f>
        <v>196</v>
      </c>
      <c r="R407" s="726" cm="1">
        <f t="array" ref="R407">INDEX($H407:$K407,0,MATCH(R$392,$H$392:$K$392,0))*HLOOKUP(R$391,$J$388:$R$389,2)</f>
        <v>0</v>
      </c>
      <c r="S407" s="726" cm="1">
        <f t="array" ref="S407">INDEX($H407:$K407,0,MATCH(S$392,$H$392:$K$392,0))*HLOOKUP(S$391,$J$388:$R$389,2)</f>
        <v>35.1</v>
      </c>
      <c r="T407" s="726" cm="1">
        <f t="array" ref="T407">INDEX($H407:$K407,0,MATCH(T$392,$H$392:$K$392,0))*HLOOKUP(T$391,$J$388:$R$389,2)</f>
        <v>0</v>
      </c>
      <c r="U407" s="726" cm="1">
        <f t="array" ref="U407">INDEX($H407:$K407,0,MATCH(U$392,$H$392:$K$392,0))*HLOOKUP(U$391,$J$388:$R$389,2)</f>
        <v>196</v>
      </c>
      <c r="V407" s="726" cm="1">
        <f t="array" ref="V407">INDEX($H407:$K407,0,MATCH(V$392,$H$392:$K$392,0))*HLOOKUP(V$391,$J$388:$R$389,2)</f>
        <v>0</v>
      </c>
      <c r="W407" s="726" cm="1">
        <f t="array" ref="W407">INDEX($H407:$K407,0,MATCH(W$392,$H$392:$K$392,0))*HLOOKUP(W$391,$J$388:$R$389,2)</f>
        <v>35.1</v>
      </c>
      <c r="X407" s="726" cm="1">
        <f t="array" ref="X407">INDEX($H407:$K407,0,MATCH(X$392,$H$392:$K$392,0))*HLOOKUP(X$391,$J$388:$R$389,2)</f>
        <v>0</v>
      </c>
      <c r="Y407" s="726" cm="1">
        <f t="array" ref="Y407">INDEX($H407:$K407,0,MATCH(Y$392,$H$392:$K$392,0))*HLOOKUP(Y$391,$J$388:$R$389,2)</f>
        <v>196</v>
      </c>
      <c r="Z407" s="726" cm="1">
        <f t="array" ref="Z407">INDEX($H407:$K407,0,MATCH(Z$392,$H$392:$K$392,0))*HLOOKUP(Z$391,$J$388:$R$389,2)</f>
        <v>0</v>
      </c>
      <c r="AA407" s="726" cm="1">
        <f t="array" ref="AA407">INDEX($H407:$K407,0,MATCH(AA$392,$H$392:$K$392,0))*HLOOKUP(AA$391,$J$388:$R$389,2)</f>
        <v>35.1</v>
      </c>
      <c r="AB407" s="726" cm="1">
        <f t="array" ref="AB407">INDEX($H407:$K407,0,MATCH(AB$392,$H$392:$K$392,0))*HLOOKUP(AB$391,$J$388:$R$389,2)</f>
        <v>0</v>
      </c>
      <c r="AC407" s="726" cm="1">
        <f t="array" ref="AC407">INDEX($H407:$K407,0,MATCH(AC$392,$H$392:$K$392,0))*HLOOKUP(AC$391,$J$388:$R$389,2)</f>
        <v>196</v>
      </c>
      <c r="AD407" s="726" cm="1">
        <f t="array" ref="AD407">INDEX($H407:$K407,0,MATCH(AD$392,$H$392:$K$392,0))*HLOOKUP(AD$391,$J$388:$R$389,2)</f>
        <v>0</v>
      </c>
      <c r="AE407" s="726" cm="1">
        <f t="array" ref="AE407">INDEX($H407:$K407,0,MATCH(AE$392,$H$392:$K$392,0))*HLOOKUP(AE$391,$J$388:$R$389,2)</f>
        <v>35.1</v>
      </c>
      <c r="AF407" s="726" cm="1">
        <f t="array" ref="AF407">INDEX($H407:$K407,0,MATCH(AF$392,$H$392:$K$392,0))*HLOOKUP(AF$391,$J$388:$R$389,2)</f>
        <v>0</v>
      </c>
      <c r="AG407" s="726" cm="1">
        <f t="array" ref="AG407">INDEX($H407:$K407,0,MATCH(AG$392,$H$392:$K$392,0))*HLOOKUP(AG$391,$J$388:$R$389,2)</f>
        <v>196</v>
      </c>
      <c r="AH407" s="726" cm="1">
        <f t="array" ref="AH407">INDEX($H407:$K407,0,MATCH(AH$392,$H$392:$K$392,0))*HLOOKUP(AH$391,$J$388:$R$389,2)</f>
        <v>0</v>
      </c>
      <c r="AI407" s="726" cm="1">
        <f t="array" ref="AI407">INDEX($H407:$K407,0,MATCH(AI$392,$H$392:$K$392,0))*HLOOKUP(AI$391,$J$388:$R$389,2)</f>
        <v>35.1</v>
      </c>
      <c r="AJ407" s="726" cm="1">
        <f t="array" ref="AJ407">INDEX($H407:$K407,0,MATCH(AJ$392,$H$392:$K$392,0))*HLOOKUP(AJ$391,$J$388:$R$389,2)</f>
        <v>0</v>
      </c>
      <c r="AK407" s="726" cm="1">
        <f t="array" ref="AK407">INDEX($H407:$K407,0,MATCH(AK$392,$H$392:$K$392,0))*HLOOKUP(AK$391,$J$388:$R$389,2)</f>
        <v>196</v>
      </c>
      <c r="AL407" s="726" cm="1">
        <f t="array" ref="AL407">INDEX($H407:$K407,0,MATCH(AL$392,$H$392:$K$392,0))*HLOOKUP(AL$391,$J$388:$R$389,2)</f>
        <v>0</v>
      </c>
      <c r="AM407" s="726" cm="1">
        <f t="array" ref="AM407">INDEX($H407:$K407,0,MATCH(AM$392,$H$392:$K$392,0))*HLOOKUP(AM$391,$J$388:$R$389,2)</f>
        <v>35.1</v>
      </c>
      <c r="AN407" s="726" cm="1">
        <f t="array" ref="AN407">INDEX($H407:$K407,0,MATCH(AN$392,$H$392:$K$392,0))*HLOOKUP(AN$391,$J$388:$R$389,2)</f>
        <v>0</v>
      </c>
      <c r="AO407" s="726" cm="1">
        <f t="array" ref="AO407">INDEX($H407:$K407,0,MATCH(AO$392,$H$392:$K$392,0))*HLOOKUP(AO$391,$J$388:$R$389,2)</f>
        <v>196</v>
      </c>
      <c r="AP407" s="726" cm="1">
        <f t="array" ref="AP407">INDEX($H407:$K407,0,MATCH(AP$392,$H$392:$K$392,0))*HLOOKUP(AP$391,$J$388:$R$389,2)</f>
        <v>0</v>
      </c>
      <c r="AQ407" s="726" cm="1">
        <f t="array" ref="AQ407">INDEX($H407:$K407,0,MATCH(AQ$392,$H$392:$K$392,0))*HLOOKUP(AQ$391,$J$388:$R$389,2)</f>
        <v>35.1</v>
      </c>
      <c r="AR407" s="726" cm="1">
        <f t="array" ref="AR407">INDEX($H407:$K407,0,MATCH(AR$392,$H$392:$K$392,0))*HLOOKUP(AR$391,$J$388:$R$389,2)</f>
        <v>0</v>
      </c>
      <c r="AS407" s="726" cm="1">
        <f t="array" ref="AS407">INDEX($H407:$K407,0,MATCH(AS$392,$H$392:$K$392,0))*HLOOKUP(AS$391,$J$388:$R$389,2)</f>
        <v>196</v>
      </c>
      <c r="AT407" s="726" cm="1">
        <f t="array" ref="AT407">INDEX($H407:$K407,0,MATCH(AT$392,$H$392:$K$392,0))*HLOOKUP(AT$391,$J$388:$R$389,2)</f>
        <v>0</v>
      </c>
      <c r="AU407" s="726"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6" cm="1">
        <f t="array" ref="L408">INDEX($H408:$K408,0,MATCH(L$392,$H$392:$K$392,0))*HLOOKUP(L$391,$J$388:$R$389,2)</f>
        <v>0</v>
      </c>
      <c r="M408" s="726" cm="1">
        <f t="array" ref="M408">INDEX($H408:$K408,0,MATCH(M$392,$H$392:$K$392,0))*HLOOKUP(M$391,$J$388:$R$389,2)</f>
        <v>137</v>
      </c>
      <c r="N408" s="726" cm="1">
        <f t="array" ref="N408">INDEX($H408:$K408,0,MATCH(N$392,$H$392:$K$392,0))*HLOOKUP(N$391,$J$388:$R$389,2)</f>
        <v>0</v>
      </c>
      <c r="O408" s="726" cm="1">
        <f t="array" ref="O408">INDEX($H408:$K408,0,MATCH(O$392,$H$392:$K$392,0))*HLOOKUP(O$391,$J$388:$R$389,2)</f>
        <v>0</v>
      </c>
      <c r="P408" s="726" cm="1">
        <f t="array" ref="P408">INDEX($H408:$K408,0,MATCH(P$392,$H$392:$K$392,0))*HLOOKUP(P$391,$J$388:$R$389,2)</f>
        <v>0</v>
      </c>
      <c r="Q408" s="726" cm="1">
        <f t="array" ref="Q408">INDEX($H408:$K408,0,MATCH(Q$392,$H$392:$K$392,0))*HLOOKUP(Q$391,$J$388:$R$389,2)</f>
        <v>137</v>
      </c>
      <c r="R408" s="726" cm="1">
        <f t="array" ref="R408">INDEX($H408:$K408,0,MATCH(R$392,$H$392:$K$392,0))*HLOOKUP(R$391,$J$388:$R$389,2)</f>
        <v>0</v>
      </c>
      <c r="S408" s="726" cm="1">
        <f t="array" ref="S408">INDEX($H408:$K408,0,MATCH(S$392,$H$392:$K$392,0))*HLOOKUP(S$391,$J$388:$R$389,2)</f>
        <v>0</v>
      </c>
      <c r="T408" s="726" cm="1">
        <f t="array" ref="T408">INDEX($H408:$K408,0,MATCH(T$392,$H$392:$K$392,0))*HLOOKUP(T$391,$J$388:$R$389,2)</f>
        <v>0</v>
      </c>
      <c r="U408" s="726" cm="1">
        <f t="array" ref="U408">INDEX($H408:$K408,0,MATCH(U$392,$H$392:$K$392,0))*HLOOKUP(U$391,$J$388:$R$389,2)</f>
        <v>137</v>
      </c>
      <c r="V408" s="726" cm="1">
        <f t="array" ref="V408">INDEX($H408:$K408,0,MATCH(V$392,$H$392:$K$392,0))*HLOOKUP(V$391,$J$388:$R$389,2)</f>
        <v>0</v>
      </c>
      <c r="W408" s="726" cm="1">
        <f t="array" ref="W408">INDEX($H408:$K408,0,MATCH(W$392,$H$392:$K$392,0))*HLOOKUP(W$391,$J$388:$R$389,2)</f>
        <v>0</v>
      </c>
      <c r="X408" s="726" cm="1">
        <f t="array" ref="X408">INDEX($H408:$K408,0,MATCH(X$392,$H$392:$K$392,0))*HLOOKUP(X$391,$J$388:$R$389,2)</f>
        <v>0</v>
      </c>
      <c r="Y408" s="726" cm="1">
        <f t="array" ref="Y408">INDEX($H408:$K408,0,MATCH(Y$392,$H$392:$K$392,0))*HLOOKUP(Y$391,$J$388:$R$389,2)</f>
        <v>137</v>
      </c>
      <c r="Z408" s="726" cm="1">
        <f t="array" ref="Z408">INDEX($H408:$K408,0,MATCH(Z$392,$H$392:$K$392,0))*HLOOKUP(Z$391,$J$388:$R$389,2)</f>
        <v>0</v>
      </c>
      <c r="AA408" s="726" cm="1">
        <f t="array" ref="AA408">INDEX($H408:$K408,0,MATCH(AA$392,$H$392:$K$392,0))*HLOOKUP(AA$391,$J$388:$R$389,2)</f>
        <v>0</v>
      </c>
      <c r="AB408" s="726" cm="1">
        <f t="array" ref="AB408">INDEX($H408:$K408,0,MATCH(AB$392,$H$392:$K$392,0))*HLOOKUP(AB$391,$J$388:$R$389,2)</f>
        <v>0</v>
      </c>
      <c r="AC408" s="726" cm="1">
        <f t="array" ref="AC408">INDEX($H408:$K408,0,MATCH(AC$392,$H$392:$K$392,0))*HLOOKUP(AC$391,$J$388:$R$389,2)</f>
        <v>137</v>
      </c>
      <c r="AD408" s="726" cm="1">
        <f t="array" ref="AD408">INDEX($H408:$K408,0,MATCH(AD$392,$H$392:$K$392,0))*HLOOKUP(AD$391,$J$388:$R$389,2)</f>
        <v>0</v>
      </c>
      <c r="AE408" s="726" cm="1">
        <f t="array" ref="AE408">INDEX($H408:$K408,0,MATCH(AE$392,$H$392:$K$392,0))*HLOOKUP(AE$391,$J$388:$R$389,2)</f>
        <v>0</v>
      </c>
      <c r="AF408" s="726" cm="1">
        <f t="array" ref="AF408">INDEX($H408:$K408,0,MATCH(AF$392,$H$392:$K$392,0))*HLOOKUP(AF$391,$J$388:$R$389,2)</f>
        <v>0</v>
      </c>
      <c r="AG408" s="726" cm="1">
        <f t="array" ref="AG408">INDEX($H408:$K408,0,MATCH(AG$392,$H$392:$K$392,0))*HLOOKUP(AG$391,$J$388:$R$389,2)</f>
        <v>137</v>
      </c>
      <c r="AH408" s="726" cm="1">
        <f t="array" ref="AH408">INDEX($H408:$K408,0,MATCH(AH$392,$H$392:$K$392,0))*HLOOKUP(AH$391,$J$388:$R$389,2)</f>
        <v>0</v>
      </c>
      <c r="AI408" s="726" cm="1">
        <f t="array" ref="AI408">INDEX($H408:$K408,0,MATCH(AI$392,$H$392:$K$392,0))*HLOOKUP(AI$391,$J$388:$R$389,2)</f>
        <v>0</v>
      </c>
      <c r="AJ408" s="726" cm="1">
        <f t="array" ref="AJ408">INDEX($H408:$K408,0,MATCH(AJ$392,$H$392:$K$392,0))*HLOOKUP(AJ$391,$J$388:$R$389,2)</f>
        <v>0</v>
      </c>
      <c r="AK408" s="726" cm="1">
        <f t="array" ref="AK408">INDEX($H408:$K408,0,MATCH(AK$392,$H$392:$K$392,0))*HLOOKUP(AK$391,$J$388:$R$389,2)</f>
        <v>137</v>
      </c>
      <c r="AL408" s="726" cm="1">
        <f t="array" ref="AL408">INDEX($H408:$K408,0,MATCH(AL$392,$H$392:$K$392,0))*HLOOKUP(AL$391,$J$388:$R$389,2)</f>
        <v>0</v>
      </c>
      <c r="AM408" s="726" cm="1">
        <f t="array" ref="AM408">INDEX($H408:$K408,0,MATCH(AM$392,$H$392:$K$392,0))*HLOOKUP(AM$391,$J$388:$R$389,2)</f>
        <v>0</v>
      </c>
      <c r="AN408" s="726" cm="1">
        <f t="array" ref="AN408">INDEX($H408:$K408,0,MATCH(AN$392,$H$392:$K$392,0))*HLOOKUP(AN$391,$J$388:$R$389,2)</f>
        <v>0</v>
      </c>
      <c r="AO408" s="726" cm="1">
        <f t="array" ref="AO408">INDEX($H408:$K408,0,MATCH(AO$392,$H$392:$K$392,0))*HLOOKUP(AO$391,$J$388:$R$389,2)</f>
        <v>137</v>
      </c>
      <c r="AP408" s="726" cm="1">
        <f t="array" ref="AP408">INDEX($H408:$K408,0,MATCH(AP$392,$H$392:$K$392,0))*HLOOKUP(AP$391,$J$388:$R$389,2)</f>
        <v>0</v>
      </c>
      <c r="AQ408" s="726" cm="1">
        <f t="array" ref="AQ408">INDEX($H408:$K408,0,MATCH(AQ$392,$H$392:$K$392,0))*HLOOKUP(AQ$391,$J$388:$R$389,2)</f>
        <v>0</v>
      </c>
      <c r="AR408" s="726" cm="1">
        <f t="array" ref="AR408">INDEX($H408:$K408,0,MATCH(AR$392,$H$392:$K$392,0))*HLOOKUP(AR$391,$J$388:$R$389,2)</f>
        <v>0</v>
      </c>
      <c r="AS408" s="726" cm="1">
        <f t="array" ref="AS408">INDEX($H408:$K408,0,MATCH(AS$392,$H$392:$K$392,0))*HLOOKUP(AS$391,$J$388:$R$389,2)</f>
        <v>137</v>
      </c>
      <c r="AT408" s="726" cm="1">
        <f t="array" ref="AT408">INDEX($H408:$K408,0,MATCH(AT$392,$H$392:$K$392,0))*HLOOKUP(AT$391,$J$388:$R$389,2)</f>
        <v>0</v>
      </c>
      <c r="AU408" s="726"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6" cm="1">
        <f t="array" ref="L409">INDEX($H409:$K409,0,MATCH(L$392,$H$392:$K$392,0))*HLOOKUP(L$391,$J$388:$R$389,2)</f>
        <v>0</v>
      </c>
      <c r="M409" s="726" cm="1">
        <f t="array" ref="M409">INDEX($H409:$K409,0,MATCH(M$392,$H$392:$K$392,0))*HLOOKUP(M$391,$J$388:$R$389,2)</f>
        <v>196</v>
      </c>
      <c r="N409" s="726" cm="1">
        <f t="array" ref="N409">INDEX($H409:$K409,0,MATCH(N$392,$H$392:$K$392,0))*HLOOKUP(N$391,$J$388:$R$389,2)</f>
        <v>52.6</v>
      </c>
      <c r="O409" s="726" cm="1">
        <f t="array" ref="O409">INDEX($H409:$K409,0,MATCH(O$392,$H$392:$K$392,0))*HLOOKUP(O$391,$J$388:$R$389,2)</f>
        <v>35.1</v>
      </c>
      <c r="P409" s="726" cm="1">
        <f t="array" ref="P409">INDEX($H409:$K409,0,MATCH(P$392,$H$392:$K$392,0))*HLOOKUP(P$391,$J$388:$R$389,2)</f>
        <v>0</v>
      </c>
      <c r="Q409" s="726" cm="1">
        <f t="array" ref="Q409">INDEX($H409:$K409,0,MATCH(Q$392,$H$392:$K$392,0))*HLOOKUP(Q$391,$J$388:$R$389,2)</f>
        <v>196</v>
      </c>
      <c r="R409" s="726" cm="1">
        <f t="array" ref="R409">INDEX($H409:$K409,0,MATCH(R$392,$H$392:$K$392,0))*HLOOKUP(R$391,$J$388:$R$389,2)</f>
        <v>52.6</v>
      </c>
      <c r="S409" s="726" cm="1">
        <f t="array" ref="S409">INDEX($H409:$K409,0,MATCH(S$392,$H$392:$K$392,0))*HLOOKUP(S$391,$J$388:$R$389,2)</f>
        <v>35.1</v>
      </c>
      <c r="T409" s="726" cm="1">
        <f t="array" ref="T409">INDEX($H409:$K409,0,MATCH(T$392,$H$392:$K$392,0))*HLOOKUP(T$391,$J$388:$R$389,2)</f>
        <v>0</v>
      </c>
      <c r="U409" s="726" cm="1">
        <f t="array" ref="U409">INDEX($H409:$K409,0,MATCH(U$392,$H$392:$K$392,0))*HLOOKUP(U$391,$J$388:$R$389,2)</f>
        <v>196</v>
      </c>
      <c r="V409" s="726" cm="1">
        <f t="array" ref="V409">INDEX($H409:$K409,0,MATCH(V$392,$H$392:$K$392,0))*HLOOKUP(V$391,$J$388:$R$389,2)</f>
        <v>52.6</v>
      </c>
      <c r="W409" s="726" cm="1">
        <f t="array" ref="W409">INDEX($H409:$K409,0,MATCH(W$392,$H$392:$K$392,0))*HLOOKUP(W$391,$J$388:$R$389,2)</f>
        <v>35.1</v>
      </c>
      <c r="X409" s="726" cm="1">
        <f t="array" ref="X409">INDEX($H409:$K409,0,MATCH(X$392,$H$392:$K$392,0))*HLOOKUP(X$391,$J$388:$R$389,2)</f>
        <v>0</v>
      </c>
      <c r="Y409" s="726" cm="1">
        <f t="array" ref="Y409">INDEX($H409:$K409,0,MATCH(Y$392,$H$392:$K$392,0))*HLOOKUP(Y$391,$J$388:$R$389,2)</f>
        <v>196</v>
      </c>
      <c r="Z409" s="726" cm="1">
        <f t="array" ref="Z409">INDEX($H409:$K409,0,MATCH(Z$392,$H$392:$K$392,0))*HLOOKUP(Z$391,$J$388:$R$389,2)</f>
        <v>52.6</v>
      </c>
      <c r="AA409" s="726" cm="1">
        <f t="array" ref="AA409">INDEX($H409:$K409,0,MATCH(AA$392,$H$392:$K$392,0))*HLOOKUP(AA$391,$J$388:$R$389,2)</f>
        <v>35.1</v>
      </c>
      <c r="AB409" s="726" cm="1">
        <f t="array" ref="AB409">INDEX($H409:$K409,0,MATCH(AB$392,$H$392:$K$392,0))*HLOOKUP(AB$391,$J$388:$R$389,2)</f>
        <v>0</v>
      </c>
      <c r="AC409" s="726" cm="1">
        <f t="array" ref="AC409">INDEX($H409:$K409,0,MATCH(AC$392,$H$392:$K$392,0))*HLOOKUP(AC$391,$J$388:$R$389,2)</f>
        <v>196</v>
      </c>
      <c r="AD409" s="726" cm="1">
        <f t="array" ref="AD409">INDEX($H409:$K409,0,MATCH(AD$392,$H$392:$K$392,0))*HLOOKUP(AD$391,$J$388:$R$389,2)</f>
        <v>52.6</v>
      </c>
      <c r="AE409" s="726" cm="1">
        <f t="array" ref="AE409">INDEX($H409:$K409,0,MATCH(AE$392,$H$392:$K$392,0))*HLOOKUP(AE$391,$J$388:$R$389,2)</f>
        <v>35.1</v>
      </c>
      <c r="AF409" s="726" cm="1">
        <f t="array" ref="AF409">INDEX($H409:$K409,0,MATCH(AF$392,$H$392:$K$392,0))*HLOOKUP(AF$391,$J$388:$R$389,2)</f>
        <v>0</v>
      </c>
      <c r="AG409" s="726" cm="1">
        <f t="array" ref="AG409">INDEX($H409:$K409,0,MATCH(AG$392,$H$392:$K$392,0))*HLOOKUP(AG$391,$J$388:$R$389,2)</f>
        <v>196</v>
      </c>
      <c r="AH409" s="726" cm="1">
        <f t="array" ref="AH409">INDEX($H409:$K409,0,MATCH(AH$392,$H$392:$K$392,0))*HLOOKUP(AH$391,$J$388:$R$389,2)</f>
        <v>52.6</v>
      </c>
      <c r="AI409" s="726" cm="1">
        <f t="array" ref="AI409">INDEX($H409:$K409,0,MATCH(AI$392,$H$392:$K$392,0))*HLOOKUP(AI$391,$J$388:$R$389,2)</f>
        <v>35.1</v>
      </c>
      <c r="AJ409" s="726" cm="1">
        <f t="array" ref="AJ409">INDEX($H409:$K409,0,MATCH(AJ$392,$H$392:$K$392,0))*HLOOKUP(AJ$391,$J$388:$R$389,2)</f>
        <v>0</v>
      </c>
      <c r="AK409" s="726" cm="1">
        <f t="array" ref="AK409">INDEX($H409:$K409,0,MATCH(AK$392,$H$392:$K$392,0))*HLOOKUP(AK$391,$J$388:$R$389,2)</f>
        <v>196</v>
      </c>
      <c r="AL409" s="726" cm="1">
        <f t="array" ref="AL409">INDEX($H409:$K409,0,MATCH(AL$392,$H$392:$K$392,0))*HLOOKUP(AL$391,$J$388:$R$389,2)</f>
        <v>52.6</v>
      </c>
      <c r="AM409" s="726" cm="1">
        <f t="array" ref="AM409">INDEX($H409:$K409,0,MATCH(AM$392,$H$392:$K$392,0))*HLOOKUP(AM$391,$J$388:$R$389,2)</f>
        <v>35.1</v>
      </c>
      <c r="AN409" s="726" cm="1">
        <f t="array" ref="AN409">INDEX($H409:$K409,0,MATCH(AN$392,$H$392:$K$392,0))*HLOOKUP(AN$391,$J$388:$R$389,2)</f>
        <v>0</v>
      </c>
      <c r="AO409" s="726" cm="1">
        <f t="array" ref="AO409">INDEX($H409:$K409,0,MATCH(AO$392,$H$392:$K$392,0))*HLOOKUP(AO$391,$J$388:$R$389,2)</f>
        <v>196</v>
      </c>
      <c r="AP409" s="726" cm="1">
        <f t="array" ref="AP409">INDEX($H409:$K409,0,MATCH(AP$392,$H$392:$K$392,0))*HLOOKUP(AP$391,$J$388:$R$389,2)</f>
        <v>52.6</v>
      </c>
      <c r="AQ409" s="726" cm="1">
        <f t="array" ref="AQ409">INDEX($H409:$K409,0,MATCH(AQ$392,$H$392:$K$392,0))*HLOOKUP(AQ$391,$J$388:$R$389,2)</f>
        <v>35.1</v>
      </c>
      <c r="AR409" s="726" cm="1">
        <f t="array" ref="AR409">INDEX($H409:$K409,0,MATCH(AR$392,$H$392:$K$392,0))*HLOOKUP(AR$391,$J$388:$R$389,2)</f>
        <v>0</v>
      </c>
      <c r="AS409" s="726" cm="1">
        <f t="array" ref="AS409">INDEX($H409:$K409,0,MATCH(AS$392,$H$392:$K$392,0))*HLOOKUP(AS$391,$J$388:$R$389,2)</f>
        <v>196</v>
      </c>
      <c r="AT409" s="726" cm="1">
        <f t="array" ref="AT409">INDEX($H409:$K409,0,MATCH(AT$392,$H$392:$K$392,0))*HLOOKUP(AT$391,$J$388:$R$389,2)</f>
        <v>52.6</v>
      </c>
      <c r="AU409" s="726"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6" cm="1">
        <f t="array" ref="L410">INDEX($H410:$K410,0,MATCH(L$392,$H$392:$K$392,0))*HLOOKUP(L$391,$J$388:$R$389,2)</f>
        <v>0</v>
      </c>
      <c r="M410" s="726" cm="1">
        <f t="array" ref="M410">INDEX($H410:$K410,0,MATCH(M$392,$H$392:$K$392,0))*HLOOKUP(M$391,$J$388:$R$389,2)</f>
        <v>196</v>
      </c>
      <c r="N410" s="726" cm="1">
        <f t="array" ref="N410">INDEX($H410:$K410,0,MATCH(N$392,$H$392:$K$392,0))*HLOOKUP(N$391,$J$388:$R$389,2)</f>
        <v>52.6</v>
      </c>
      <c r="O410" s="726" cm="1">
        <f t="array" ref="O410">INDEX($H410:$K410,0,MATCH(O$392,$H$392:$K$392,0))*HLOOKUP(O$391,$J$388:$R$389,2)</f>
        <v>35.1</v>
      </c>
      <c r="P410" s="726" cm="1">
        <f t="array" ref="P410">INDEX($H410:$K410,0,MATCH(P$392,$H$392:$K$392,0))*HLOOKUP(P$391,$J$388:$R$389,2)</f>
        <v>0</v>
      </c>
      <c r="Q410" s="726" cm="1">
        <f t="array" ref="Q410">INDEX($H410:$K410,0,MATCH(Q$392,$H$392:$K$392,0))*HLOOKUP(Q$391,$J$388:$R$389,2)</f>
        <v>196</v>
      </c>
      <c r="R410" s="726" cm="1">
        <f t="array" ref="R410">INDEX($H410:$K410,0,MATCH(R$392,$H$392:$K$392,0))*HLOOKUP(R$391,$J$388:$R$389,2)</f>
        <v>52.6</v>
      </c>
      <c r="S410" s="726" cm="1">
        <f t="array" ref="S410">INDEX($H410:$K410,0,MATCH(S$392,$H$392:$K$392,0))*HLOOKUP(S$391,$J$388:$R$389,2)</f>
        <v>35.1</v>
      </c>
      <c r="T410" s="726" cm="1">
        <f t="array" ref="T410">INDEX($H410:$K410,0,MATCH(T$392,$H$392:$K$392,0))*HLOOKUP(T$391,$J$388:$R$389,2)</f>
        <v>0</v>
      </c>
      <c r="U410" s="726" cm="1">
        <f t="array" ref="U410">INDEX($H410:$K410,0,MATCH(U$392,$H$392:$K$392,0))*HLOOKUP(U$391,$J$388:$R$389,2)</f>
        <v>196</v>
      </c>
      <c r="V410" s="726" cm="1">
        <f t="array" ref="V410">INDEX($H410:$K410,0,MATCH(V$392,$H$392:$K$392,0))*HLOOKUP(V$391,$J$388:$R$389,2)</f>
        <v>52.6</v>
      </c>
      <c r="W410" s="726" cm="1">
        <f t="array" ref="W410">INDEX($H410:$K410,0,MATCH(W$392,$H$392:$K$392,0))*HLOOKUP(W$391,$J$388:$R$389,2)</f>
        <v>35.1</v>
      </c>
      <c r="X410" s="726" cm="1">
        <f t="array" ref="X410">INDEX($H410:$K410,0,MATCH(X$392,$H$392:$K$392,0))*HLOOKUP(X$391,$J$388:$R$389,2)</f>
        <v>0</v>
      </c>
      <c r="Y410" s="726" cm="1">
        <f t="array" ref="Y410">INDEX($H410:$K410,0,MATCH(Y$392,$H$392:$K$392,0))*HLOOKUP(Y$391,$J$388:$R$389,2)</f>
        <v>196</v>
      </c>
      <c r="Z410" s="726" cm="1">
        <f t="array" ref="Z410">INDEX($H410:$K410,0,MATCH(Z$392,$H$392:$K$392,0))*HLOOKUP(Z$391,$J$388:$R$389,2)</f>
        <v>52.6</v>
      </c>
      <c r="AA410" s="726" cm="1">
        <f t="array" ref="AA410">INDEX($H410:$K410,0,MATCH(AA$392,$H$392:$K$392,0))*HLOOKUP(AA$391,$J$388:$R$389,2)</f>
        <v>35.1</v>
      </c>
      <c r="AB410" s="726" cm="1">
        <f t="array" ref="AB410">INDEX($H410:$K410,0,MATCH(AB$392,$H$392:$K$392,0))*HLOOKUP(AB$391,$J$388:$R$389,2)</f>
        <v>0</v>
      </c>
      <c r="AC410" s="726" cm="1">
        <f t="array" ref="AC410">INDEX($H410:$K410,0,MATCH(AC$392,$H$392:$K$392,0))*HLOOKUP(AC$391,$J$388:$R$389,2)</f>
        <v>196</v>
      </c>
      <c r="AD410" s="726" cm="1">
        <f t="array" ref="AD410">INDEX($H410:$K410,0,MATCH(AD$392,$H$392:$K$392,0))*HLOOKUP(AD$391,$J$388:$R$389,2)</f>
        <v>52.6</v>
      </c>
      <c r="AE410" s="726" cm="1">
        <f t="array" ref="AE410">INDEX($H410:$K410,0,MATCH(AE$392,$H$392:$K$392,0))*HLOOKUP(AE$391,$J$388:$R$389,2)</f>
        <v>35.1</v>
      </c>
      <c r="AF410" s="726" cm="1">
        <f t="array" ref="AF410">INDEX($H410:$K410,0,MATCH(AF$392,$H$392:$K$392,0))*HLOOKUP(AF$391,$J$388:$R$389,2)</f>
        <v>0</v>
      </c>
      <c r="AG410" s="726" cm="1">
        <f t="array" ref="AG410">INDEX($H410:$K410,0,MATCH(AG$392,$H$392:$K$392,0))*HLOOKUP(AG$391,$J$388:$R$389,2)</f>
        <v>196</v>
      </c>
      <c r="AH410" s="726" cm="1">
        <f t="array" ref="AH410">INDEX($H410:$K410,0,MATCH(AH$392,$H$392:$K$392,0))*HLOOKUP(AH$391,$J$388:$R$389,2)</f>
        <v>52.6</v>
      </c>
      <c r="AI410" s="726" cm="1">
        <f t="array" ref="AI410">INDEX($H410:$K410,0,MATCH(AI$392,$H$392:$K$392,0))*HLOOKUP(AI$391,$J$388:$R$389,2)</f>
        <v>35.1</v>
      </c>
      <c r="AJ410" s="726" cm="1">
        <f t="array" ref="AJ410">INDEX($H410:$K410,0,MATCH(AJ$392,$H$392:$K$392,0))*HLOOKUP(AJ$391,$J$388:$R$389,2)</f>
        <v>0</v>
      </c>
      <c r="AK410" s="726" cm="1">
        <f t="array" ref="AK410">INDEX($H410:$K410,0,MATCH(AK$392,$H$392:$K$392,0))*HLOOKUP(AK$391,$J$388:$R$389,2)</f>
        <v>196</v>
      </c>
      <c r="AL410" s="726" cm="1">
        <f t="array" ref="AL410">INDEX($H410:$K410,0,MATCH(AL$392,$H$392:$K$392,0))*HLOOKUP(AL$391,$J$388:$R$389,2)</f>
        <v>52.6</v>
      </c>
      <c r="AM410" s="726" cm="1">
        <f t="array" ref="AM410">INDEX($H410:$K410,0,MATCH(AM$392,$H$392:$K$392,0))*HLOOKUP(AM$391,$J$388:$R$389,2)</f>
        <v>35.1</v>
      </c>
      <c r="AN410" s="726" cm="1">
        <f t="array" ref="AN410">INDEX($H410:$K410,0,MATCH(AN$392,$H$392:$K$392,0))*HLOOKUP(AN$391,$J$388:$R$389,2)</f>
        <v>0</v>
      </c>
      <c r="AO410" s="726" cm="1">
        <f t="array" ref="AO410">INDEX($H410:$K410,0,MATCH(AO$392,$H$392:$K$392,0))*HLOOKUP(AO$391,$J$388:$R$389,2)</f>
        <v>196</v>
      </c>
      <c r="AP410" s="726" cm="1">
        <f t="array" ref="AP410">INDEX($H410:$K410,0,MATCH(AP$392,$H$392:$K$392,0))*HLOOKUP(AP$391,$J$388:$R$389,2)</f>
        <v>52.6</v>
      </c>
      <c r="AQ410" s="726" cm="1">
        <f t="array" ref="AQ410">INDEX($H410:$K410,0,MATCH(AQ$392,$H$392:$K$392,0))*HLOOKUP(AQ$391,$J$388:$R$389,2)</f>
        <v>35.1</v>
      </c>
      <c r="AR410" s="726" cm="1">
        <f t="array" ref="AR410">INDEX($H410:$K410,0,MATCH(AR$392,$H$392:$K$392,0))*HLOOKUP(AR$391,$J$388:$R$389,2)</f>
        <v>0</v>
      </c>
      <c r="AS410" s="726" cm="1">
        <f t="array" ref="AS410">INDEX($H410:$K410,0,MATCH(AS$392,$H$392:$K$392,0))*HLOOKUP(AS$391,$J$388:$R$389,2)</f>
        <v>196</v>
      </c>
      <c r="AT410" s="726" cm="1">
        <f t="array" ref="AT410">INDEX($H410:$K410,0,MATCH(AT$392,$H$392:$K$392,0))*HLOOKUP(AT$391,$J$388:$R$389,2)</f>
        <v>52.6</v>
      </c>
      <c r="AU410" s="726"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6" cm="1">
        <f t="array" ref="L411">INDEX($H411:$K411,0,MATCH(L$392,$H$392:$K$392,0))*HLOOKUP(L$391,$J$388:$R$389,2)</f>
        <v>0</v>
      </c>
      <c r="M411" s="726" cm="1">
        <f t="array" ref="M411">INDEX($H411:$K411,0,MATCH(M$392,$H$392:$K$392,0))*HLOOKUP(M$391,$J$388:$R$389,2)</f>
        <v>196</v>
      </c>
      <c r="N411" s="726" cm="1">
        <f t="array" ref="N411">INDEX($H411:$K411,0,MATCH(N$392,$H$392:$K$392,0))*HLOOKUP(N$391,$J$388:$R$389,2)</f>
        <v>52.6</v>
      </c>
      <c r="O411" s="726" cm="1">
        <f t="array" ref="O411">INDEX($H411:$K411,0,MATCH(O$392,$H$392:$K$392,0))*HLOOKUP(O$391,$J$388:$R$389,2)</f>
        <v>56.1</v>
      </c>
      <c r="P411" s="726" cm="1">
        <f t="array" ref="P411">INDEX($H411:$K411,0,MATCH(P$392,$H$392:$K$392,0))*HLOOKUP(P$391,$J$388:$R$389,2)</f>
        <v>0</v>
      </c>
      <c r="Q411" s="726" cm="1">
        <f t="array" ref="Q411">INDEX($H411:$K411,0,MATCH(Q$392,$H$392:$K$392,0))*HLOOKUP(Q$391,$J$388:$R$389,2)</f>
        <v>196</v>
      </c>
      <c r="R411" s="726" cm="1">
        <f t="array" ref="R411">INDEX($H411:$K411,0,MATCH(R$392,$H$392:$K$392,0))*HLOOKUP(R$391,$J$388:$R$389,2)</f>
        <v>52.6</v>
      </c>
      <c r="S411" s="726" cm="1">
        <f t="array" ref="S411">INDEX($H411:$K411,0,MATCH(S$392,$H$392:$K$392,0))*HLOOKUP(S$391,$J$388:$R$389,2)</f>
        <v>56.1</v>
      </c>
      <c r="T411" s="726" cm="1">
        <f t="array" ref="T411">INDEX($H411:$K411,0,MATCH(T$392,$H$392:$K$392,0))*HLOOKUP(T$391,$J$388:$R$389,2)</f>
        <v>0</v>
      </c>
      <c r="U411" s="726" cm="1">
        <f t="array" ref="U411">INDEX($H411:$K411,0,MATCH(U$392,$H$392:$K$392,0))*HLOOKUP(U$391,$J$388:$R$389,2)</f>
        <v>196</v>
      </c>
      <c r="V411" s="726" cm="1">
        <f t="array" ref="V411">INDEX($H411:$K411,0,MATCH(V$392,$H$392:$K$392,0))*HLOOKUP(V$391,$J$388:$R$389,2)</f>
        <v>52.6</v>
      </c>
      <c r="W411" s="726" cm="1">
        <f t="array" ref="W411">INDEX($H411:$K411,0,MATCH(W$392,$H$392:$K$392,0))*HLOOKUP(W$391,$J$388:$R$389,2)</f>
        <v>56.1</v>
      </c>
      <c r="X411" s="726" cm="1">
        <f t="array" ref="X411">INDEX($H411:$K411,0,MATCH(X$392,$H$392:$K$392,0))*HLOOKUP(X$391,$J$388:$R$389,2)</f>
        <v>0</v>
      </c>
      <c r="Y411" s="726" cm="1">
        <f t="array" ref="Y411">INDEX($H411:$K411,0,MATCH(Y$392,$H$392:$K$392,0))*HLOOKUP(Y$391,$J$388:$R$389,2)</f>
        <v>196</v>
      </c>
      <c r="Z411" s="726" cm="1">
        <f t="array" ref="Z411">INDEX($H411:$K411,0,MATCH(Z$392,$H$392:$K$392,0))*HLOOKUP(Z$391,$J$388:$R$389,2)</f>
        <v>52.6</v>
      </c>
      <c r="AA411" s="726" cm="1">
        <f t="array" ref="AA411">INDEX($H411:$K411,0,MATCH(AA$392,$H$392:$K$392,0))*HLOOKUP(AA$391,$J$388:$R$389,2)</f>
        <v>56.1</v>
      </c>
      <c r="AB411" s="726" cm="1">
        <f t="array" ref="AB411">INDEX($H411:$K411,0,MATCH(AB$392,$H$392:$K$392,0))*HLOOKUP(AB$391,$J$388:$R$389,2)</f>
        <v>0</v>
      </c>
      <c r="AC411" s="726" cm="1">
        <f t="array" ref="AC411">INDEX($H411:$K411,0,MATCH(AC$392,$H$392:$K$392,0))*HLOOKUP(AC$391,$J$388:$R$389,2)</f>
        <v>196</v>
      </c>
      <c r="AD411" s="726" cm="1">
        <f t="array" ref="AD411">INDEX($H411:$K411,0,MATCH(AD$392,$H$392:$K$392,0))*HLOOKUP(AD$391,$J$388:$R$389,2)</f>
        <v>52.6</v>
      </c>
      <c r="AE411" s="726" cm="1">
        <f t="array" ref="AE411">INDEX($H411:$K411,0,MATCH(AE$392,$H$392:$K$392,0))*HLOOKUP(AE$391,$J$388:$R$389,2)</f>
        <v>56.1</v>
      </c>
      <c r="AF411" s="726" cm="1">
        <f t="array" ref="AF411">INDEX($H411:$K411,0,MATCH(AF$392,$H$392:$K$392,0))*HLOOKUP(AF$391,$J$388:$R$389,2)</f>
        <v>0</v>
      </c>
      <c r="AG411" s="726" cm="1">
        <f t="array" ref="AG411">INDEX($H411:$K411,0,MATCH(AG$392,$H$392:$K$392,0))*HLOOKUP(AG$391,$J$388:$R$389,2)</f>
        <v>196</v>
      </c>
      <c r="AH411" s="726" cm="1">
        <f t="array" ref="AH411">INDEX($H411:$K411,0,MATCH(AH$392,$H$392:$K$392,0))*HLOOKUP(AH$391,$J$388:$R$389,2)</f>
        <v>52.6</v>
      </c>
      <c r="AI411" s="726" cm="1">
        <f t="array" ref="AI411">INDEX($H411:$K411,0,MATCH(AI$392,$H$392:$K$392,0))*HLOOKUP(AI$391,$J$388:$R$389,2)</f>
        <v>56.1</v>
      </c>
      <c r="AJ411" s="726" cm="1">
        <f t="array" ref="AJ411">INDEX($H411:$K411,0,MATCH(AJ$392,$H$392:$K$392,0))*HLOOKUP(AJ$391,$J$388:$R$389,2)</f>
        <v>0</v>
      </c>
      <c r="AK411" s="726" cm="1">
        <f t="array" ref="AK411">INDEX($H411:$K411,0,MATCH(AK$392,$H$392:$K$392,0))*HLOOKUP(AK$391,$J$388:$R$389,2)</f>
        <v>196</v>
      </c>
      <c r="AL411" s="726" cm="1">
        <f t="array" ref="AL411">INDEX($H411:$K411,0,MATCH(AL$392,$H$392:$K$392,0))*HLOOKUP(AL$391,$J$388:$R$389,2)</f>
        <v>52.6</v>
      </c>
      <c r="AM411" s="726" cm="1">
        <f t="array" ref="AM411">INDEX($H411:$K411,0,MATCH(AM$392,$H$392:$K$392,0))*HLOOKUP(AM$391,$J$388:$R$389,2)</f>
        <v>56.1</v>
      </c>
      <c r="AN411" s="726" cm="1">
        <f t="array" ref="AN411">INDEX($H411:$K411,0,MATCH(AN$392,$H$392:$K$392,0))*HLOOKUP(AN$391,$J$388:$R$389,2)</f>
        <v>0</v>
      </c>
      <c r="AO411" s="726" cm="1">
        <f t="array" ref="AO411">INDEX($H411:$K411,0,MATCH(AO$392,$H$392:$K$392,0))*HLOOKUP(AO$391,$J$388:$R$389,2)</f>
        <v>196</v>
      </c>
      <c r="AP411" s="726" cm="1">
        <f t="array" ref="AP411">INDEX($H411:$K411,0,MATCH(AP$392,$H$392:$K$392,0))*HLOOKUP(AP$391,$J$388:$R$389,2)</f>
        <v>52.6</v>
      </c>
      <c r="AQ411" s="726" cm="1">
        <f t="array" ref="AQ411">INDEX($H411:$K411,0,MATCH(AQ$392,$H$392:$K$392,0))*HLOOKUP(AQ$391,$J$388:$R$389,2)</f>
        <v>56.1</v>
      </c>
      <c r="AR411" s="726" cm="1">
        <f t="array" ref="AR411">INDEX($H411:$K411,0,MATCH(AR$392,$H$392:$K$392,0))*HLOOKUP(AR$391,$J$388:$R$389,2)</f>
        <v>0</v>
      </c>
      <c r="AS411" s="726" cm="1">
        <f t="array" ref="AS411">INDEX($H411:$K411,0,MATCH(AS$392,$H$392:$K$392,0))*HLOOKUP(AS$391,$J$388:$R$389,2)</f>
        <v>196</v>
      </c>
      <c r="AT411" s="726" cm="1">
        <f t="array" ref="AT411">INDEX($H411:$K411,0,MATCH(AT$392,$H$392:$K$392,0))*HLOOKUP(AT$391,$J$388:$R$389,2)</f>
        <v>52.6</v>
      </c>
      <c r="AU411" s="726"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6" cm="1">
        <f t="array" ref="L412">INDEX($H412:$K412,0,MATCH(L$392,$H$392:$K$392,0))*HLOOKUP(L$391,$J$388:$R$389,2)</f>
        <v>0</v>
      </c>
      <c r="M412" s="726" cm="1">
        <f t="array" ref="M412">INDEX($H412:$K412,0,MATCH(M$392,$H$392:$K$392,0))*HLOOKUP(M$391,$J$388:$R$389,2)</f>
        <v>57</v>
      </c>
      <c r="N412" s="726" cm="1">
        <f t="array" ref="N412">INDEX($H412:$K412,0,MATCH(N$392,$H$392:$K$392,0))*HLOOKUP(N$391,$J$388:$R$389,2)</f>
        <v>0</v>
      </c>
      <c r="O412" s="726" cm="1">
        <f t="array" ref="O412">INDEX($H412:$K412,0,MATCH(O$392,$H$392:$K$392,0))*HLOOKUP(O$391,$J$388:$R$389,2)</f>
        <v>0</v>
      </c>
      <c r="P412" s="726" cm="1">
        <f t="array" ref="P412">INDEX($H412:$K412,0,MATCH(P$392,$H$392:$K$392,0))*HLOOKUP(P$391,$J$388:$R$389,2)</f>
        <v>0</v>
      </c>
      <c r="Q412" s="726" cm="1">
        <f t="array" ref="Q412">INDEX($H412:$K412,0,MATCH(Q$392,$H$392:$K$392,0))*HLOOKUP(Q$391,$J$388:$R$389,2)</f>
        <v>57</v>
      </c>
      <c r="R412" s="726" cm="1">
        <f t="array" ref="R412">INDEX($H412:$K412,0,MATCH(R$392,$H$392:$K$392,0))*HLOOKUP(R$391,$J$388:$R$389,2)</f>
        <v>0</v>
      </c>
      <c r="S412" s="726" cm="1">
        <f t="array" ref="S412">INDEX($H412:$K412,0,MATCH(S$392,$H$392:$K$392,0))*HLOOKUP(S$391,$J$388:$R$389,2)</f>
        <v>0</v>
      </c>
      <c r="T412" s="726" cm="1">
        <f t="array" ref="T412">INDEX($H412:$K412,0,MATCH(T$392,$H$392:$K$392,0))*HLOOKUP(T$391,$J$388:$R$389,2)</f>
        <v>0</v>
      </c>
      <c r="U412" s="726" cm="1">
        <f t="array" ref="U412">INDEX($H412:$K412,0,MATCH(U$392,$H$392:$K$392,0))*HLOOKUP(U$391,$J$388:$R$389,2)</f>
        <v>57</v>
      </c>
      <c r="V412" s="726" cm="1">
        <f t="array" ref="V412">INDEX($H412:$K412,0,MATCH(V$392,$H$392:$K$392,0))*HLOOKUP(V$391,$J$388:$R$389,2)</f>
        <v>0</v>
      </c>
      <c r="W412" s="726" cm="1">
        <f t="array" ref="W412">INDEX($H412:$K412,0,MATCH(W$392,$H$392:$K$392,0))*HLOOKUP(W$391,$J$388:$R$389,2)</f>
        <v>0</v>
      </c>
      <c r="X412" s="726" cm="1">
        <f t="array" ref="X412">INDEX($H412:$K412,0,MATCH(X$392,$H$392:$K$392,0))*HLOOKUP(X$391,$J$388:$R$389,2)</f>
        <v>0</v>
      </c>
      <c r="Y412" s="726" cm="1">
        <f t="array" ref="Y412">INDEX($H412:$K412,0,MATCH(Y$392,$H$392:$K$392,0))*HLOOKUP(Y$391,$J$388:$R$389,2)</f>
        <v>57</v>
      </c>
      <c r="Z412" s="726" cm="1">
        <f t="array" ref="Z412">INDEX($H412:$K412,0,MATCH(Z$392,$H$392:$K$392,0))*HLOOKUP(Z$391,$J$388:$R$389,2)</f>
        <v>0</v>
      </c>
      <c r="AA412" s="726" cm="1">
        <f t="array" ref="AA412">INDEX($H412:$K412,0,MATCH(AA$392,$H$392:$K$392,0))*HLOOKUP(AA$391,$J$388:$R$389,2)</f>
        <v>0</v>
      </c>
      <c r="AB412" s="726" cm="1">
        <f t="array" ref="AB412">INDEX($H412:$K412,0,MATCH(AB$392,$H$392:$K$392,0))*HLOOKUP(AB$391,$J$388:$R$389,2)</f>
        <v>0</v>
      </c>
      <c r="AC412" s="726" cm="1">
        <f t="array" ref="AC412">INDEX($H412:$K412,0,MATCH(AC$392,$H$392:$K$392,0))*HLOOKUP(AC$391,$J$388:$R$389,2)</f>
        <v>57</v>
      </c>
      <c r="AD412" s="726" cm="1">
        <f t="array" ref="AD412">INDEX($H412:$K412,0,MATCH(AD$392,$H$392:$K$392,0))*HLOOKUP(AD$391,$J$388:$R$389,2)</f>
        <v>0</v>
      </c>
      <c r="AE412" s="726" cm="1">
        <f t="array" ref="AE412">INDEX($H412:$K412,0,MATCH(AE$392,$H$392:$K$392,0))*HLOOKUP(AE$391,$J$388:$R$389,2)</f>
        <v>0</v>
      </c>
      <c r="AF412" s="726" cm="1">
        <f t="array" ref="AF412">INDEX($H412:$K412,0,MATCH(AF$392,$H$392:$K$392,0))*HLOOKUP(AF$391,$J$388:$R$389,2)</f>
        <v>0</v>
      </c>
      <c r="AG412" s="726" cm="1">
        <f t="array" ref="AG412">INDEX($H412:$K412,0,MATCH(AG$392,$H$392:$K$392,0))*HLOOKUP(AG$391,$J$388:$R$389,2)</f>
        <v>57</v>
      </c>
      <c r="AH412" s="726" cm="1">
        <f t="array" ref="AH412">INDEX($H412:$K412,0,MATCH(AH$392,$H$392:$K$392,0))*HLOOKUP(AH$391,$J$388:$R$389,2)</f>
        <v>0</v>
      </c>
      <c r="AI412" s="726" cm="1">
        <f t="array" ref="AI412">INDEX($H412:$K412,0,MATCH(AI$392,$H$392:$K$392,0))*HLOOKUP(AI$391,$J$388:$R$389,2)</f>
        <v>0</v>
      </c>
      <c r="AJ412" s="726" cm="1">
        <f t="array" ref="AJ412">INDEX($H412:$K412,0,MATCH(AJ$392,$H$392:$K$392,0))*HLOOKUP(AJ$391,$J$388:$R$389,2)</f>
        <v>0</v>
      </c>
      <c r="AK412" s="726" cm="1">
        <f t="array" ref="AK412">INDEX($H412:$K412,0,MATCH(AK$392,$H$392:$K$392,0))*HLOOKUP(AK$391,$J$388:$R$389,2)</f>
        <v>57</v>
      </c>
      <c r="AL412" s="726" cm="1">
        <f t="array" ref="AL412">INDEX($H412:$K412,0,MATCH(AL$392,$H$392:$K$392,0))*HLOOKUP(AL$391,$J$388:$R$389,2)</f>
        <v>0</v>
      </c>
      <c r="AM412" s="726" cm="1">
        <f t="array" ref="AM412">INDEX($H412:$K412,0,MATCH(AM$392,$H$392:$K$392,0))*HLOOKUP(AM$391,$J$388:$R$389,2)</f>
        <v>0</v>
      </c>
      <c r="AN412" s="726" cm="1">
        <f t="array" ref="AN412">INDEX($H412:$K412,0,MATCH(AN$392,$H$392:$K$392,0))*HLOOKUP(AN$391,$J$388:$R$389,2)</f>
        <v>0</v>
      </c>
      <c r="AO412" s="726" cm="1">
        <f t="array" ref="AO412">INDEX($H412:$K412,0,MATCH(AO$392,$H$392:$K$392,0))*HLOOKUP(AO$391,$J$388:$R$389,2)</f>
        <v>57</v>
      </c>
      <c r="AP412" s="726" cm="1">
        <f t="array" ref="AP412">INDEX($H412:$K412,0,MATCH(AP$392,$H$392:$K$392,0))*HLOOKUP(AP$391,$J$388:$R$389,2)</f>
        <v>0</v>
      </c>
      <c r="AQ412" s="726" cm="1">
        <f t="array" ref="AQ412">INDEX($H412:$K412,0,MATCH(AQ$392,$H$392:$K$392,0))*HLOOKUP(AQ$391,$J$388:$R$389,2)</f>
        <v>0</v>
      </c>
      <c r="AR412" s="726" cm="1">
        <f t="array" ref="AR412">INDEX($H412:$K412,0,MATCH(AR$392,$H$392:$K$392,0))*HLOOKUP(AR$391,$J$388:$R$389,2)</f>
        <v>0</v>
      </c>
      <c r="AS412" s="726" cm="1">
        <f t="array" ref="AS412">INDEX($H412:$K412,0,MATCH(AS$392,$H$392:$K$392,0))*HLOOKUP(AS$391,$J$388:$R$389,2)</f>
        <v>57</v>
      </c>
      <c r="AT412" s="726" cm="1">
        <f t="array" ref="AT412">INDEX($H412:$K412,0,MATCH(AT$392,$H$392:$K$392,0))*HLOOKUP(AT$391,$J$388:$R$389,2)</f>
        <v>0</v>
      </c>
      <c r="AU412" s="726"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6" cm="1">
        <f t="array" ref="L413">INDEX($H413:$K413,0,MATCH(L$392,$H$392:$K$392,0))*HLOOKUP(L$391,$J$388:$R$389,2)</f>
        <v>0</v>
      </c>
      <c r="M413" s="726" cm="1">
        <f t="array" ref="M413">INDEX($H413:$K413,0,MATCH(M$392,$H$392:$K$392,0))*HLOOKUP(M$391,$J$388:$R$389,2)</f>
        <v>57</v>
      </c>
      <c r="N413" s="726" cm="1">
        <f t="array" ref="N413">INDEX($H413:$K413,0,MATCH(N$392,$H$392:$K$392,0))*HLOOKUP(N$391,$J$388:$R$389,2)</f>
        <v>0</v>
      </c>
      <c r="O413" s="726" cm="1">
        <f t="array" ref="O413">INDEX($H413:$K413,0,MATCH(O$392,$H$392:$K$392,0))*HLOOKUP(O$391,$J$388:$R$389,2)</f>
        <v>0</v>
      </c>
      <c r="P413" s="726" cm="1">
        <f t="array" ref="P413">INDEX($H413:$K413,0,MATCH(P$392,$H$392:$K$392,0))*HLOOKUP(P$391,$J$388:$R$389,2)</f>
        <v>0</v>
      </c>
      <c r="Q413" s="726" cm="1">
        <f t="array" ref="Q413">INDEX($H413:$K413,0,MATCH(Q$392,$H$392:$K$392,0))*HLOOKUP(Q$391,$J$388:$R$389,2)</f>
        <v>57</v>
      </c>
      <c r="R413" s="726" cm="1">
        <f t="array" ref="R413">INDEX($H413:$K413,0,MATCH(R$392,$H$392:$K$392,0))*HLOOKUP(R$391,$J$388:$R$389,2)</f>
        <v>0</v>
      </c>
      <c r="S413" s="726" cm="1">
        <f t="array" ref="S413">INDEX($H413:$K413,0,MATCH(S$392,$H$392:$K$392,0))*HLOOKUP(S$391,$J$388:$R$389,2)</f>
        <v>0</v>
      </c>
      <c r="T413" s="726" cm="1">
        <f t="array" ref="T413">INDEX($H413:$K413,0,MATCH(T$392,$H$392:$K$392,0))*HLOOKUP(T$391,$J$388:$R$389,2)</f>
        <v>0</v>
      </c>
      <c r="U413" s="726" cm="1">
        <f t="array" ref="U413">INDEX($H413:$K413,0,MATCH(U$392,$H$392:$K$392,0))*HLOOKUP(U$391,$J$388:$R$389,2)</f>
        <v>57</v>
      </c>
      <c r="V413" s="726" cm="1">
        <f t="array" ref="V413">INDEX($H413:$K413,0,MATCH(V$392,$H$392:$K$392,0))*HLOOKUP(V$391,$J$388:$R$389,2)</f>
        <v>0</v>
      </c>
      <c r="W413" s="726" cm="1">
        <f t="array" ref="W413">INDEX($H413:$K413,0,MATCH(W$392,$H$392:$K$392,0))*HLOOKUP(W$391,$J$388:$R$389,2)</f>
        <v>0</v>
      </c>
      <c r="X413" s="726" cm="1">
        <f t="array" ref="X413">INDEX($H413:$K413,0,MATCH(X$392,$H$392:$K$392,0))*HLOOKUP(X$391,$J$388:$R$389,2)</f>
        <v>0</v>
      </c>
      <c r="Y413" s="726" cm="1">
        <f t="array" ref="Y413">INDEX($H413:$K413,0,MATCH(Y$392,$H$392:$K$392,0))*HLOOKUP(Y$391,$J$388:$R$389,2)</f>
        <v>57</v>
      </c>
      <c r="Z413" s="726" cm="1">
        <f t="array" ref="Z413">INDEX($H413:$K413,0,MATCH(Z$392,$H$392:$K$392,0))*HLOOKUP(Z$391,$J$388:$R$389,2)</f>
        <v>0</v>
      </c>
      <c r="AA413" s="726" cm="1">
        <f t="array" ref="AA413">INDEX($H413:$K413,0,MATCH(AA$392,$H$392:$K$392,0))*HLOOKUP(AA$391,$J$388:$R$389,2)</f>
        <v>0</v>
      </c>
      <c r="AB413" s="726" cm="1">
        <f t="array" ref="AB413">INDEX($H413:$K413,0,MATCH(AB$392,$H$392:$K$392,0))*HLOOKUP(AB$391,$J$388:$R$389,2)</f>
        <v>0</v>
      </c>
      <c r="AC413" s="726" cm="1">
        <f t="array" ref="AC413">INDEX($H413:$K413,0,MATCH(AC$392,$H$392:$K$392,0))*HLOOKUP(AC$391,$J$388:$R$389,2)</f>
        <v>57</v>
      </c>
      <c r="AD413" s="726" cm="1">
        <f t="array" ref="AD413">INDEX($H413:$K413,0,MATCH(AD$392,$H$392:$K$392,0))*HLOOKUP(AD$391,$J$388:$R$389,2)</f>
        <v>0</v>
      </c>
      <c r="AE413" s="726" cm="1">
        <f t="array" ref="AE413">INDEX($H413:$K413,0,MATCH(AE$392,$H$392:$K$392,0))*HLOOKUP(AE$391,$J$388:$R$389,2)</f>
        <v>0</v>
      </c>
      <c r="AF413" s="726" cm="1">
        <f t="array" ref="AF413">INDEX($H413:$K413,0,MATCH(AF$392,$H$392:$K$392,0))*HLOOKUP(AF$391,$J$388:$R$389,2)</f>
        <v>0</v>
      </c>
      <c r="AG413" s="726" cm="1">
        <f t="array" ref="AG413">INDEX($H413:$K413,0,MATCH(AG$392,$H$392:$K$392,0))*HLOOKUP(AG$391,$J$388:$R$389,2)</f>
        <v>57</v>
      </c>
      <c r="AH413" s="726" cm="1">
        <f t="array" ref="AH413">INDEX($H413:$K413,0,MATCH(AH$392,$H$392:$K$392,0))*HLOOKUP(AH$391,$J$388:$R$389,2)</f>
        <v>0</v>
      </c>
      <c r="AI413" s="726" cm="1">
        <f t="array" ref="AI413">INDEX($H413:$K413,0,MATCH(AI$392,$H$392:$K$392,0))*HLOOKUP(AI$391,$J$388:$R$389,2)</f>
        <v>0</v>
      </c>
      <c r="AJ413" s="726" cm="1">
        <f t="array" ref="AJ413">INDEX($H413:$K413,0,MATCH(AJ$392,$H$392:$K$392,0))*HLOOKUP(AJ$391,$J$388:$R$389,2)</f>
        <v>0</v>
      </c>
      <c r="AK413" s="726" cm="1">
        <f t="array" ref="AK413">INDEX($H413:$K413,0,MATCH(AK$392,$H$392:$K$392,0))*HLOOKUP(AK$391,$J$388:$R$389,2)</f>
        <v>57</v>
      </c>
      <c r="AL413" s="726" cm="1">
        <f t="array" ref="AL413">INDEX($H413:$K413,0,MATCH(AL$392,$H$392:$K$392,0))*HLOOKUP(AL$391,$J$388:$R$389,2)</f>
        <v>0</v>
      </c>
      <c r="AM413" s="726" cm="1">
        <f t="array" ref="AM413">INDEX($H413:$K413,0,MATCH(AM$392,$H$392:$K$392,0))*HLOOKUP(AM$391,$J$388:$R$389,2)</f>
        <v>0</v>
      </c>
      <c r="AN413" s="726" cm="1">
        <f t="array" ref="AN413">INDEX($H413:$K413,0,MATCH(AN$392,$H$392:$K$392,0))*HLOOKUP(AN$391,$J$388:$R$389,2)</f>
        <v>0</v>
      </c>
      <c r="AO413" s="726" cm="1">
        <f t="array" ref="AO413">INDEX($H413:$K413,0,MATCH(AO$392,$H$392:$K$392,0))*HLOOKUP(AO$391,$J$388:$R$389,2)</f>
        <v>57</v>
      </c>
      <c r="AP413" s="726" cm="1">
        <f t="array" ref="AP413">INDEX($H413:$K413,0,MATCH(AP$392,$H$392:$K$392,0))*HLOOKUP(AP$391,$J$388:$R$389,2)</f>
        <v>0</v>
      </c>
      <c r="AQ413" s="726" cm="1">
        <f t="array" ref="AQ413">INDEX($H413:$K413,0,MATCH(AQ$392,$H$392:$K$392,0))*HLOOKUP(AQ$391,$J$388:$R$389,2)</f>
        <v>0</v>
      </c>
      <c r="AR413" s="726" cm="1">
        <f t="array" ref="AR413">INDEX($H413:$K413,0,MATCH(AR$392,$H$392:$K$392,0))*HLOOKUP(AR$391,$J$388:$R$389,2)</f>
        <v>0</v>
      </c>
      <c r="AS413" s="726" cm="1">
        <f t="array" ref="AS413">INDEX($H413:$K413,0,MATCH(AS$392,$H$392:$K$392,0))*HLOOKUP(AS$391,$J$388:$R$389,2)</f>
        <v>57</v>
      </c>
      <c r="AT413" s="726" cm="1">
        <f t="array" ref="AT413">INDEX($H413:$K413,0,MATCH(AT$392,$H$392:$K$392,0))*HLOOKUP(AT$391,$J$388:$R$389,2)</f>
        <v>0</v>
      </c>
      <c r="AU413" s="726"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6" cm="1">
        <f t="array" ref="L414">INDEX($H414:$K414,0,MATCH(L$392,$H$392:$K$392,0))*HLOOKUP(L$391,$J$388:$R$389,2)</f>
        <v>0</v>
      </c>
      <c r="M414" s="726" cm="1">
        <f t="array" ref="M414">INDEX($H414:$K414,0,MATCH(M$392,$H$392:$K$392,0))*HLOOKUP(M$391,$J$388:$R$389,2)</f>
        <v>57</v>
      </c>
      <c r="N414" s="726" cm="1">
        <f t="array" ref="N414">INDEX($H414:$K414,0,MATCH(N$392,$H$392:$K$392,0))*HLOOKUP(N$391,$J$388:$R$389,2)</f>
        <v>0</v>
      </c>
      <c r="O414" s="726" cm="1">
        <f t="array" ref="O414">INDEX($H414:$K414,0,MATCH(O$392,$H$392:$K$392,0))*HLOOKUP(O$391,$J$388:$R$389,2)</f>
        <v>0</v>
      </c>
      <c r="P414" s="726" cm="1">
        <f t="array" ref="P414">INDEX($H414:$K414,0,MATCH(P$392,$H$392:$K$392,0))*HLOOKUP(P$391,$J$388:$R$389,2)</f>
        <v>0</v>
      </c>
      <c r="Q414" s="726" cm="1">
        <f t="array" ref="Q414">INDEX($H414:$K414,0,MATCH(Q$392,$H$392:$K$392,0))*HLOOKUP(Q$391,$J$388:$R$389,2)</f>
        <v>57</v>
      </c>
      <c r="R414" s="726" cm="1">
        <f t="array" ref="R414">INDEX($H414:$K414,0,MATCH(R$392,$H$392:$K$392,0))*HLOOKUP(R$391,$J$388:$R$389,2)</f>
        <v>0</v>
      </c>
      <c r="S414" s="726" cm="1">
        <f t="array" ref="S414">INDEX($H414:$K414,0,MATCH(S$392,$H$392:$K$392,0))*HLOOKUP(S$391,$J$388:$R$389,2)</f>
        <v>0</v>
      </c>
      <c r="T414" s="726" cm="1">
        <f t="array" ref="T414">INDEX($H414:$K414,0,MATCH(T$392,$H$392:$K$392,0))*HLOOKUP(T$391,$J$388:$R$389,2)</f>
        <v>0</v>
      </c>
      <c r="U414" s="726" cm="1">
        <f t="array" ref="U414">INDEX($H414:$K414,0,MATCH(U$392,$H$392:$K$392,0))*HLOOKUP(U$391,$J$388:$R$389,2)</f>
        <v>57</v>
      </c>
      <c r="V414" s="726" cm="1">
        <f t="array" ref="V414">INDEX($H414:$K414,0,MATCH(V$392,$H$392:$K$392,0))*HLOOKUP(V$391,$J$388:$R$389,2)</f>
        <v>0</v>
      </c>
      <c r="W414" s="726" cm="1">
        <f t="array" ref="W414">INDEX($H414:$K414,0,MATCH(W$392,$H$392:$K$392,0))*HLOOKUP(W$391,$J$388:$R$389,2)</f>
        <v>0</v>
      </c>
      <c r="X414" s="726" cm="1">
        <f t="array" ref="X414">INDEX($H414:$K414,0,MATCH(X$392,$H$392:$K$392,0))*HLOOKUP(X$391,$J$388:$R$389,2)</f>
        <v>0</v>
      </c>
      <c r="Y414" s="726" cm="1">
        <f t="array" ref="Y414">INDEX($H414:$K414,0,MATCH(Y$392,$H$392:$K$392,0))*HLOOKUP(Y$391,$J$388:$R$389,2)</f>
        <v>57</v>
      </c>
      <c r="Z414" s="726" cm="1">
        <f t="array" ref="Z414">INDEX($H414:$K414,0,MATCH(Z$392,$H$392:$K$392,0))*HLOOKUP(Z$391,$J$388:$R$389,2)</f>
        <v>0</v>
      </c>
      <c r="AA414" s="726" cm="1">
        <f t="array" ref="AA414">INDEX($H414:$K414,0,MATCH(AA$392,$H$392:$K$392,0))*HLOOKUP(AA$391,$J$388:$R$389,2)</f>
        <v>0</v>
      </c>
      <c r="AB414" s="726" cm="1">
        <f t="array" ref="AB414">INDEX($H414:$K414,0,MATCH(AB$392,$H$392:$K$392,0))*HLOOKUP(AB$391,$J$388:$R$389,2)</f>
        <v>0</v>
      </c>
      <c r="AC414" s="726" cm="1">
        <f t="array" ref="AC414">INDEX($H414:$K414,0,MATCH(AC$392,$H$392:$K$392,0))*HLOOKUP(AC$391,$J$388:$R$389,2)</f>
        <v>57</v>
      </c>
      <c r="AD414" s="726" cm="1">
        <f t="array" ref="AD414">INDEX($H414:$K414,0,MATCH(AD$392,$H$392:$K$392,0))*HLOOKUP(AD$391,$J$388:$R$389,2)</f>
        <v>0</v>
      </c>
      <c r="AE414" s="726" cm="1">
        <f t="array" ref="AE414">INDEX($H414:$K414,0,MATCH(AE$392,$H$392:$K$392,0))*HLOOKUP(AE$391,$J$388:$R$389,2)</f>
        <v>0</v>
      </c>
      <c r="AF414" s="726" cm="1">
        <f t="array" ref="AF414">INDEX($H414:$K414,0,MATCH(AF$392,$H$392:$K$392,0))*HLOOKUP(AF$391,$J$388:$R$389,2)</f>
        <v>0</v>
      </c>
      <c r="AG414" s="726" cm="1">
        <f t="array" ref="AG414">INDEX($H414:$K414,0,MATCH(AG$392,$H$392:$K$392,0))*HLOOKUP(AG$391,$J$388:$R$389,2)</f>
        <v>57</v>
      </c>
      <c r="AH414" s="726" cm="1">
        <f t="array" ref="AH414">INDEX($H414:$K414,0,MATCH(AH$392,$H$392:$K$392,0))*HLOOKUP(AH$391,$J$388:$R$389,2)</f>
        <v>0</v>
      </c>
      <c r="AI414" s="726" cm="1">
        <f t="array" ref="AI414">INDEX($H414:$K414,0,MATCH(AI$392,$H$392:$K$392,0))*HLOOKUP(AI$391,$J$388:$R$389,2)</f>
        <v>0</v>
      </c>
      <c r="AJ414" s="726" cm="1">
        <f t="array" ref="AJ414">INDEX($H414:$K414,0,MATCH(AJ$392,$H$392:$K$392,0))*HLOOKUP(AJ$391,$J$388:$R$389,2)</f>
        <v>0</v>
      </c>
      <c r="AK414" s="726" cm="1">
        <f t="array" ref="AK414">INDEX($H414:$K414,0,MATCH(AK$392,$H$392:$K$392,0))*HLOOKUP(AK$391,$J$388:$R$389,2)</f>
        <v>57</v>
      </c>
      <c r="AL414" s="726" cm="1">
        <f t="array" ref="AL414">INDEX($H414:$K414,0,MATCH(AL$392,$H$392:$K$392,0))*HLOOKUP(AL$391,$J$388:$R$389,2)</f>
        <v>0</v>
      </c>
      <c r="AM414" s="726" cm="1">
        <f t="array" ref="AM414">INDEX($H414:$K414,0,MATCH(AM$392,$H$392:$K$392,0))*HLOOKUP(AM$391,$J$388:$R$389,2)</f>
        <v>0</v>
      </c>
      <c r="AN414" s="726" cm="1">
        <f t="array" ref="AN414">INDEX($H414:$K414,0,MATCH(AN$392,$H$392:$K$392,0))*HLOOKUP(AN$391,$J$388:$R$389,2)</f>
        <v>0</v>
      </c>
      <c r="AO414" s="726" cm="1">
        <f t="array" ref="AO414">INDEX($H414:$K414,0,MATCH(AO$392,$H$392:$K$392,0))*HLOOKUP(AO$391,$J$388:$R$389,2)</f>
        <v>57</v>
      </c>
      <c r="AP414" s="726" cm="1">
        <f t="array" ref="AP414">INDEX($H414:$K414,0,MATCH(AP$392,$H$392:$K$392,0))*HLOOKUP(AP$391,$J$388:$R$389,2)</f>
        <v>0</v>
      </c>
      <c r="AQ414" s="726" cm="1">
        <f t="array" ref="AQ414">INDEX($H414:$K414,0,MATCH(AQ$392,$H$392:$K$392,0))*HLOOKUP(AQ$391,$J$388:$R$389,2)</f>
        <v>0</v>
      </c>
      <c r="AR414" s="726" cm="1">
        <f t="array" ref="AR414">INDEX($H414:$K414,0,MATCH(AR$392,$H$392:$K$392,0))*HLOOKUP(AR$391,$J$388:$R$389,2)</f>
        <v>0</v>
      </c>
      <c r="AS414" s="726" cm="1">
        <f t="array" ref="AS414">INDEX($H414:$K414,0,MATCH(AS$392,$H$392:$K$392,0))*HLOOKUP(AS$391,$J$388:$R$389,2)</f>
        <v>57</v>
      </c>
      <c r="AT414" s="726" cm="1">
        <f t="array" ref="AT414">INDEX($H414:$K414,0,MATCH(AT$392,$H$392:$K$392,0))*HLOOKUP(AT$391,$J$388:$R$389,2)</f>
        <v>0</v>
      </c>
      <c r="AU414" s="726"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IFERROR(VLOOKUP($M147,$Y$179:$AC$189,AB$177,FALSE),0)</f>
        <v>52.6</v>
      </c>
      <c r="K415" s="231">
        <f t="shared" si="106"/>
        <v>35.1</v>
      </c>
      <c r="L415" s="726" cm="1">
        <f t="array" ref="L415">INDEX($H415:$K415,0,MATCH(L$392,$H$392:$K$392,0))*HLOOKUP(L$391,$J$388:$R$389,2)</f>
        <v>0</v>
      </c>
      <c r="M415" s="726" cm="1">
        <f t="array" ref="M415">INDEX($H415:$K415,0,MATCH(M$392,$H$392:$K$392,0))*HLOOKUP(M$391,$J$388:$R$389,2)</f>
        <v>196</v>
      </c>
      <c r="N415" s="726" cm="1">
        <f t="array" ref="N415">INDEX($H415:$K415,0,MATCH(N$392,$H$392:$K$392,0))*HLOOKUP(N$391,$J$388:$R$389,2)</f>
        <v>52.6</v>
      </c>
      <c r="O415" s="726" cm="1">
        <f t="array" ref="O415">INDEX($H415:$K415,0,MATCH(O$392,$H$392:$K$392,0))*HLOOKUP(O$391,$J$388:$R$389,2)</f>
        <v>35.1</v>
      </c>
      <c r="P415" s="726" cm="1">
        <f t="array" ref="P415">INDEX($H415:$K415,0,MATCH(P$392,$H$392:$K$392,0))*HLOOKUP(P$391,$J$388:$R$389,2)</f>
        <v>0</v>
      </c>
      <c r="Q415" s="726" cm="1">
        <f t="array" ref="Q415">INDEX($H415:$K415,0,MATCH(Q$392,$H$392:$K$392,0))*HLOOKUP(Q$391,$J$388:$R$389,2)</f>
        <v>196</v>
      </c>
      <c r="R415" s="726" cm="1">
        <f t="array" ref="R415">INDEX($H415:$K415,0,MATCH(R$392,$H$392:$K$392,0))*HLOOKUP(R$391,$J$388:$R$389,2)</f>
        <v>52.6</v>
      </c>
      <c r="S415" s="726" cm="1">
        <f t="array" ref="S415">INDEX($H415:$K415,0,MATCH(S$392,$H$392:$K$392,0))*HLOOKUP(S$391,$J$388:$R$389,2)</f>
        <v>35.1</v>
      </c>
      <c r="T415" s="726" cm="1">
        <f t="array" ref="T415">INDEX($H415:$K415,0,MATCH(T$392,$H$392:$K$392,0))*HLOOKUP(T$391,$J$388:$R$389,2)</f>
        <v>0</v>
      </c>
      <c r="U415" s="726" cm="1">
        <f t="array" ref="U415">INDEX($H415:$K415,0,MATCH(U$392,$H$392:$K$392,0))*HLOOKUP(U$391,$J$388:$R$389,2)</f>
        <v>196</v>
      </c>
      <c r="V415" s="726" cm="1">
        <f t="array" ref="V415">INDEX($H415:$K415,0,MATCH(V$392,$H$392:$K$392,0))*HLOOKUP(V$391,$J$388:$R$389,2)</f>
        <v>52.6</v>
      </c>
      <c r="W415" s="726" cm="1">
        <f t="array" ref="W415">INDEX($H415:$K415,0,MATCH(W$392,$H$392:$K$392,0))*HLOOKUP(W$391,$J$388:$R$389,2)</f>
        <v>35.1</v>
      </c>
      <c r="X415" s="726" cm="1">
        <f t="array" ref="X415">INDEX($H415:$K415,0,MATCH(X$392,$H$392:$K$392,0))*HLOOKUP(X$391,$J$388:$R$389,2)</f>
        <v>0</v>
      </c>
      <c r="Y415" s="726" cm="1">
        <f t="array" ref="Y415">INDEX($H415:$K415,0,MATCH(Y$392,$H$392:$K$392,0))*HLOOKUP(Y$391,$J$388:$R$389,2)</f>
        <v>196</v>
      </c>
      <c r="Z415" s="726" cm="1">
        <f t="array" ref="Z415">INDEX($H415:$K415,0,MATCH(Z$392,$H$392:$K$392,0))*HLOOKUP(Z$391,$J$388:$R$389,2)</f>
        <v>52.6</v>
      </c>
      <c r="AA415" s="726" cm="1">
        <f t="array" ref="AA415">INDEX($H415:$K415,0,MATCH(AA$392,$H$392:$K$392,0))*HLOOKUP(AA$391,$J$388:$R$389,2)</f>
        <v>35.1</v>
      </c>
      <c r="AB415" s="726" cm="1">
        <f t="array" ref="AB415">INDEX($H415:$K415,0,MATCH(AB$392,$H$392:$K$392,0))*HLOOKUP(AB$391,$J$388:$R$389,2)</f>
        <v>0</v>
      </c>
      <c r="AC415" s="726" cm="1">
        <f t="array" ref="AC415">INDEX($H415:$K415,0,MATCH(AC$392,$H$392:$K$392,0))*HLOOKUP(AC$391,$J$388:$R$389,2)</f>
        <v>196</v>
      </c>
      <c r="AD415" s="726" cm="1">
        <f t="array" ref="AD415">INDEX($H415:$K415,0,MATCH(AD$392,$H$392:$K$392,0))*HLOOKUP(AD$391,$J$388:$R$389,2)</f>
        <v>52.6</v>
      </c>
      <c r="AE415" s="726" cm="1">
        <f t="array" ref="AE415">INDEX($H415:$K415,0,MATCH(AE$392,$H$392:$K$392,0))*HLOOKUP(AE$391,$J$388:$R$389,2)</f>
        <v>35.1</v>
      </c>
      <c r="AF415" s="726" cm="1">
        <f t="array" ref="AF415">INDEX($H415:$K415,0,MATCH(AF$392,$H$392:$K$392,0))*HLOOKUP(AF$391,$J$388:$R$389,2)</f>
        <v>0</v>
      </c>
      <c r="AG415" s="726" cm="1">
        <f t="array" ref="AG415">INDEX($H415:$K415,0,MATCH(AG$392,$H$392:$K$392,0))*HLOOKUP(AG$391,$J$388:$R$389,2)</f>
        <v>196</v>
      </c>
      <c r="AH415" s="726" cm="1">
        <f t="array" ref="AH415">INDEX($H415:$K415,0,MATCH(AH$392,$H$392:$K$392,0))*HLOOKUP(AH$391,$J$388:$R$389,2)</f>
        <v>52.6</v>
      </c>
      <c r="AI415" s="726" cm="1">
        <f t="array" ref="AI415">INDEX($H415:$K415,0,MATCH(AI$392,$H$392:$K$392,0))*HLOOKUP(AI$391,$J$388:$R$389,2)</f>
        <v>35.1</v>
      </c>
      <c r="AJ415" s="726" cm="1">
        <f t="array" ref="AJ415">INDEX($H415:$K415,0,MATCH(AJ$392,$H$392:$K$392,0))*HLOOKUP(AJ$391,$J$388:$R$389,2)</f>
        <v>0</v>
      </c>
      <c r="AK415" s="726" cm="1">
        <f t="array" ref="AK415">INDEX($H415:$K415,0,MATCH(AK$392,$H$392:$K$392,0))*HLOOKUP(AK$391,$J$388:$R$389,2)</f>
        <v>196</v>
      </c>
      <c r="AL415" s="726" cm="1">
        <f t="array" ref="AL415">INDEX($H415:$K415,0,MATCH(AL$392,$H$392:$K$392,0))*HLOOKUP(AL$391,$J$388:$R$389,2)</f>
        <v>52.6</v>
      </c>
      <c r="AM415" s="726" cm="1">
        <f t="array" ref="AM415">INDEX($H415:$K415,0,MATCH(AM$392,$H$392:$K$392,0))*HLOOKUP(AM$391,$J$388:$R$389,2)</f>
        <v>35.1</v>
      </c>
      <c r="AN415" s="726" cm="1">
        <f t="array" ref="AN415">INDEX($H415:$K415,0,MATCH(AN$392,$H$392:$K$392,0))*HLOOKUP(AN$391,$J$388:$R$389,2)</f>
        <v>0</v>
      </c>
      <c r="AO415" s="726" cm="1">
        <f t="array" ref="AO415">INDEX($H415:$K415,0,MATCH(AO$392,$H$392:$K$392,0))*HLOOKUP(AO$391,$J$388:$R$389,2)</f>
        <v>196</v>
      </c>
      <c r="AP415" s="726" cm="1">
        <f t="array" ref="AP415">INDEX($H415:$K415,0,MATCH(AP$392,$H$392:$K$392,0))*HLOOKUP(AP$391,$J$388:$R$389,2)</f>
        <v>52.6</v>
      </c>
      <c r="AQ415" s="726" cm="1">
        <f t="array" ref="AQ415">INDEX($H415:$K415,0,MATCH(AQ$392,$H$392:$K$392,0))*HLOOKUP(AQ$391,$J$388:$R$389,2)</f>
        <v>35.1</v>
      </c>
      <c r="AR415" s="726" cm="1">
        <f t="array" ref="AR415">INDEX($H415:$K415,0,MATCH(AR$392,$H$392:$K$392,0))*HLOOKUP(AR$391,$J$388:$R$389,2)</f>
        <v>0</v>
      </c>
      <c r="AS415" s="726" cm="1">
        <f t="array" ref="AS415">INDEX($H415:$K415,0,MATCH(AS$392,$H$392:$K$392,0))*HLOOKUP(AS$391,$J$388:$R$389,2)</f>
        <v>196</v>
      </c>
      <c r="AT415" s="726" cm="1">
        <f t="array" ref="AT415">INDEX($H415:$K415,0,MATCH(AT$392,$H$392:$K$392,0))*HLOOKUP(AT$391,$J$388:$R$389,2)</f>
        <v>52.6</v>
      </c>
      <c r="AU415" s="726"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6" cm="1">
        <f t="array" ref="L416">INDEX($H416:$K416,0,MATCH(L$392,$H$392:$K$392,0))*HLOOKUP(L$391,$J$388:$R$389,2)</f>
        <v>0</v>
      </c>
      <c r="M416" s="726" cm="1">
        <f t="array" ref="M416">INDEX($H416:$K416,0,MATCH(M$392,$H$392:$K$392,0))*HLOOKUP(M$391,$J$388:$R$389,2)</f>
        <v>196</v>
      </c>
      <c r="N416" s="726" cm="1">
        <f t="array" ref="N416">INDEX($H416:$K416,0,MATCH(N$392,$H$392:$K$392,0))*HLOOKUP(N$391,$J$388:$R$389,2)</f>
        <v>52.6</v>
      </c>
      <c r="O416" s="726" cm="1">
        <f t="array" ref="O416">INDEX($H416:$K416,0,MATCH(O$392,$H$392:$K$392,0))*HLOOKUP(O$391,$J$388:$R$389,2)</f>
        <v>35.1</v>
      </c>
      <c r="P416" s="726" cm="1">
        <f t="array" ref="P416">INDEX($H416:$K416,0,MATCH(P$392,$H$392:$K$392,0))*HLOOKUP(P$391,$J$388:$R$389,2)</f>
        <v>0</v>
      </c>
      <c r="Q416" s="726" cm="1">
        <f t="array" ref="Q416">INDEX($H416:$K416,0,MATCH(Q$392,$H$392:$K$392,0))*HLOOKUP(Q$391,$J$388:$R$389,2)</f>
        <v>196</v>
      </c>
      <c r="R416" s="726" cm="1">
        <f t="array" ref="R416">INDEX($H416:$K416,0,MATCH(R$392,$H$392:$K$392,0))*HLOOKUP(R$391,$J$388:$R$389,2)</f>
        <v>52.6</v>
      </c>
      <c r="S416" s="726" cm="1">
        <f t="array" ref="S416">INDEX($H416:$K416,0,MATCH(S$392,$H$392:$K$392,0))*HLOOKUP(S$391,$J$388:$R$389,2)</f>
        <v>35.1</v>
      </c>
      <c r="T416" s="726" cm="1">
        <f t="array" ref="T416">INDEX($H416:$K416,0,MATCH(T$392,$H$392:$K$392,0))*HLOOKUP(T$391,$J$388:$R$389,2)</f>
        <v>0</v>
      </c>
      <c r="U416" s="726" cm="1">
        <f t="array" ref="U416">INDEX($H416:$K416,0,MATCH(U$392,$H$392:$K$392,0))*HLOOKUP(U$391,$J$388:$R$389,2)</f>
        <v>196</v>
      </c>
      <c r="V416" s="726" cm="1">
        <f t="array" ref="V416">INDEX($H416:$K416,0,MATCH(V$392,$H$392:$K$392,0))*HLOOKUP(V$391,$J$388:$R$389,2)</f>
        <v>52.6</v>
      </c>
      <c r="W416" s="726" cm="1">
        <f t="array" ref="W416">INDEX($H416:$K416,0,MATCH(W$392,$H$392:$K$392,0))*HLOOKUP(W$391,$J$388:$R$389,2)</f>
        <v>35.1</v>
      </c>
      <c r="X416" s="726" cm="1">
        <f t="array" ref="X416">INDEX($H416:$K416,0,MATCH(X$392,$H$392:$K$392,0))*HLOOKUP(X$391,$J$388:$R$389,2)</f>
        <v>0</v>
      </c>
      <c r="Y416" s="726" cm="1">
        <f t="array" ref="Y416">INDEX($H416:$K416,0,MATCH(Y$392,$H$392:$K$392,0))*HLOOKUP(Y$391,$J$388:$R$389,2)</f>
        <v>196</v>
      </c>
      <c r="Z416" s="726" cm="1">
        <f t="array" ref="Z416">INDEX($H416:$K416,0,MATCH(Z$392,$H$392:$K$392,0))*HLOOKUP(Z$391,$J$388:$R$389,2)</f>
        <v>52.6</v>
      </c>
      <c r="AA416" s="726" cm="1">
        <f t="array" ref="AA416">INDEX($H416:$K416,0,MATCH(AA$392,$H$392:$K$392,0))*HLOOKUP(AA$391,$J$388:$R$389,2)</f>
        <v>35.1</v>
      </c>
      <c r="AB416" s="726" cm="1">
        <f t="array" ref="AB416">INDEX($H416:$K416,0,MATCH(AB$392,$H$392:$K$392,0))*HLOOKUP(AB$391,$J$388:$R$389,2)</f>
        <v>0</v>
      </c>
      <c r="AC416" s="726" cm="1">
        <f t="array" ref="AC416">INDEX($H416:$K416,0,MATCH(AC$392,$H$392:$K$392,0))*HLOOKUP(AC$391,$J$388:$R$389,2)</f>
        <v>196</v>
      </c>
      <c r="AD416" s="726" cm="1">
        <f t="array" ref="AD416">INDEX($H416:$K416,0,MATCH(AD$392,$H$392:$K$392,0))*HLOOKUP(AD$391,$J$388:$R$389,2)</f>
        <v>52.6</v>
      </c>
      <c r="AE416" s="726" cm="1">
        <f t="array" ref="AE416">INDEX($H416:$K416,0,MATCH(AE$392,$H$392:$K$392,0))*HLOOKUP(AE$391,$J$388:$R$389,2)</f>
        <v>35.1</v>
      </c>
      <c r="AF416" s="726" cm="1">
        <f t="array" ref="AF416">INDEX($H416:$K416,0,MATCH(AF$392,$H$392:$K$392,0))*HLOOKUP(AF$391,$J$388:$R$389,2)</f>
        <v>0</v>
      </c>
      <c r="AG416" s="726" cm="1">
        <f t="array" ref="AG416">INDEX($H416:$K416,0,MATCH(AG$392,$H$392:$K$392,0))*HLOOKUP(AG$391,$J$388:$R$389,2)</f>
        <v>196</v>
      </c>
      <c r="AH416" s="726" cm="1">
        <f t="array" ref="AH416">INDEX($H416:$K416,0,MATCH(AH$392,$H$392:$K$392,0))*HLOOKUP(AH$391,$J$388:$R$389,2)</f>
        <v>52.6</v>
      </c>
      <c r="AI416" s="726" cm="1">
        <f t="array" ref="AI416">INDEX($H416:$K416,0,MATCH(AI$392,$H$392:$K$392,0))*HLOOKUP(AI$391,$J$388:$R$389,2)</f>
        <v>35.1</v>
      </c>
      <c r="AJ416" s="726" cm="1">
        <f t="array" ref="AJ416">INDEX($H416:$K416,0,MATCH(AJ$392,$H$392:$K$392,0))*HLOOKUP(AJ$391,$J$388:$R$389,2)</f>
        <v>0</v>
      </c>
      <c r="AK416" s="726" cm="1">
        <f t="array" ref="AK416">INDEX($H416:$K416,0,MATCH(AK$392,$H$392:$K$392,0))*HLOOKUP(AK$391,$J$388:$R$389,2)</f>
        <v>196</v>
      </c>
      <c r="AL416" s="726" cm="1">
        <f t="array" ref="AL416">INDEX($H416:$K416,0,MATCH(AL$392,$H$392:$K$392,0))*HLOOKUP(AL$391,$J$388:$R$389,2)</f>
        <v>52.6</v>
      </c>
      <c r="AM416" s="726" cm="1">
        <f t="array" ref="AM416">INDEX($H416:$K416,0,MATCH(AM$392,$H$392:$K$392,0))*HLOOKUP(AM$391,$J$388:$R$389,2)</f>
        <v>35.1</v>
      </c>
      <c r="AN416" s="726" cm="1">
        <f t="array" ref="AN416">INDEX($H416:$K416,0,MATCH(AN$392,$H$392:$K$392,0))*HLOOKUP(AN$391,$J$388:$R$389,2)</f>
        <v>0</v>
      </c>
      <c r="AO416" s="726" cm="1">
        <f t="array" ref="AO416">INDEX($H416:$K416,0,MATCH(AO$392,$H$392:$K$392,0))*HLOOKUP(AO$391,$J$388:$R$389,2)</f>
        <v>196</v>
      </c>
      <c r="AP416" s="726" cm="1">
        <f t="array" ref="AP416">INDEX($H416:$K416,0,MATCH(AP$392,$H$392:$K$392,0))*HLOOKUP(AP$391,$J$388:$R$389,2)</f>
        <v>52.6</v>
      </c>
      <c r="AQ416" s="726" cm="1">
        <f t="array" ref="AQ416">INDEX($H416:$K416,0,MATCH(AQ$392,$H$392:$K$392,0))*HLOOKUP(AQ$391,$J$388:$R$389,2)</f>
        <v>35.1</v>
      </c>
      <c r="AR416" s="726" cm="1">
        <f t="array" ref="AR416">INDEX($H416:$K416,0,MATCH(AR$392,$H$392:$K$392,0))*HLOOKUP(AR$391,$J$388:$R$389,2)</f>
        <v>0</v>
      </c>
      <c r="AS416" s="726" cm="1">
        <f t="array" ref="AS416">INDEX($H416:$K416,0,MATCH(AS$392,$H$392:$K$392,0))*HLOOKUP(AS$391,$J$388:$R$389,2)</f>
        <v>196</v>
      </c>
      <c r="AT416" s="726" cm="1">
        <f t="array" ref="AT416">INDEX($H416:$K416,0,MATCH(AT$392,$H$392:$K$392,0))*HLOOKUP(AT$391,$J$388:$R$389,2)</f>
        <v>52.6</v>
      </c>
      <c r="AU416" s="726"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6" cm="1">
        <f t="array" ref="L417">INDEX($H417:$K417,0,MATCH(L$392,$H$392:$K$392,0))*HLOOKUP(L$391,$J$388:$R$389,2)</f>
        <v>0</v>
      </c>
      <c r="M417" s="726" cm="1">
        <f t="array" ref="M417">INDEX($H417:$K417,0,MATCH(M$392,$H$392:$K$392,0))*HLOOKUP(M$391,$J$388:$R$389,2)</f>
        <v>196</v>
      </c>
      <c r="N417" s="726" cm="1">
        <f t="array" ref="N417">INDEX($H417:$K417,0,MATCH(N$392,$H$392:$K$392,0))*HLOOKUP(N$391,$J$388:$R$389,2)</f>
        <v>52.6</v>
      </c>
      <c r="O417" s="726" cm="1">
        <f t="array" ref="O417">INDEX($H417:$K417,0,MATCH(O$392,$H$392:$K$392,0))*HLOOKUP(O$391,$J$388:$R$389,2)</f>
        <v>35.1</v>
      </c>
      <c r="P417" s="726" cm="1">
        <f t="array" ref="P417">INDEX($H417:$K417,0,MATCH(P$392,$H$392:$K$392,0))*HLOOKUP(P$391,$J$388:$R$389,2)</f>
        <v>0</v>
      </c>
      <c r="Q417" s="726" cm="1">
        <f t="array" ref="Q417">INDEX($H417:$K417,0,MATCH(Q$392,$H$392:$K$392,0))*HLOOKUP(Q$391,$J$388:$R$389,2)</f>
        <v>196</v>
      </c>
      <c r="R417" s="726" cm="1">
        <f t="array" ref="R417">INDEX($H417:$K417,0,MATCH(R$392,$H$392:$K$392,0))*HLOOKUP(R$391,$J$388:$R$389,2)</f>
        <v>52.6</v>
      </c>
      <c r="S417" s="726" cm="1">
        <f t="array" ref="S417">INDEX($H417:$K417,0,MATCH(S$392,$H$392:$K$392,0))*HLOOKUP(S$391,$J$388:$R$389,2)</f>
        <v>35.1</v>
      </c>
      <c r="T417" s="726" cm="1">
        <f t="array" ref="T417">INDEX($H417:$K417,0,MATCH(T$392,$H$392:$K$392,0))*HLOOKUP(T$391,$J$388:$R$389,2)</f>
        <v>0</v>
      </c>
      <c r="U417" s="726" cm="1">
        <f t="array" ref="U417">INDEX($H417:$K417,0,MATCH(U$392,$H$392:$K$392,0))*HLOOKUP(U$391,$J$388:$R$389,2)</f>
        <v>196</v>
      </c>
      <c r="V417" s="726" cm="1">
        <f t="array" ref="V417">INDEX($H417:$K417,0,MATCH(V$392,$H$392:$K$392,0))*HLOOKUP(V$391,$J$388:$R$389,2)</f>
        <v>52.6</v>
      </c>
      <c r="W417" s="726" cm="1">
        <f t="array" ref="W417">INDEX($H417:$K417,0,MATCH(W$392,$H$392:$K$392,0))*HLOOKUP(W$391,$J$388:$R$389,2)</f>
        <v>35.1</v>
      </c>
      <c r="X417" s="726" cm="1">
        <f t="array" ref="X417">INDEX($H417:$K417,0,MATCH(X$392,$H$392:$K$392,0))*HLOOKUP(X$391,$J$388:$R$389,2)</f>
        <v>0</v>
      </c>
      <c r="Y417" s="726" cm="1">
        <f t="array" ref="Y417">INDEX($H417:$K417,0,MATCH(Y$392,$H$392:$K$392,0))*HLOOKUP(Y$391,$J$388:$R$389,2)</f>
        <v>196</v>
      </c>
      <c r="Z417" s="726" cm="1">
        <f t="array" ref="Z417">INDEX($H417:$K417,0,MATCH(Z$392,$H$392:$K$392,0))*HLOOKUP(Z$391,$J$388:$R$389,2)</f>
        <v>52.6</v>
      </c>
      <c r="AA417" s="726" cm="1">
        <f t="array" ref="AA417">INDEX($H417:$K417,0,MATCH(AA$392,$H$392:$K$392,0))*HLOOKUP(AA$391,$J$388:$R$389,2)</f>
        <v>35.1</v>
      </c>
      <c r="AB417" s="726" cm="1">
        <f t="array" ref="AB417">INDEX($H417:$K417,0,MATCH(AB$392,$H$392:$K$392,0))*HLOOKUP(AB$391,$J$388:$R$389,2)</f>
        <v>0</v>
      </c>
      <c r="AC417" s="726" cm="1">
        <f t="array" ref="AC417">INDEX($H417:$K417,0,MATCH(AC$392,$H$392:$K$392,0))*HLOOKUP(AC$391,$J$388:$R$389,2)</f>
        <v>196</v>
      </c>
      <c r="AD417" s="726" cm="1">
        <f t="array" ref="AD417">INDEX($H417:$K417,0,MATCH(AD$392,$H$392:$K$392,0))*HLOOKUP(AD$391,$J$388:$R$389,2)</f>
        <v>52.6</v>
      </c>
      <c r="AE417" s="726" cm="1">
        <f t="array" ref="AE417">INDEX($H417:$K417,0,MATCH(AE$392,$H$392:$K$392,0))*HLOOKUP(AE$391,$J$388:$R$389,2)</f>
        <v>35.1</v>
      </c>
      <c r="AF417" s="726" cm="1">
        <f t="array" ref="AF417">INDEX($H417:$K417,0,MATCH(AF$392,$H$392:$K$392,0))*HLOOKUP(AF$391,$J$388:$R$389,2)</f>
        <v>0</v>
      </c>
      <c r="AG417" s="726" cm="1">
        <f t="array" ref="AG417">INDEX($H417:$K417,0,MATCH(AG$392,$H$392:$K$392,0))*HLOOKUP(AG$391,$J$388:$R$389,2)</f>
        <v>196</v>
      </c>
      <c r="AH417" s="726" cm="1">
        <f t="array" ref="AH417">INDEX($H417:$K417,0,MATCH(AH$392,$H$392:$K$392,0))*HLOOKUP(AH$391,$J$388:$R$389,2)</f>
        <v>52.6</v>
      </c>
      <c r="AI417" s="726" cm="1">
        <f t="array" ref="AI417">INDEX($H417:$K417,0,MATCH(AI$392,$H$392:$K$392,0))*HLOOKUP(AI$391,$J$388:$R$389,2)</f>
        <v>35.1</v>
      </c>
      <c r="AJ417" s="726" cm="1">
        <f t="array" ref="AJ417">INDEX($H417:$K417,0,MATCH(AJ$392,$H$392:$K$392,0))*HLOOKUP(AJ$391,$J$388:$R$389,2)</f>
        <v>0</v>
      </c>
      <c r="AK417" s="726" cm="1">
        <f t="array" ref="AK417">INDEX($H417:$K417,0,MATCH(AK$392,$H$392:$K$392,0))*HLOOKUP(AK$391,$J$388:$R$389,2)</f>
        <v>196</v>
      </c>
      <c r="AL417" s="726" cm="1">
        <f t="array" ref="AL417">INDEX($H417:$K417,0,MATCH(AL$392,$H$392:$K$392,0))*HLOOKUP(AL$391,$J$388:$R$389,2)</f>
        <v>52.6</v>
      </c>
      <c r="AM417" s="726" cm="1">
        <f t="array" ref="AM417">INDEX($H417:$K417,0,MATCH(AM$392,$H$392:$K$392,0))*HLOOKUP(AM$391,$J$388:$R$389,2)</f>
        <v>35.1</v>
      </c>
      <c r="AN417" s="726" cm="1">
        <f t="array" ref="AN417">INDEX($H417:$K417,0,MATCH(AN$392,$H$392:$K$392,0))*HLOOKUP(AN$391,$J$388:$R$389,2)</f>
        <v>0</v>
      </c>
      <c r="AO417" s="726" cm="1">
        <f t="array" ref="AO417">INDEX($H417:$K417,0,MATCH(AO$392,$H$392:$K$392,0))*HLOOKUP(AO$391,$J$388:$R$389,2)</f>
        <v>196</v>
      </c>
      <c r="AP417" s="726" cm="1">
        <f t="array" ref="AP417">INDEX($H417:$K417,0,MATCH(AP$392,$H$392:$K$392,0))*HLOOKUP(AP$391,$J$388:$R$389,2)</f>
        <v>52.6</v>
      </c>
      <c r="AQ417" s="726" cm="1">
        <f t="array" ref="AQ417">INDEX($H417:$K417,0,MATCH(AQ$392,$H$392:$K$392,0))*HLOOKUP(AQ$391,$J$388:$R$389,2)</f>
        <v>35.1</v>
      </c>
      <c r="AR417" s="726" cm="1">
        <f t="array" ref="AR417">INDEX($H417:$K417,0,MATCH(AR$392,$H$392:$K$392,0))*HLOOKUP(AR$391,$J$388:$R$389,2)</f>
        <v>0</v>
      </c>
      <c r="AS417" s="726" cm="1">
        <f t="array" ref="AS417">INDEX($H417:$K417,0,MATCH(AS$392,$H$392:$K$392,0))*HLOOKUP(AS$391,$J$388:$R$389,2)</f>
        <v>196</v>
      </c>
      <c r="AT417" s="726" cm="1">
        <f t="array" ref="AT417">INDEX($H417:$K417,0,MATCH(AT$392,$H$392:$K$392,0))*HLOOKUP(AT$391,$J$388:$R$389,2)</f>
        <v>52.6</v>
      </c>
      <c r="AU417" s="726"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6" cm="1">
        <f t="array" ref="L418">INDEX($H418:$K418,0,MATCH(L$392,$H$392:$K$392,0))*HLOOKUP(L$391,$J$388:$R$389,2)</f>
        <v>0</v>
      </c>
      <c r="M418" s="726" cm="1">
        <f t="array" ref="M418">INDEX($H418:$K418,0,MATCH(M$392,$H$392:$K$392,0))*HLOOKUP(M$391,$J$388:$R$389,2)</f>
        <v>196</v>
      </c>
      <c r="N418" s="726" cm="1">
        <f t="array" ref="N418">INDEX($H418:$K418,0,MATCH(N$392,$H$392:$K$392,0))*HLOOKUP(N$391,$J$388:$R$389,2)</f>
        <v>52.6</v>
      </c>
      <c r="O418" s="726" cm="1">
        <f t="array" ref="O418">INDEX($H418:$K418,0,MATCH(O$392,$H$392:$K$392,0))*HLOOKUP(O$391,$J$388:$R$389,2)</f>
        <v>35.1</v>
      </c>
      <c r="P418" s="726" cm="1">
        <f t="array" ref="P418">INDEX($H418:$K418,0,MATCH(P$392,$H$392:$K$392,0))*HLOOKUP(P$391,$J$388:$R$389,2)</f>
        <v>0</v>
      </c>
      <c r="Q418" s="726" cm="1">
        <f t="array" ref="Q418">INDEX($H418:$K418,0,MATCH(Q$392,$H$392:$K$392,0))*HLOOKUP(Q$391,$J$388:$R$389,2)</f>
        <v>196</v>
      </c>
      <c r="R418" s="726" cm="1">
        <f t="array" ref="R418">INDEX($H418:$K418,0,MATCH(R$392,$H$392:$K$392,0))*HLOOKUP(R$391,$J$388:$R$389,2)</f>
        <v>52.6</v>
      </c>
      <c r="S418" s="726" cm="1">
        <f t="array" ref="S418">INDEX($H418:$K418,0,MATCH(S$392,$H$392:$K$392,0))*HLOOKUP(S$391,$J$388:$R$389,2)</f>
        <v>35.1</v>
      </c>
      <c r="T418" s="726" cm="1">
        <f t="array" ref="T418">INDEX($H418:$K418,0,MATCH(T$392,$H$392:$K$392,0))*HLOOKUP(T$391,$J$388:$R$389,2)</f>
        <v>0</v>
      </c>
      <c r="U418" s="726" cm="1">
        <f t="array" ref="U418">INDEX($H418:$K418,0,MATCH(U$392,$H$392:$K$392,0))*HLOOKUP(U$391,$J$388:$R$389,2)</f>
        <v>196</v>
      </c>
      <c r="V418" s="726" cm="1">
        <f t="array" ref="V418">INDEX($H418:$K418,0,MATCH(V$392,$H$392:$K$392,0))*HLOOKUP(V$391,$J$388:$R$389,2)</f>
        <v>52.6</v>
      </c>
      <c r="W418" s="726" cm="1">
        <f t="array" ref="W418">INDEX($H418:$K418,0,MATCH(W$392,$H$392:$K$392,0))*HLOOKUP(W$391,$J$388:$R$389,2)</f>
        <v>35.1</v>
      </c>
      <c r="X418" s="726" cm="1">
        <f t="array" ref="X418">INDEX($H418:$K418,0,MATCH(X$392,$H$392:$K$392,0))*HLOOKUP(X$391,$J$388:$R$389,2)</f>
        <v>0</v>
      </c>
      <c r="Y418" s="726" cm="1">
        <f t="array" ref="Y418">INDEX($H418:$K418,0,MATCH(Y$392,$H$392:$K$392,0))*HLOOKUP(Y$391,$J$388:$R$389,2)</f>
        <v>196</v>
      </c>
      <c r="Z418" s="726" cm="1">
        <f t="array" ref="Z418">INDEX($H418:$K418,0,MATCH(Z$392,$H$392:$K$392,0))*HLOOKUP(Z$391,$J$388:$R$389,2)</f>
        <v>52.6</v>
      </c>
      <c r="AA418" s="726" cm="1">
        <f t="array" ref="AA418">INDEX($H418:$K418,0,MATCH(AA$392,$H$392:$K$392,0))*HLOOKUP(AA$391,$J$388:$R$389,2)</f>
        <v>35.1</v>
      </c>
      <c r="AB418" s="726" cm="1">
        <f t="array" ref="AB418">INDEX($H418:$K418,0,MATCH(AB$392,$H$392:$K$392,0))*HLOOKUP(AB$391,$J$388:$R$389,2)</f>
        <v>0</v>
      </c>
      <c r="AC418" s="726" cm="1">
        <f t="array" ref="AC418">INDEX($H418:$K418,0,MATCH(AC$392,$H$392:$K$392,0))*HLOOKUP(AC$391,$J$388:$R$389,2)</f>
        <v>196</v>
      </c>
      <c r="AD418" s="726" cm="1">
        <f t="array" ref="AD418">INDEX($H418:$K418,0,MATCH(AD$392,$H$392:$K$392,0))*HLOOKUP(AD$391,$J$388:$R$389,2)</f>
        <v>52.6</v>
      </c>
      <c r="AE418" s="726" cm="1">
        <f t="array" ref="AE418">INDEX($H418:$K418,0,MATCH(AE$392,$H$392:$K$392,0))*HLOOKUP(AE$391,$J$388:$R$389,2)</f>
        <v>35.1</v>
      </c>
      <c r="AF418" s="726" cm="1">
        <f t="array" ref="AF418">INDEX($H418:$K418,0,MATCH(AF$392,$H$392:$K$392,0))*HLOOKUP(AF$391,$J$388:$R$389,2)</f>
        <v>0</v>
      </c>
      <c r="AG418" s="726" cm="1">
        <f t="array" ref="AG418">INDEX($H418:$K418,0,MATCH(AG$392,$H$392:$K$392,0))*HLOOKUP(AG$391,$J$388:$R$389,2)</f>
        <v>196</v>
      </c>
      <c r="AH418" s="726" cm="1">
        <f t="array" ref="AH418">INDEX($H418:$K418,0,MATCH(AH$392,$H$392:$K$392,0))*HLOOKUP(AH$391,$J$388:$R$389,2)</f>
        <v>52.6</v>
      </c>
      <c r="AI418" s="726" cm="1">
        <f t="array" ref="AI418">INDEX($H418:$K418,0,MATCH(AI$392,$H$392:$K$392,0))*HLOOKUP(AI$391,$J$388:$R$389,2)</f>
        <v>35.1</v>
      </c>
      <c r="AJ418" s="726" cm="1">
        <f t="array" ref="AJ418">INDEX($H418:$K418,0,MATCH(AJ$392,$H$392:$K$392,0))*HLOOKUP(AJ$391,$J$388:$R$389,2)</f>
        <v>0</v>
      </c>
      <c r="AK418" s="726" cm="1">
        <f t="array" ref="AK418">INDEX($H418:$K418,0,MATCH(AK$392,$H$392:$K$392,0))*HLOOKUP(AK$391,$J$388:$R$389,2)</f>
        <v>196</v>
      </c>
      <c r="AL418" s="726" cm="1">
        <f t="array" ref="AL418">INDEX($H418:$K418,0,MATCH(AL$392,$H$392:$K$392,0))*HLOOKUP(AL$391,$J$388:$R$389,2)</f>
        <v>52.6</v>
      </c>
      <c r="AM418" s="726" cm="1">
        <f t="array" ref="AM418">INDEX($H418:$K418,0,MATCH(AM$392,$H$392:$K$392,0))*HLOOKUP(AM$391,$J$388:$R$389,2)</f>
        <v>35.1</v>
      </c>
      <c r="AN418" s="726" cm="1">
        <f t="array" ref="AN418">INDEX($H418:$K418,0,MATCH(AN$392,$H$392:$K$392,0))*HLOOKUP(AN$391,$J$388:$R$389,2)</f>
        <v>0</v>
      </c>
      <c r="AO418" s="726" cm="1">
        <f t="array" ref="AO418">INDEX($H418:$K418,0,MATCH(AO$392,$H$392:$K$392,0))*HLOOKUP(AO$391,$J$388:$R$389,2)</f>
        <v>196</v>
      </c>
      <c r="AP418" s="726" cm="1">
        <f t="array" ref="AP418">INDEX($H418:$K418,0,MATCH(AP$392,$H$392:$K$392,0))*HLOOKUP(AP$391,$J$388:$R$389,2)</f>
        <v>52.6</v>
      </c>
      <c r="AQ418" s="726" cm="1">
        <f t="array" ref="AQ418">INDEX($H418:$K418,0,MATCH(AQ$392,$H$392:$K$392,0))*HLOOKUP(AQ$391,$J$388:$R$389,2)</f>
        <v>35.1</v>
      </c>
      <c r="AR418" s="726" cm="1">
        <f t="array" ref="AR418">INDEX($H418:$K418,0,MATCH(AR$392,$H$392:$K$392,0))*HLOOKUP(AR$391,$J$388:$R$389,2)</f>
        <v>0</v>
      </c>
      <c r="AS418" s="726" cm="1">
        <f t="array" ref="AS418">INDEX($H418:$K418,0,MATCH(AS$392,$H$392:$K$392,0))*HLOOKUP(AS$391,$J$388:$R$389,2)</f>
        <v>196</v>
      </c>
      <c r="AT418" s="726" cm="1">
        <f t="array" ref="AT418">INDEX($H418:$K418,0,MATCH(AT$392,$H$392:$K$392,0))*HLOOKUP(AT$391,$J$388:$R$389,2)</f>
        <v>52.6</v>
      </c>
      <c r="AU418" s="726"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6" cm="1">
        <f t="array" ref="L419">INDEX($H419:$K419,0,MATCH(L$392,$H$392:$K$392,0))*HLOOKUP(L$391,$J$388:$R$389,2)</f>
        <v>0</v>
      </c>
      <c r="M419" s="726" cm="1">
        <f t="array" ref="M419">INDEX($H419:$K419,0,MATCH(M$392,$H$392:$K$392,0))*HLOOKUP(M$391,$J$388:$R$389,2)</f>
        <v>196</v>
      </c>
      <c r="N419" s="726" cm="1">
        <f t="array" ref="N419">INDEX($H419:$K419,0,MATCH(N$392,$H$392:$K$392,0))*HLOOKUP(N$391,$J$388:$R$389,2)</f>
        <v>52.6</v>
      </c>
      <c r="O419" s="726" cm="1">
        <f t="array" ref="O419">INDEX($H419:$K419,0,MATCH(O$392,$H$392:$K$392,0))*HLOOKUP(O$391,$J$388:$R$389,2)</f>
        <v>56.1</v>
      </c>
      <c r="P419" s="726" cm="1">
        <f t="array" ref="P419">INDEX($H419:$K419,0,MATCH(P$392,$H$392:$K$392,0))*HLOOKUP(P$391,$J$388:$R$389,2)</f>
        <v>0</v>
      </c>
      <c r="Q419" s="726" cm="1">
        <f t="array" ref="Q419">INDEX($H419:$K419,0,MATCH(Q$392,$H$392:$K$392,0))*HLOOKUP(Q$391,$J$388:$R$389,2)</f>
        <v>196</v>
      </c>
      <c r="R419" s="726" cm="1">
        <f t="array" ref="R419">INDEX($H419:$K419,0,MATCH(R$392,$H$392:$K$392,0))*HLOOKUP(R$391,$J$388:$R$389,2)</f>
        <v>52.6</v>
      </c>
      <c r="S419" s="726" cm="1">
        <f t="array" ref="S419">INDEX($H419:$K419,0,MATCH(S$392,$H$392:$K$392,0))*HLOOKUP(S$391,$J$388:$R$389,2)</f>
        <v>56.1</v>
      </c>
      <c r="T419" s="726" cm="1">
        <f t="array" ref="T419">INDEX($H419:$K419,0,MATCH(T$392,$H$392:$K$392,0))*HLOOKUP(T$391,$J$388:$R$389,2)</f>
        <v>0</v>
      </c>
      <c r="U419" s="726" cm="1">
        <f t="array" ref="U419">INDEX($H419:$K419,0,MATCH(U$392,$H$392:$K$392,0))*HLOOKUP(U$391,$J$388:$R$389,2)</f>
        <v>196</v>
      </c>
      <c r="V419" s="726" cm="1">
        <f t="array" ref="V419">INDEX($H419:$K419,0,MATCH(V$392,$H$392:$K$392,0))*HLOOKUP(V$391,$J$388:$R$389,2)</f>
        <v>52.6</v>
      </c>
      <c r="W419" s="726" cm="1">
        <f t="array" ref="W419">INDEX($H419:$K419,0,MATCH(W$392,$H$392:$K$392,0))*HLOOKUP(W$391,$J$388:$R$389,2)</f>
        <v>56.1</v>
      </c>
      <c r="X419" s="726" cm="1">
        <f t="array" ref="X419">INDEX($H419:$K419,0,MATCH(X$392,$H$392:$K$392,0))*HLOOKUP(X$391,$J$388:$R$389,2)</f>
        <v>0</v>
      </c>
      <c r="Y419" s="726" cm="1">
        <f t="array" ref="Y419">INDEX($H419:$K419,0,MATCH(Y$392,$H$392:$K$392,0))*HLOOKUP(Y$391,$J$388:$R$389,2)</f>
        <v>196</v>
      </c>
      <c r="Z419" s="726" cm="1">
        <f t="array" ref="Z419">INDEX($H419:$K419,0,MATCH(Z$392,$H$392:$K$392,0))*HLOOKUP(Z$391,$J$388:$R$389,2)</f>
        <v>52.6</v>
      </c>
      <c r="AA419" s="726" cm="1">
        <f t="array" ref="AA419">INDEX($H419:$K419,0,MATCH(AA$392,$H$392:$K$392,0))*HLOOKUP(AA$391,$J$388:$R$389,2)</f>
        <v>56.1</v>
      </c>
      <c r="AB419" s="726" cm="1">
        <f t="array" ref="AB419">INDEX($H419:$K419,0,MATCH(AB$392,$H$392:$K$392,0))*HLOOKUP(AB$391,$J$388:$R$389,2)</f>
        <v>0</v>
      </c>
      <c r="AC419" s="726" cm="1">
        <f t="array" ref="AC419">INDEX($H419:$K419,0,MATCH(AC$392,$H$392:$K$392,0))*HLOOKUP(AC$391,$J$388:$R$389,2)</f>
        <v>196</v>
      </c>
      <c r="AD419" s="726" cm="1">
        <f t="array" ref="AD419">INDEX($H419:$K419,0,MATCH(AD$392,$H$392:$K$392,0))*HLOOKUP(AD$391,$J$388:$R$389,2)</f>
        <v>52.6</v>
      </c>
      <c r="AE419" s="726" cm="1">
        <f t="array" ref="AE419">INDEX($H419:$K419,0,MATCH(AE$392,$H$392:$K$392,0))*HLOOKUP(AE$391,$J$388:$R$389,2)</f>
        <v>56.1</v>
      </c>
      <c r="AF419" s="726" cm="1">
        <f t="array" ref="AF419">INDEX($H419:$K419,0,MATCH(AF$392,$H$392:$K$392,0))*HLOOKUP(AF$391,$J$388:$R$389,2)</f>
        <v>0</v>
      </c>
      <c r="AG419" s="726" cm="1">
        <f t="array" ref="AG419">INDEX($H419:$K419,0,MATCH(AG$392,$H$392:$K$392,0))*HLOOKUP(AG$391,$J$388:$R$389,2)</f>
        <v>196</v>
      </c>
      <c r="AH419" s="726" cm="1">
        <f t="array" ref="AH419">INDEX($H419:$K419,0,MATCH(AH$392,$H$392:$K$392,0))*HLOOKUP(AH$391,$J$388:$R$389,2)</f>
        <v>52.6</v>
      </c>
      <c r="AI419" s="726" cm="1">
        <f t="array" ref="AI419">INDEX($H419:$K419,0,MATCH(AI$392,$H$392:$K$392,0))*HLOOKUP(AI$391,$J$388:$R$389,2)</f>
        <v>56.1</v>
      </c>
      <c r="AJ419" s="726" cm="1">
        <f t="array" ref="AJ419">INDEX($H419:$K419,0,MATCH(AJ$392,$H$392:$K$392,0))*HLOOKUP(AJ$391,$J$388:$R$389,2)</f>
        <v>0</v>
      </c>
      <c r="AK419" s="726" cm="1">
        <f t="array" ref="AK419">INDEX($H419:$K419,0,MATCH(AK$392,$H$392:$K$392,0))*HLOOKUP(AK$391,$J$388:$R$389,2)</f>
        <v>196</v>
      </c>
      <c r="AL419" s="726" cm="1">
        <f t="array" ref="AL419">INDEX($H419:$K419,0,MATCH(AL$392,$H$392:$K$392,0))*HLOOKUP(AL$391,$J$388:$R$389,2)</f>
        <v>52.6</v>
      </c>
      <c r="AM419" s="726" cm="1">
        <f t="array" ref="AM419">INDEX($H419:$K419,0,MATCH(AM$392,$H$392:$K$392,0))*HLOOKUP(AM$391,$J$388:$R$389,2)</f>
        <v>56.1</v>
      </c>
      <c r="AN419" s="726" cm="1">
        <f t="array" ref="AN419">INDEX($H419:$K419,0,MATCH(AN$392,$H$392:$K$392,0))*HLOOKUP(AN$391,$J$388:$R$389,2)</f>
        <v>0</v>
      </c>
      <c r="AO419" s="726" cm="1">
        <f t="array" ref="AO419">INDEX($H419:$K419,0,MATCH(AO$392,$H$392:$K$392,0))*HLOOKUP(AO$391,$J$388:$R$389,2)</f>
        <v>196</v>
      </c>
      <c r="AP419" s="726" cm="1">
        <f t="array" ref="AP419">INDEX($H419:$K419,0,MATCH(AP$392,$H$392:$K$392,0))*HLOOKUP(AP$391,$J$388:$R$389,2)</f>
        <v>52.6</v>
      </c>
      <c r="AQ419" s="726" cm="1">
        <f t="array" ref="AQ419">INDEX($H419:$K419,0,MATCH(AQ$392,$H$392:$K$392,0))*HLOOKUP(AQ$391,$J$388:$R$389,2)</f>
        <v>56.1</v>
      </c>
      <c r="AR419" s="726" cm="1">
        <f t="array" ref="AR419">INDEX($H419:$K419,0,MATCH(AR$392,$H$392:$K$392,0))*HLOOKUP(AR$391,$J$388:$R$389,2)</f>
        <v>0</v>
      </c>
      <c r="AS419" s="726" cm="1">
        <f t="array" ref="AS419">INDEX($H419:$K419,0,MATCH(AS$392,$H$392:$K$392,0))*HLOOKUP(AS$391,$J$388:$R$389,2)</f>
        <v>196</v>
      </c>
      <c r="AT419" s="726" cm="1">
        <f t="array" ref="AT419">INDEX($H419:$K419,0,MATCH(AT$392,$H$392:$K$392,0))*HLOOKUP(AT$391,$J$388:$R$389,2)</f>
        <v>52.6</v>
      </c>
      <c r="AU419" s="726"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6" cm="1">
        <f t="array" ref="L420">INDEX($H420:$K420,0,MATCH(L$392,$H$392:$K$392,0))*HLOOKUP(L$391,$J$388:$R$389,2)</f>
        <v>0</v>
      </c>
      <c r="M420" s="726" cm="1">
        <f t="array" ref="M420">INDEX($H420:$K420,0,MATCH(M$392,$H$392:$K$392,0))*HLOOKUP(M$391,$J$388:$R$389,2)</f>
        <v>57</v>
      </c>
      <c r="N420" s="726" cm="1">
        <f t="array" ref="N420">INDEX($H420:$K420,0,MATCH(N$392,$H$392:$K$392,0))*HLOOKUP(N$391,$J$388:$R$389,2)</f>
        <v>0</v>
      </c>
      <c r="O420" s="726" cm="1">
        <f t="array" ref="O420">INDEX($H420:$K420,0,MATCH(O$392,$H$392:$K$392,0))*HLOOKUP(O$391,$J$388:$R$389,2)</f>
        <v>0</v>
      </c>
      <c r="P420" s="726" cm="1">
        <f t="array" ref="P420">INDEX($H420:$K420,0,MATCH(P$392,$H$392:$K$392,0))*HLOOKUP(P$391,$J$388:$R$389,2)</f>
        <v>0</v>
      </c>
      <c r="Q420" s="726" cm="1">
        <f t="array" ref="Q420">INDEX($H420:$K420,0,MATCH(Q$392,$H$392:$K$392,0))*HLOOKUP(Q$391,$J$388:$R$389,2)</f>
        <v>57</v>
      </c>
      <c r="R420" s="726" cm="1">
        <f t="array" ref="R420">INDEX($H420:$K420,0,MATCH(R$392,$H$392:$K$392,0))*HLOOKUP(R$391,$J$388:$R$389,2)</f>
        <v>0</v>
      </c>
      <c r="S420" s="726" cm="1">
        <f t="array" ref="S420">INDEX($H420:$K420,0,MATCH(S$392,$H$392:$K$392,0))*HLOOKUP(S$391,$J$388:$R$389,2)</f>
        <v>0</v>
      </c>
      <c r="T420" s="726" cm="1">
        <f t="array" ref="T420">INDEX($H420:$K420,0,MATCH(T$392,$H$392:$K$392,0))*HLOOKUP(T$391,$J$388:$R$389,2)</f>
        <v>0</v>
      </c>
      <c r="U420" s="726" cm="1">
        <f t="array" ref="U420">INDEX($H420:$K420,0,MATCH(U$392,$H$392:$K$392,0))*HLOOKUP(U$391,$J$388:$R$389,2)</f>
        <v>57</v>
      </c>
      <c r="V420" s="726" cm="1">
        <f t="array" ref="V420">INDEX($H420:$K420,0,MATCH(V$392,$H$392:$K$392,0))*HLOOKUP(V$391,$J$388:$R$389,2)</f>
        <v>0</v>
      </c>
      <c r="W420" s="726" cm="1">
        <f t="array" ref="W420">INDEX($H420:$K420,0,MATCH(W$392,$H$392:$K$392,0))*HLOOKUP(W$391,$J$388:$R$389,2)</f>
        <v>0</v>
      </c>
      <c r="X420" s="726" cm="1">
        <f t="array" ref="X420">INDEX($H420:$K420,0,MATCH(X$392,$H$392:$K$392,0))*HLOOKUP(X$391,$J$388:$R$389,2)</f>
        <v>0</v>
      </c>
      <c r="Y420" s="726" cm="1">
        <f t="array" ref="Y420">INDEX($H420:$K420,0,MATCH(Y$392,$H$392:$K$392,0))*HLOOKUP(Y$391,$J$388:$R$389,2)</f>
        <v>57</v>
      </c>
      <c r="Z420" s="726" cm="1">
        <f t="array" ref="Z420">INDEX($H420:$K420,0,MATCH(Z$392,$H$392:$K$392,0))*HLOOKUP(Z$391,$J$388:$R$389,2)</f>
        <v>0</v>
      </c>
      <c r="AA420" s="726" cm="1">
        <f t="array" ref="AA420">INDEX($H420:$K420,0,MATCH(AA$392,$H$392:$K$392,0))*HLOOKUP(AA$391,$J$388:$R$389,2)</f>
        <v>0</v>
      </c>
      <c r="AB420" s="726" cm="1">
        <f t="array" ref="AB420">INDEX($H420:$K420,0,MATCH(AB$392,$H$392:$K$392,0))*HLOOKUP(AB$391,$J$388:$R$389,2)</f>
        <v>0</v>
      </c>
      <c r="AC420" s="726" cm="1">
        <f t="array" ref="AC420">INDEX($H420:$K420,0,MATCH(AC$392,$H$392:$K$392,0))*HLOOKUP(AC$391,$J$388:$R$389,2)</f>
        <v>57</v>
      </c>
      <c r="AD420" s="726" cm="1">
        <f t="array" ref="AD420">INDEX($H420:$K420,0,MATCH(AD$392,$H$392:$K$392,0))*HLOOKUP(AD$391,$J$388:$R$389,2)</f>
        <v>0</v>
      </c>
      <c r="AE420" s="726" cm="1">
        <f t="array" ref="AE420">INDEX($H420:$K420,0,MATCH(AE$392,$H$392:$K$392,0))*HLOOKUP(AE$391,$J$388:$R$389,2)</f>
        <v>0</v>
      </c>
      <c r="AF420" s="726" cm="1">
        <f t="array" ref="AF420">INDEX($H420:$K420,0,MATCH(AF$392,$H$392:$K$392,0))*HLOOKUP(AF$391,$J$388:$R$389,2)</f>
        <v>0</v>
      </c>
      <c r="AG420" s="726" cm="1">
        <f t="array" ref="AG420">INDEX($H420:$K420,0,MATCH(AG$392,$H$392:$K$392,0))*HLOOKUP(AG$391,$J$388:$R$389,2)</f>
        <v>57</v>
      </c>
      <c r="AH420" s="726" cm="1">
        <f t="array" ref="AH420">INDEX($H420:$K420,0,MATCH(AH$392,$H$392:$K$392,0))*HLOOKUP(AH$391,$J$388:$R$389,2)</f>
        <v>0</v>
      </c>
      <c r="AI420" s="726" cm="1">
        <f t="array" ref="AI420">INDEX($H420:$K420,0,MATCH(AI$392,$H$392:$K$392,0))*HLOOKUP(AI$391,$J$388:$R$389,2)</f>
        <v>0</v>
      </c>
      <c r="AJ420" s="726" cm="1">
        <f t="array" ref="AJ420">INDEX($H420:$K420,0,MATCH(AJ$392,$H$392:$K$392,0))*HLOOKUP(AJ$391,$J$388:$R$389,2)</f>
        <v>0</v>
      </c>
      <c r="AK420" s="726" cm="1">
        <f t="array" ref="AK420">INDEX($H420:$K420,0,MATCH(AK$392,$H$392:$K$392,0))*HLOOKUP(AK$391,$J$388:$R$389,2)</f>
        <v>57</v>
      </c>
      <c r="AL420" s="726" cm="1">
        <f t="array" ref="AL420">INDEX($H420:$K420,0,MATCH(AL$392,$H$392:$K$392,0))*HLOOKUP(AL$391,$J$388:$R$389,2)</f>
        <v>0</v>
      </c>
      <c r="AM420" s="726" cm="1">
        <f t="array" ref="AM420">INDEX($H420:$K420,0,MATCH(AM$392,$H$392:$K$392,0))*HLOOKUP(AM$391,$J$388:$R$389,2)</f>
        <v>0</v>
      </c>
      <c r="AN420" s="726" cm="1">
        <f t="array" ref="AN420">INDEX($H420:$K420,0,MATCH(AN$392,$H$392:$K$392,0))*HLOOKUP(AN$391,$J$388:$R$389,2)</f>
        <v>0</v>
      </c>
      <c r="AO420" s="726" cm="1">
        <f t="array" ref="AO420">INDEX($H420:$K420,0,MATCH(AO$392,$H$392:$K$392,0))*HLOOKUP(AO$391,$J$388:$R$389,2)</f>
        <v>57</v>
      </c>
      <c r="AP420" s="726" cm="1">
        <f t="array" ref="AP420">INDEX($H420:$K420,0,MATCH(AP$392,$H$392:$K$392,0))*HLOOKUP(AP$391,$J$388:$R$389,2)</f>
        <v>0</v>
      </c>
      <c r="AQ420" s="726" cm="1">
        <f t="array" ref="AQ420">INDEX($H420:$K420,0,MATCH(AQ$392,$H$392:$K$392,0))*HLOOKUP(AQ$391,$J$388:$R$389,2)</f>
        <v>0</v>
      </c>
      <c r="AR420" s="726" cm="1">
        <f t="array" ref="AR420">INDEX($H420:$K420,0,MATCH(AR$392,$H$392:$K$392,0))*HLOOKUP(AR$391,$J$388:$R$389,2)</f>
        <v>0</v>
      </c>
      <c r="AS420" s="726" cm="1">
        <f t="array" ref="AS420">INDEX($H420:$K420,0,MATCH(AS$392,$H$392:$K$392,0))*HLOOKUP(AS$391,$J$388:$R$389,2)</f>
        <v>57</v>
      </c>
      <c r="AT420" s="726" cm="1">
        <f t="array" ref="AT420">INDEX($H420:$K420,0,MATCH(AT$392,$H$392:$K$392,0))*HLOOKUP(AT$391,$J$388:$R$389,2)</f>
        <v>0</v>
      </c>
      <c r="AU420" s="726"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6" cm="1">
        <f t="array" ref="L421">INDEX($H421:$K421,0,MATCH(L$392,$H$392:$K$392,0))*HLOOKUP(L$391,$J$388:$R$389,2)</f>
        <v>0</v>
      </c>
      <c r="M421" s="726" cm="1">
        <f t="array" ref="M421">INDEX($H421:$K421,0,MATCH(M$392,$H$392:$K$392,0))*HLOOKUP(M$391,$J$388:$R$389,2)</f>
        <v>57</v>
      </c>
      <c r="N421" s="726" cm="1">
        <f t="array" ref="N421">INDEX($H421:$K421,0,MATCH(N$392,$H$392:$K$392,0))*HLOOKUP(N$391,$J$388:$R$389,2)</f>
        <v>0</v>
      </c>
      <c r="O421" s="726" cm="1">
        <f t="array" ref="O421">INDEX($H421:$K421,0,MATCH(O$392,$H$392:$K$392,0))*HLOOKUP(O$391,$J$388:$R$389,2)</f>
        <v>0</v>
      </c>
      <c r="P421" s="726" cm="1">
        <f t="array" ref="P421">INDEX($H421:$K421,0,MATCH(P$392,$H$392:$K$392,0))*HLOOKUP(P$391,$J$388:$R$389,2)</f>
        <v>0</v>
      </c>
      <c r="Q421" s="726" cm="1">
        <f t="array" ref="Q421">INDEX($H421:$K421,0,MATCH(Q$392,$H$392:$K$392,0))*HLOOKUP(Q$391,$J$388:$R$389,2)</f>
        <v>57</v>
      </c>
      <c r="R421" s="726" cm="1">
        <f t="array" ref="R421">INDEX($H421:$K421,0,MATCH(R$392,$H$392:$K$392,0))*HLOOKUP(R$391,$J$388:$R$389,2)</f>
        <v>0</v>
      </c>
      <c r="S421" s="726" cm="1">
        <f t="array" ref="S421">INDEX($H421:$K421,0,MATCH(S$392,$H$392:$K$392,0))*HLOOKUP(S$391,$J$388:$R$389,2)</f>
        <v>0</v>
      </c>
      <c r="T421" s="726" cm="1">
        <f t="array" ref="T421">INDEX($H421:$K421,0,MATCH(T$392,$H$392:$K$392,0))*HLOOKUP(T$391,$J$388:$R$389,2)</f>
        <v>0</v>
      </c>
      <c r="U421" s="726" cm="1">
        <f t="array" ref="U421">INDEX($H421:$K421,0,MATCH(U$392,$H$392:$K$392,0))*HLOOKUP(U$391,$J$388:$R$389,2)</f>
        <v>57</v>
      </c>
      <c r="V421" s="726" cm="1">
        <f t="array" ref="V421">INDEX($H421:$K421,0,MATCH(V$392,$H$392:$K$392,0))*HLOOKUP(V$391,$J$388:$R$389,2)</f>
        <v>0</v>
      </c>
      <c r="W421" s="726" cm="1">
        <f t="array" ref="W421">INDEX($H421:$K421,0,MATCH(W$392,$H$392:$K$392,0))*HLOOKUP(W$391,$J$388:$R$389,2)</f>
        <v>0</v>
      </c>
      <c r="X421" s="726" cm="1">
        <f t="array" ref="X421">INDEX($H421:$K421,0,MATCH(X$392,$H$392:$K$392,0))*HLOOKUP(X$391,$J$388:$R$389,2)</f>
        <v>0</v>
      </c>
      <c r="Y421" s="726" cm="1">
        <f t="array" ref="Y421">INDEX($H421:$K421,0,MATCH(Y$392,$H$392:$K$392,0))*HLOOKUP(Y$391,$J$388:$R$389,2)</f>
        <v>57</v>
      </c>
      <c r="Z421" s="726" cm="1">
        <f t="array" ref="Z421">INDEX($H421:$K421,0,MATCH(Z$392,$H$392:$K$392,0))*HLOOKUP(Z$391,$J$388:$R$389,2)</f>
        <v>0</v>
      </c>
      <c r="AA421" s="726" cm="1">
        <f t="array" ref="AA421">INDEX($H421:$K421,0,MATCH(AA$392,$H$392:$K$392,0))*HLOOKUP(AA$391,$J$388:$R$389,2)</f>
        <v>0</v>
      </c>
      <c r="AB421" s="726" cm="1">
        <f t="array" ref="AB421">INDEX($H421:$K421,0,MATCH(AB$392,$H$392:$K$392,0))*HLOOKUP(AB$391,$J$388:$R$389,2)</f>
        <v>0</v>
      </c>
      <c r="AC421" s="726" cm="1">
        <f t="array" ref="AC421">INDEX($H421:$K421,0,MATCH(AC$392,$H$392:$K$392,0))*HLOOKUP(AC$391,$J$388:$R$389,2)</f>
        <v>57</v>
      </c>
      <c r="AD421" s="726" cm="1">
        <f t="array" ref="AD421">INDEX($H421:$K421,0,MATCH(AD$392,$H$392:$K$392,0))*HLOOKUP(AD$391,$J$388:$R$389,2)</f>
        <v>0</v>
      </c>
      <c r="AE421" s="726" cm="1">
        <f t="array" ref="AE421">INDEX($H421:$K421,0,MATCH(AE$392,$H$392:$K$392,0))*HLOOKUP(AE$391,$J$388:$R$389,2)</f>
        <v>0</v>
      </c>
      <c r="AF421" s="726" cm="1">
        <f t="array" ref="AF421">INDEX($H421:$K421,0,MATCH(AF$392,$H$392:$K$392,0))*HLOOKUP(AF$391,$J$388:$R$389,2)</f>
        <v>0</v>
      </c>
      <c r="AG421" s="726" cm="1">
        <f t="array" ref="AG421">INDEX($H421:$K421,0,MATCH(AG$392,$H$392:$K$392,0))*HLOOKUP(AG$391,$J$388:$R$389,2)</f>
        <v>57</v>
      </c>
      <c r="AH421" s="726" cm="1">
        <f t="array" ref="AH421">INDEX($H421:$K421,0,MATCH(AH$392,$H$392:$K$392,0))*HLOOKUP(AH$391,$J$388:$R$389,2)</f>
        <v>0</v>
      </c>
      <c r="AI421" s="726" cm="1">
        <f t="array" ref="AI421">INDEX($H421:$K421,0,MATCH(AI$392,$H$392:$K$392,0))*HLOOKUP(AI$391,$J$388:$R$389,2)</f>
        <v>0</v>
      </c>
      <c r="AJ421" s="726" cm="1">
        <f t="array" ref="AJ421">INDEX($H421:$K421,0,MATCH(AJ$392,$H$392:$K$392,0))*HLOOKUP(AJ$391,$J$388:$R$389,2)</f>
        <v>0</v>
      </c>
      <c r="AK421" s="726" cm="1">
        <f t="array" ref="AK421">INDEX($H421:$K421,0,MATCH(AK$392,$H$392:$K$392,0))*HLOOKUP(AK$391,$J$388:$R$389,2)</f>
        <v>57</v>
      </c>
      <c r="AL421" s="726" cm="1">
        <f t="array" ref="AL421">INDEX($H421:$K421,0,MATCH(AL$392,$H$392:$K$392,0))*HLOOKUP(AL$391,$J$388:$R$389,2)</f>
        <v>0</v>
      </c>
      <c r="AM421" s="726" cm="1">
        <f t="array" ref="AM421">INDEX($H421:$K421,0,MATCH(AM$392,$H$392:$K$392,0))*HLOOKUP(AM$391,$J$388:$R$389,2)</f>
        <v>0</v>
      </c>
      <c r="AN421" s="726" cm="1">
        <f t="array" ref="AN421">INDEX($H421:$K421,0,MATCH(AN$392,$H$392:$K$392,0))*HLOOKUP(AN$391,$J$388:$R$389,2)</f>
        <v>0</v>
      </c>
      <c r="AO421" s="726" cm="1">
        <f t="array" ref="AO421">INDEX($H421:$K421,0,MATCH(AO$392,$H$392:$K$392,0))*HLOOKUP(AO$391,$J$388:$R$389,2)</f>
        <v>57</v>
      </c>
      <c r="AP421" s="726" cm="1">
        <f t="array" ref="AP421">INDEX($H421:$K421,0,MATCH(AP$392,$H$392:$K$392,0))*HLOOKUP(AP$391,$J$388:$R$389,2)</f>
        <v>0</v>
      </c>
      <c r="AQ421" s="726" cm="1">
        <f t="array" ref="AQ421">INDEX($H421:$K421,0,MATCH(AQ$392,$H$392:$K$392,0))*HLOOKUP(AQ$391,$J$388:$R$389,2)</f>
        <v>0</v>
      </c>
      <c r="AR421" s="726" cm="1">
        <f t="array" ref="AR421">INDEX($H421:$K421,0,MATCH(AR$392,$H$392:$K$392,0))*HLOOKUP(AR$391,$J$388:$R$389,2)</f>
        <v>0</v>
      </c>
      <c r="AS421" s="726" cm="1">
        <f t="array" ref="AS421">INDEX($H421:$K421,0,MATCH(AS$392,$H$392:$K$392,0))*HLOOKUP(AS$391,$J$388:$R$389,2)</f>
        <v>57</v>
      </c>
      <c r="AT421" s="726" cm="1">
        <f t="array" ref="AT421">INDEX($H421:$K421,0,MATCH(AT$392,$H$392:$K$392,0))*HLOOKUP(AT$391,$J$388:$R$389,2)</f>
        <v>0</v>
      </c>
      <c r="AU421" s="726"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6" cm="1">
        <f t="array" ref="L422">INDEX($H422:$K422,0,MATCH(L$392,$H$392:$K$392,0))*HLOOKUP(L$391,$J$388:$R$389,2)</f>
        <v>0</v>
      </c>
      <c r="M422" s="726" cm="1">
        <f t="array" ref="M422">INDEX($H422:$K422,0,MATCH(M$392,$H$392:$K$392,0))*HLOOKUP(M$391,$J$388:$R$389,2)</f>
        <v>57</v>
      </c>
      <c r="N422" s="726" cm="1">
        <f t="array" ref="N422">INDEX($H422:$K422,0,MATCH(N$392,$H$392:$K$392,0))*HLOOKUP(N$391,$J$388:$R$389,2)</f>
        <v>0</v>
      </c>
      <c r="O422" s="726" cm="1">
        <f t="array" ref="O422">INDEX($H422:$K422,0,MATCH(O$392,$H$392:$K$392,0))*HLOOKUP(O$391,$J$388:$R$389,2)</f>
        <v>0</v>
      </c>
      <c r="P422" s="726" cm="1">
        <f t="array" ref="P422">INDEX($H422:$K422,0,MATCH(P$392,$H$392:$K$392,0))*HLOOKUP(P$391,$J$388:$R$389,2)</f>
        <v>0</v>
      </c>
      <c r="Q422" s="726" cm="1">
        <f t="array" ref="Q422">INDEX($H422:$K422,0,MATCH(Q$392,$H$392:$K$392,0))*HLOOKUP(Q$391,$J$388:$R$389,2)</f>
        <v>57</v>
      </c>
      <c r="R422" s="726" cm="1">
        <f t="array" ref="R422">INDEX($H422:$K422,0,MATCH(R$392,$H$392:$K$392,0))*HLOOKUP(R$391,$J$388:$R$389,2)</f>
        <v>0</v>
      </c>
      <c r="S422" s="726" cm="1">
        <f t="array" ref="S422">INDEX($H422:$K422,0,MATCH(S$392,$H$392:$K$392,0))*HLOOKUP(S$391,$J$388:$R$389,2)</f>
        <v>0</v>
      </c>
      <c r="T422" s="726" cm="1">
        <f t="array" ref="T422">INDEX($H422:$K422,0,MATCH(T$392,$H$392:$K$392,0))*HLOOKUP(T$391,$J$388:$R$389,2)</f>
        <v>0</v>
      </c>
      <c r="U422" s="726" cm="1">
        <f t="array" ref="U422">INDEX($H422:$K422,0,MATCH(U$392,$H$392:$K$392,0))*HLOOKUP(U$391,$J$388:$R$389,2)</f>
        <v>57</v>
      </c>
      <c r="V422" s="726" cm="1">
        <f t="array" ref="V422">INDEX($H422:$K422,0,MATCH(V$392,$H$392:$K$392,0))*HLOOKUP(V$391,$J$388:$R$389,2)</f>
        <v>0</v>
      </c>
      <c r="W422" s="726" cm="1">
        <f t="array" ref="W422">INDEX($H422:$K422,0,MATCH(W$392,$H$392:$K$392,0))*HLOOKUP(W$391,$J$388:$R$389,2)</f>
        <v>0</v>
      </c>
      <c r="X422" s="726" cm="1">
        <f t="array" ref="X422">INDEX($H422:$K422,0,MATCH(X$392,$H$392:$K$392,0))*HLOOKUP(X$391,$J$388:$R$389,2)</f>
        <v>0</v>
      </c>
      <c r="Y422" s="726" cm="1">
        <f t="array" ref="Y422">INDEX($H422:$K422,0,MATCH(Y$392,$H$392:$K$392,0))*HLOOKUP(Y$391,$J$388:$R$389,2)</f>
        <v>57</v>
      </c>
      <c r="Z422" s="726" cm="1">
        <f t="array" ref="Z422">INDEX($H422:$K422,0,MATCH(Z$392,$H$392:$K$392,0))*HLOOKUP(Z$391,$J$388:$R$389,2)</f>
        <v>0</v>
      </c>
      <c r="AA422" s="726" cm="1">
        <f t="array" ref="AA422">INDEX($H422:$K422,0,MATCH(AA$392,$H$392:$K$392,0))*HLOOKUP(AA$391,$J$388:$R$389,2)</f>
        <v>0</v>
      </c>
      <c r="AB422" s="726" cm="1">
        <f t="array" ref="AB422">INDEX($H422:$K422,0,MATCH(AB$392,$H$392:$K$392,0))*HLOOKUP(AB$391,$J$388:$R$389,2)</f>
        <v>0</v>
      </c>
      <c r="AC422" s="726" cm="1">
        <f t="array" ref="AC422">INDEX($H422:$K422,0,MATCH(AC$392,$H$392:$K$392,0))*HLOOKUP(AC$391,$J$388:$R$389,2)</f>
        <v>57</v>
      </c>
      <c r="AD422" s="726" cm="1">
        <f t="array" ref="AD422">INDEX($H422:$K422,0,MATCH(AD$392,$H$392:$K$392,0))*HLOOKUP(AD$391,$J$388:$R$389,2)</f>
        <v>0</v>
      </c>
      <c r="AE422" s="726" cm="1">
        <f t="array" ref="AE422">INDEX($H422:$K422,0,MATCH(AE$392,$H$392:$K$392,0))*HLOOKUP(AE$391,$J$388:$R$389,2)</f>
        <v>0</v>
      </c>
      <c r="AF422" s="726" cm="1">
        <f t="array" ref="AF422">INDEX($H422:$K422,0,MATCH(AF$392,$H$392:$K$392,0))*HLOOKUP(AF$391,$J$388:$R$389,2)</f>
        <v>0</v>
      </c>
      <c r="AG422" s="726" cm="1">
        <f t="array" ref="AG422">INDEX($H422:$K422,0,MATCH(AG$392,$H$392:$K$392,0))*HLOOKUP(AG$391,$J$388:$R$389,2)</f>
        <v>57</v>
      </c>
      <c r="AH422" s="726" cm="1">
        <f t="array" ref="AH422">INDEX($H422:$K422,0,MATCH(AH$392,$H$392:$K$392,0))*HLOOKUP(AH$391,$J$388:$R$389,2)</f>
        <v>0</v>
      </c>
      <c r="AI422" s="726" cm="1">
        <f t="array" ref="AI422">INDEX($H422:$K422,0,MATCH(AI$392,$H$392:$K$392,0))*HLOOKUP(AI$391,$J$388:$R$389,2)</f>
        <v>0</v>
      </c>
      <c r="AJ422" s="726" cm="1">
        <f t="array" ref="AJ422">INDEX($H422:$K422,0,MATCH(AJ$392,$H$392:$K$392,0))*HLOOKUP(AJ$391,$J$388:$R$389,2)</f>
        <v>0</v>
      </c>
      <c r="AK422" s="726" cm="1">
        <f t="array" ref="AK422">INDEX($H422:$K422,0,MATCH(AK$392,$H$392:$K$392,0))*HLOOKUP(AK$391,$J$388:$R$389,2)</f>
        <v>57</v>
      </c>
      <c r="AL422" s="726" cm="1">
        <f t="array" ref="AL422">INDEX($H422:$K422,0,MATCH(AL$392,$H$392:$K$392,0))*HLOOKUP(AL$391,$J$388:$R$389,2)</f>
        <v>0</v>
      </c>
      <c r="AM422" s="726" cm="1">
        <f t="array" ref="AM422">INDEX($H422:$K422,0,MATCH(AM$392,$H$392:$K$392,0))*HLOOKUP(AM$391,$J$388:$R$389,2)</f>
        <v>0</v>
      </c>
      <c r="AN422" s="726" cm="1">
        <f t="array" ref="AN422">INDEX($H422:$K422,0,MATCH(AN$392,$H$392:$K$392,0))*HLOOKUP(AN$391,$J$388:$R$389,2)</f>
        <v>0</v>
      </c>
      <c r="AO422" s="726" cm="1">
        <f t="array" ref="AO422">INDEX($H422:$K422,0,MATCH(AO$392,$H$392:$K$392,0))*HLOOKUP(AO$391,$J$388:$R$389,2)</f>
        <v>57</v>
      </c>
      <c r="AP422" s="726" cm="1">
        <f t="array" ref="AP422">INDEX($H422:$K422,0,MATCH(AP$392,$H$392:$K$392,0))*HLOOKUP(AP$391,$J$388:$R$389,2)</f>
        <v>0</v>
      </c>
      <c r="AQ422" s="726" cm="1">
        <f t="array" ref="AQ422">INDEX($H422:$K422,0,MATCH(AQ$392,$H$392:$K$392,0))*HLOOKUP(AQ$391,$J$388:$R$389,2)</f>
        <v>0</v>
      </c>
      <c r="AR422" s="726" cm="1">
        <f t="array" ref="AR422">INDEX($H422:$K422,0,MATCH(AR$392,$H$392:$K$392,0))*HLOOKUP(AR$391,$J$388:$R$389,2)</f>
        <v>0</v>
      </c>
      <c r="AS422" s="726" cm="1">
        <f t="array" ref="AS422">INDEX($H422:$K422,0,MATCH(AS$392,$H$392:$K$392,0))*HLOOKUP(AS$391,$J$388:$R$389,2)</f>
        <v>57</v>
      </c>
      <c r="AT422" s="726" cm="1">
        <f t="array" ref="AT422">INDEX($H422:$K422,0,MATCH(AT$392,$H$392:$K$392,0))*HLOOKUP(AT$391,$J$388:$R$389,2)</f>
        <v>0</v>
      </c>
      <c r="AU422" s="726"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6" cm="1">
        <f t="array" ref="L423">INDEX($H423:$K423,0,MATCH(L$392,$H$392:$K$392,0))*HLOOKUP(L$391,$J$388:$R$389,2)</f>
        <v>0</v>
      </c>
      <c r="M423" s="726" cm="1">
        <f t="array" ref="M423">INDEX($H423:$K423,0,MATCH(M$392,$H$392:$K$392,0))*HLOOKUP(M$391,$J$388:$R$389,2)</f>
        <v>57</v>
      </c>
      <c r="N423" s="726" cm="1">
        <f t="array" ref="N423">INDEX($H423:$K423,0,MATCH(N$392,$H$392:$K$392,0))*HLOOKUP(N$391,$J$388:$R$389,2)</f>
        <v>0</v>
      </c>
      <c r="O423" s="726" cm="1">
        <f t="array" ref="O423">INDEX($H423:$K423,0,MATCH(O$392,$H$392:$K$392,0))*HLOOKUP(O$391,$J$388:$R$389,2)</f>
        <v>0</v>
      </c>
      <c r="P423" s="726" cm="1">
        <f t="array" ref="P423">INDEX($H423:$K423,0,MATCH(P$392,$H$392:$K$392,0))*HLOOKUP(P$391,$J$388:$R$389,2)</f>
        <v>0</v>
      </c>
      <c r="Q423" s="726" cm="1">
        <f t="array" ref="Q423">INDEX($H423:$K423,0,MATCH(Q$392,$H$392:$K$392,0))*HLOOKUP(Q$391,$J$388:$R$389,2)</f>
        <v>57</v>
      </c>
      <c r="R423" s="726" cm="1">
        <f t="array" ref="R423">INDEX($H423:$K423,0,MATCH(R$392,$H$392:$K$392,0))*HLOOKUP(R$391,$J$388:$R$389,2)</f>
        <v>0</v>
      </c>
      <c r="S423" s="726" cm="1">
        <f t="array" ref="S423">INDEX($H423:$K423,0,MATCH(S$392,$H$392:$K$392,0))*HLOOKUP(S$391,$J$388:$R$389,2)</f>
        <v>0</v>
      </c>
      <c r="T423" s="726" cm="1">
        <f t="array" ref="T423">INDEX($H423:$K423,0,MATCH(T$392,$H$392:$K$392,0))*HLOOKUP(T$391,$J$388:$R$389,2)</f>
        <v>0</v>
      </c>
      <c r="U423" s="726" cm="1">
        <f t="array" ref="U423">INDEX($H423:$K423,0,MATCH(U$392,$H$392:$K$392,0))*HLOOKUP(U$391,$J$388:$R$389,2)</f>
        <v>57</v>
      </c>
      <c r="V423" s="726" cm="1">
        <f t="array" ref="V423">INDEX($H423:$K423,0,MATCH(V$392,$H$392:$K$392,0))*HLOOKUP(V$391,$J$388:$R$389,2)</f>
        <v>0</v>
      </c>
      <c r="W423" s="726" cm="1">
        <f t="array" ref="W423">INDEX($H423:$K423,0,MATCH(W$392,$H$392:$K$392,0))*HLOOKUP(W$391,$J$388:$R$389,2)</f>
        <v>0</v>
      </c>
      <c r="X423" s="726" cm="1">
        <f t="array" ref="X423">INDEX($H423:$K423,0,MATCH(X$392,$H$392:$K$392,0))*HLOOKUP(X$391,$J$388:$R$389,2)</f>
        <v>0</v>
      </c>
      <c r="Y423" s="726" cm="1">
        <f t="array" ref="Y423">INDEX($H423:$K423,0,MATCH(Y$392,$H$392:$K$392,0))*HLOOKUP(Y$391,$J$388:$R$389,2)</f>
        <v>57</v>
      </c>
      <c r="Z423" s="726" cm="1">
        <f t="array" ref="Z423">INDEX($H423:$K423,0,MATCH(Z$392,$H$392:$K$392,0))*HLOOKUP(Z$391,$J$388:$R$389,2)</f>
        <v>0</v>
      </c>
      <c r="AA423" s="726" cm="1">
        <f t="array" ref="AA423">INDEX($H423:$K423,0,MATCH(AA$392,$H$392:$K$392,0))*HLOOKUP(AA$391,$J$388:$R$389,2)</f>
        <v>0</v>
      </c>
      <c r="AB423" s="726" cm="1">
        <f t="array" ref="AB423">INDEX($H423:$K423,0,MATCH(AB$392,$H$392:$K$392,0))*HLOOKUP(AB$391,$J$388:$R$389,2)</f>
        <v>0</v>
      </c>
      <c r="AC423" s="726" cm="1">
        <f t="array" ref="AC423">INDEX($H423:$K423,0,MATCH(AC$392,$H$392:$K$392,0))*HLOOKUP(AC$391,$J$388:$R$389,2)</f>
        <v>57</v>
      </c>
      <c r="AD423" s="726" cm="1">
        <f t="array" ref="AD423">INDEX($H423:$K423,0,MATCH(AD$392,$H$392:$K$392,0))*HLOOKUP(AD$391,$J$388:$R$389,2)</f>
        <v>0</v>
      </c>
      <c r="AE423" s="726" cm="1">
        <f t="array" ref="AE423">INDEX($H423:$K423,0,MATCH(AE$392,$H$392:$K$392,0))*HLOOKUP(AE$391,$J$388:$R$389,2)</f>
        <v>0</v>
      </c>
      <c r="AF423" s="726" cm="1">
        <f t="array" ref="AF423">INDEX($H423:$K423,0,MATCH(AF$392,$H$392:$K$392,0))*HLOOKUP(AF$391,$J$388:$R$389,2)</f>
        <v>0</v>
      </c>
      <c r="AG423" s="726" cm="1">
        <f t="array" ref="AG423">INDEX($H423:$K423,0,MATCH(AG$392,$H$392:$K$392,0))*HLOOKUP(AG$391,$J$388:$R$389,2)</f>
        <v>57</v>
      </c>
      <c r="AH423" s="726" cm="1">
        <f t="array" ref="AH423">INDEX($H423:$K423,0,MATCH(AH$392,$H$392:$K$392,0))*HLOOKUP(AH$391,$J$388:$R$389,2)</f>
        <v>0</v>
      </c>
      <c r="AI423" s="726" cm="1">
        <f t="array" ref="AI423">INDEX($H423:$K423,0,MATCH(AI$392,$H$392:$K$392,0))*HLOOKUP(AI$391,$J$388:$R$389,2)</f>
        <v>0</v>
      </c>
      <c r="AJ423" s="726" cm="1">
        <f t="array" ref="AJ423">INDEX($H423:$K423,0,MATCH(AJ$392,$H$392:$K$392,0))*HLOOKUP(AJ$391,$J$388:$R$389,2)</f>
        <v>0</v>
      </c>
      <c r="AK423" s="726" cm="1">
        <f t="array" ref="AK423">INDEX($H423:$K423,0,MATCH(AK$392,$H$392:$K$392,0))*HLOOKUP(AK$391,$J$388:$R$389,2)</f>
        <v>57</v>
      </c>
      <c r="AL423" s="726" cm="1">
        <f t="array" ref="AL423">INDEX($H423:$K423,0,MATCH(AL$392,$H$392:$K$392,0))*HLOOKUP(AL$391,$J$388:$R$389,2)</f>
        <v>0</v>
      </c>
      <c r="AM423" s="726" cm="1">
        <f t="array" ref="AM423">INDEX($H423:$K423,0,MATCH(AM$392,$H$392:$K$392,0))*HLOOKUP(AM$391,$J$388:$R$389,2)</f>
        <v>0</v>
      </c>
      <c r="AN423" s="726" cm="1">
        <f t="array" ref="AN423">INDEX($H423:$K423,0,MATCH(AN$392,$H$392:$K$392,0))*HLOOKUP(AN$391,$J$388:$R$389,2)</f>
        <v>0</v>
      </c>
      <c r="AO423" s="726" cm="1">
        <f t="array" ref="AO423">INDEX($H423:$K423,0,MATCH(AO$392,$H$392:$K$392,0))*HLOOKUP(AO$391,$J$388:$R$389,2)</f>
        <v>57</v>
      </c>
      <c r="AP423" s="726" cm="1">
        <f t="array" ref="AP423">INDEX($H423:$K423,0,MATCH(AP$392,$H$392:$K$392,0))*HLOOKUP(AP$391,$J$388:$R$389,2)</f>
        <v>0</v>
      </c>
      <c r="AQ423" s="726" cm="1">
        <f t="array" ref="AQ423">INDEX($H423:$K423,0,MATCH(AQ$392,$H$392:$K$392,0))*HLOOKUP(AQ$391,$J$388:$R$389,2)</f>
        <v>0</v>
      </c>
      <c r="AR423" s="726" cm="1">
        <f t="array" ref="AR423">INDEX($H423:$K423,0,MATCH(AR$392,$H$392:$K$392,0))*HLOOKUP(AR$391,$J$388:$R$389,2)</f>
        <v>0</v>
      </c>
      <c r="AS423" s="726" cm="1">
        <f t="array" ref="AS423">INDEX($H423:$K423,0,MATCH(AS$392,$H$392:$K$392,0))*HLOOKUP(AS$391,$J$388:$R$389,2)</f>
        <v>57</v>
      </c>
      <c r="AT423" s="726" cm="1">
        <f t="array" ref="AT423">INDEX($H423:$K423,0,MATCH(AT$392,$H$392:$K$392,0))*HLOOKUP(AT$391,$J$388:$R$389,2)</f>
        <v>0</v>
      </c>
      <c r="AU423" s="726"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6" cm="1">
        <f t="array" ref="L424">INDEX($H424:$K424,0,MATCH(L$392,$H$392:$K$392,0))*HLOOKUP(L$391,$J$388:$R$389,2)</f>
        <v>0</v>
      </c>
      <c r="M424" s="726" cm="1">
        <f t="array" ref="M424">INDEX($H424:$K424,0,MATCH(M$392,$H$392:$K$392,0))*HLOOKUP(M$391,$J$388:$R$389,2)</f>
        <v>57</v>
      </c>
      <c r="N424" s="726" cm="1">
        <f t="array" ref="N424">INDEX($H424:$K424,0,MATCH(N$392,$H$392:$K$392,0))*HLOOKUP(N$391,$J$388:$R$389,2)</f>
        <v>0</v>
      </c>
      <c r="O424" s="726" cm="1">
        <f t="array" ref="O424">INDEX($H424:$K424,0,MATCH(O$392,$H$392:$K$392,0))*HLOOKUP(O$391,$J$388:$R$389,2)</f>
        <v>0</v>
      </c>
      <c r="P424" s="726" cm="1">
        <f t="array" ref="P424">INDEX($H424:$K424,0,MATCH(P$392,$H$392:$K$392,0))*HLOOKUP(P$391,$J$388:$R$389,2)</f>
        <v>0</v>
      </c>
      <c r="Q424" s="726" cm="1">
        <f t="array" ref="Q424">INDEX($H424:$K424,0,MATCH(Q$392,$H$392:$K$392,0))*HLOOKUP(Q$391,$J$388:$R$389,2)</f>
        <v>57</v>
      </c>
      <c r="R424" s="726" cm="1">
        <f t="array" ref="R424">INDEX($H424:$K424,0,MATCH(R$392,$H$392:$K$392,0))*HLOOKUP(R$391,$J$388:$R$389,2)</f>
        <v>0</v>
      </c>
      <c r="S424" s="726" cm="1">
        <f t="array" ref="S424">INDEX($H424:$K424,0,MATCH(S$392,$H$392:$K$392,0))*HLOOKUP(S$391,$J$388:$R$389,2)</f>
        <v>0</v>
      </c>
      <c r="T424" s="726" cm="1">
        <f t="array" ref="T424">INDEX($H424:$K424,0,MATCH(T$392,$H$392:$K$392,0))*HLOOKUP(T$391,$J$388:$R$389,2)</f>
        <v>0</v>
      </c>
      <c r="U424" s="726" cm="1">
        <f t="array" ref="U424">INDEX($H424:$K424,0,MATCH(U$392,$H$392:$K$392,0))*HLOOKUP(U$391,$J$388:$R$389,2)</f>
        <v>57</v>
      </c>
      <c r="V424" s="726" cm="1">
        <f t="array" ref="V424">INDEX($H424:$K424,0,MATCH(V$392,$H$392:$K$392,0))*HLOOKUP(V$391,$J$388:$R$389,2)</f>
        <v>0</v>
      </c>
      <c r="W424" s="726" cm="1">
        <f t="array" ref="W424">INDEX($H424:$K424,0,MATCH(W$392,$H$392:$K$392,0))*HLOOKUP(W$391,$J$388:$R$389,2)</f>
        <v>0</v>
      </c>
      <c r="X424" s="726" cm="1">
        <f t="array" ref="X424">INDEX($H424:$K424,0,MATCH(X$392,$H$392:$K$392,0))*HLOOKUP(X$391,$J$388:$R$389,2)</f>
        <v>0</v>
      </c>
      <c r="Y424" s="726" cm="1">
        <f t="array" ref="Y424">INDEX($H424:$K424,0,MATCH(Y$392,$H$392:$K$392,0))*HLOOKUP(Y$391,$J$388:$R$389,2)</f>
        <v>57</v>
      </c>
      <c r="Z424" s="726" cm="1">
        <f t="array" ref="Z424">INDEX($H424:$K424,0,MATCH(Z$392,$H$392:$K$392,0))*HLOOKUP(Z$391,$J$388:$R$389,2)</f>
        <v>0</v>
      </c>
      <c r="AA424" s="726" cm="1">
        <f t="array" ref="AA424">INDEX($H424:$K424,0,MATCH(AA$392,$H$392:$K$392,0))*HLOOKUP(AA$391,$J$388:$R$389,2)</f>
        <v>0</v>
      </c>
      <c r="AB424" s="726" cm="1">
        <f t="array" ref="AB424">INDEX($H424:$K424,0,MATCH(AB$392,$H$392:$K$392,0))*HLOOKUP(AB$391,$J$388:$R$389,2)</f>
        <v>0</v>
      </c>
      <c r="AC424" s="726" cm="1">
        <f t="array" ref="AC424">INDEX($H424:$K424,0,MATCH(AC$392,$H$392:$K$392,0))*HLOOKUP(AC$391,$J$388:$R$389,2)</f>
        <v>57</v>
      </c>
      <c r="AD424" s="726" cm="1">
        <f t="array" ref="AD424">INDEX($H424:$K424,0,MATCH(AD$392,$H$392:$K$392,0))*HLOOKUP(AD$391,$J$388:$R$389,2)</f>
        <v>0</v>
      </c>
      <c r="AE424" s="726" cm="1">
        <f t="array" ref="AE424">INDEX($H424:$K424,0,MATCH(AE$392,$H$392:$K$392,0))*HLOOKUP(AE$391,$J$388:$R$389,2)</f>
        <v>0</v>
      </c>
      <c r="AF424" s="726" cm="1">
        <f t="array" ref="AF424">INDEX($H424:$K424,0,MATCH(AF$392,$H$392:$K$392,0))*HLOOKUP(AF$391,$J$388:$R$389,2)</f>
        <v>0</v>
      </c>
      <c r="AG424" s="726" cm="1">
        <f t="array" ref="AG424">INDEX($H424:$K424,0,MATCH(AG$392,$H$392:$K$392,0))*HLOOKUP(AG$391,$J$388:$R$389,2)</f>
        <v>57</v>
      </c>
      <c r="AH424" s="726" cm="1">
        <f t="array" ref="AH424">INDEX($H424:$K424,0,MATCH(AH$392,$H$392:$K$392,0))*HLOOKUP(AH$391,$J$388:$R$389,2)</f>
        <v>0</v>
      </c>
      <c r="AI424" s="726" cm="1">
        <f t="array" ref="AI424">INDEX($H424:$K424,0,MATCH(AI$392,$H$392:$K$392,0))*HLOOKUP(AI$391,$J$388:$R$389,2)</f>
        <v>0</v>
      </c>
      <c r="AJ424" s="726" cm="1">
        <f t="array" ref="AJ424">INDEX($H424:$K424,0,MATCH(AJ$392,$H$392:$K$392,0))*HLOOKUP(AJ$391,$J$388:$R$389,2)</f>
        <v>0</v>
      </c>
      <c r="AK424" s="726" cm="1">
        <f t="array" ref="AK424">INDEX($H424:$K424,0,MATCH(AK$392,$H$392:$K$392,0))*HLOOKUP(AK$391,$J$388:$R$389,2)</f>
        <v>57</v>
      </c>
      <c r="AL424" s="726" cm="1">
        <f t="array" ref="AL424">INDEX($H424:$K424,0,MATCH(AL$392,$H$392:$K$392,0))*HLOOKUP(AL$391,$J$388:$R$389,2)</f>
        <v>0</v>
      </c>
      <c r="AM424" s="726" cm="1">
        <f t="array" ref="AM424">INDEX($H424:$K424,0,MATCH(AM$392,$H$392:$K$392,0))*HLOOKUP(AM$391,$J$388:$R$389,2)</f>
        <v>0</v>
      </c>
      <c r="AN424" s="726" cm="1">
        <f t="array" ref="AN424">INDEX($H424:$K424,0,MATCH(AN$392,$H$392:$K$392,0))*HLOOKUP(AN$391,$J$388:$R$389,2)</f>
        <v>0</v>
      </c>
      <c r="AO424" s="726" cm="1">
        <f t="array" ref="AO424">INDEX($H424:$K424,0,MATCH(AO$392,$H$392:$K$392,0))*HLOOKUP(AO$391,$J$388:$R$389,2)</f>
        <v>57</v>
      </c>
      <c r="AP424" s="726" cm="1">
        <f t="array" ref="AP424">INDEX($H424:$K424,0,MATCH(AP$392,$H$392:$K$392,0))*HLOOKUP(AP$391,$J$388:$R$389,2)</f>
        <v>0</v>
      </c>
      <c r="AQ424" s="726" cm="1">
        <f t="array" ref="AQ424">INDEX($H424:$K424,0,MATCH(AQ$392,$H$392:$K$392,0))*HLOOKUP(AQ$391,$J$388:$R$389,2)</f>
        <v>0</v>
      </c>
      <c r="AR424" s="726" cm="1">
        <f t="array" ref="AR424">INDEX($H424:$K424,0,MATCH(AR$392,$H$392:$K$392,0))*HLOOKUP(AR$391,$J$388:$R$389,2)</f>
        <v>0</v>
      </c>
      <c r="AS424" s="726" cm="1">
        <f t="array" ref="AS424">INDEX($H424:$K424,0,MATCH(AS$392,$H$392:$K$392,0))*HLOOKUP(AS$391,$J$388:$R$389,2)</f>
        <v>57</v>
      </c>
      <c r="AT424" s="726" cm="1">
        <f t="array" ref="AT424">INDEX($H424:$K424,0,MATCH(AT$392,$H$392:$K$392,0))*HLOOKUP(AT$391,$J$388:$R$389,2)</f>
        <v>0</v>
      </c>
      <c r="AU424" s="726"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6" cm="1">
        <f t="array" ref="L425">INDEX($H425:$K425,0,MATCH(L$392,$H$392:$K$392,0))*HLOOKUP(L$391,$J$388:$R$389,2)</f>
        <v>0</v>
      </c>
      <c r="M425" s="726" cm="1">
        <f t="array" ref="M425">INDEX($H425:$K425,0,MATCH(M$392,$H$392:$K$392,0))*HLOOKUP(M$391,$J$388:$R$389,2)</f>
        <v>196</v>
      </c>
      <c r="N425" s="726" cm="1">
        <f t="array" ref="N425">INDEX($H425:$K425,0,MATCH(N$392,$H$392:$K$392,0))*HLOOKUP(N$391,$J$388:$R$389,2)</f>
        <v>52.6</v>
      </c>
      <c r="O425" s="726" cm="1">
        <f t="array" ref="O425">INDEX($H425:$K425,0,MATCH(O$392,$H$392:$K$392,0))*HLOOKUP(O$391,$J$388:$R$389,2)</f>
        <v>35.1</v>
      </c>
      <c r="P425" s="726" cm="1">
        <f t="array" ref="P425">INDEX($H425:$K425,0,MATCH(P$392,$H$392:$K$392,0))*HLOOKUP(P$391,$J$388:$R$389,2)</f>
        <v>0</v>
      </c>
      <c r="Q425" s="726" cm="1">
        <f t="array" ref="Q425">INDEX($H425:$K425,0,MATCH(Q$392,$H$392:$K$392,0))*HLOOKUP(Q$391,$J$388:$R$389,2)</f>
        <v>196</v>
      </c>
      <c r="R425" s="726" cm="1">
        <f t="array" ref="R425">INDEX($H425:$K425,0,MATCH(R$392,$H$392:$K$392,0))*HLOOKUP(R$391,$J$388:$R$389,2)</f>
        <v>52.6</v>
      </c>
      <c r="S425" s="726" cm="1">
        <f t="array" ref="S425">INDEX($H425:$K425,0,MATCH(S$392,$H$392:$K$392,0))*HLOOKUP(S$391,$J$388:$R$389,2)</f>
        <v>35.1</v>
      </c>
      <c r="T425" s="726" cm="1">
        <f t="array" ref="T425">INDEX($H425:$K425,0,MATCH(T$392,$H$392:$K$392,0))*HLOOKUP(T$391,$J$388:$R$389,2)</f>
        <v>0</v>
      </c>
      <c r="U425" s="726" cm="1">
        <f t="array" ref="U425">INDEX($H425:$K425,0,MATCH(U$392,$H$392:$K$392,0))*HLOOKUP(U$391,$J$388:$R$389,2)</f>
        <v>196</v>
      </c>
      <c r="V425" s="726" cm="1">
        <f t="array" ref="V425">INDEX($H425:$K425,0,MATCH(V$392,$H$392:$K$392,0))*HLOOKUP(V$391,$J$388:$R$389,2)</f>
        <v>52.6</v>
      </c>
      <c r="W425" s="726" cm="1">
        <f t="array" ref="W425">INDEX($H425:$K425,0,MATCH(W$392,$H$392:$K$392,0))*HLOOKUP(W$391,$J$388:$R$389,2)</f>
        <v>35.1</v>
      </c>
      <c r="X425" s="726" cm="1">
        <f t="array" ref="X425">INDEX($H425:$K425,0,MATCH(X$392,$H$392:$K$392,0))*HLOOKUP(X$391,$J$388:$R$389,2)</f>
        <v>0</v>
      </c>
      <c r="Y425" s="726" cm="1">
        <f t="array" ref="Y425">INDEX($H425:$K425,0,MATCH(Y$392,$H$392:$K$392,0))*HLOOKUP(Y$391,$J$388:$R$389,2)</f>
        <v>196</v>
      </c>
      <c r="Z425" s="726" cm="1">
        <f t="array" ref="Z425">INDEX($H425:$K425,0,MATCH(Z$392,$H$392:$K$392,0))*HLOOKUP(Z$391,$J$388:$R$389,2)</f>
        <v>52.6</v>
      </c>
      <c r="AA425" s="726" cm="1">
        <f t="array" ref="AA425">INDEX($H425:$K425,0,MATCH(AA$392,$H$392:$K$392,0))*HLOOKUP(AA$391,$J$388:$R$389,2)</f>
        <v>35.1</v>
      </c>
      <c r="AB425" s="726" cm="1">
        <f t="array" ref="AB425">INDEX($H425:$K425,0,MATCH(AB$392,$H$392:$K$392,0))*HLOOKUP(AB$391,$J$388:$R$389,2)</f>
        <v>0</v>
      </c>
      <c r="AC425" s="726" cm="1">
        <f t="array" ref="AC425">INDEX($H425:$K425,0,MATCH(AC$392,$H$392:$K$392,0))*HLOOKUP(AC$391,$J$388:$R$389,2)</f>
        <v>196</v>
      </c>
      <c r="AD425" s="726" cm="1">
        <f t="array" ref="AD425">INDEX($H425:$K425,0,MATCH(AD$392,$H$392:$K$392,0))*HLOOKUP(AD$391,$J$388:$R$389,2)</f>
        <v>52.6</v>
      </c>
      <c r="AE425" s="726" cm="1">
        <f t="array" ref="AE425">INDEX($H425:$K425,0,MATCH(AE$392,$H$392:$K$392,0))*HLOOKUP(AE$391,$J$388:$R$389,2)</f>
        <v>35.1</v>
      </c>
      <c r="AF425" s="726" cm="1">
        <f t="array" ref="AF425">INDEX($H425:$K425,0,MATCH(AF$392,$H$392:$K$392,0))*HLOOKUP(AF$391,$J$388:$R$389,2)</f>
        <v>0</v>
      </c>
      <c r="AG425" s="726" cm="1">
        <f t="array" ref="AG425">INDEX($H425:$K425,0,MATCH(AG$392,$H$392:$K$392,0))*HLOOKUP(AG$391,$J$388:$R$389,2)</f>
        <v>196</v>
      </c>
      <c r="AH425" s="726" cm="1">
        <f t="array" ref="AH425">INDEX($H425:$K425,0,MATCH(AH$392,$H$392:$K$392,0))*HLOOKUP(AH$391,$J$388:$R$389,2)</f>
        <v>52.6</v>
      </c>
      <c r="AI425" s="726" cm="1">
        <f t="array" ref="AI425">INDEX($H425:$K425,0,MATCH(AI$392,$H$392:$K$392,0))*HLOOKUP(AI$391,$J$388:$R$389,2)</f>
        <v>35.1</v>
      </c>
      <c r="AJ425" s="726" cm="1">
        <f t="array" ref="AJ425">INDEX($H425:$K425,0,MATCH(AJ$392,$H$392:$K$392,0))*HLOOKUP(AJ$391,$J$388:$R$389,2)</f>
        <v>0</v>
      </c>
      <c r="AK425" s="726" cm="1">
        <f t="array" ref="AK425">INDEX($H425:$K425,0,MATCH(AK$392,$H$392:$K$392,0))*HLOOKUP(AK$391,$J$388:$R$389,2)</f>
        <v>196</v>
      </c>
      <c r="AL425" s="726" cm="1">
        <f t="array" ref="AL425">INDEX($H425:$K425,0,MATCH(AL$392,$H$392:$K$392,0))*HLOOKUP(AL$391,$J$388:$R$389,2)</f>
        <v>52.6</v>
      </c>
      <c r="AM425" s="726" cm="1">
        <f t="array" ref="AM425">INDEX($H425:$K425,0,MATCH(AM$392,$H$392:$K$392,0))*HLOOKUP(AM$391,$J$388:$R$389,2)</f>
        <v>35.1</v>
      </c>
      <c r="AN425" s="726" cm="1">
        <f t="array" ref="AN425">INDEX($H425:$K425,0,MATCH(AN$392,$H$392:$K$392,0))*HLOOKUP(AN$391,$J$388:$R$389,2)</f>
        <v>0</v>
      </c>
      <c r="AO425" s="726" cm="1">
        <f t="array" ref="AO425">INDEX($H425:$K425,0,MATCH(AO$392,$H$392:$K$392,0))*HLOOKUP(AO$391,$J$388:$R$389,2)</f>
        <v>196</v>
      </c>
      <c r="AP425" s="726" cm="1">
        <f t="array" ref="AP425">INDEX($H425:$K425,0,MATCH(AP$392,$H$392:$K$392,0))*HLOOKUP(AP$391,$J$388:$R$389,2)</f>
        <v>52.6</v>
      </c>
      <c r="AQ425" s="726" cm="1">
        <f t="array" ref="AQ425">INDEX($H425:$K425,0,MATCH(AQ$392,$H$392:$K$392,0))*HLOOKUP(AQ$391,$J$388:$R$389,2)</f>
        <v>35.1</v>
      </c>
      <c r="AR425" s="726" cm="1">
        <f t="array" ref="AR425">INDEX($H425:$K425,0,MATCH(AR$392,$H$392:$K$392,0))*HLOOKUP(AR$391,$J$388:$R$389,2)</f>
        <v>0</v>
      </c>
      <c r="AS425" s="726" cm="1">
        <f t="array" ref="AS425">INDEX($H425:$K425,0,MATCH(AS$392,$H$392:$K$392,0))*HLOOKUP(AS$391,$J$388:$R$389,2)</f>
        <v>196</v>
      </c>
      <c r="AT425" s="726" cm="1">
        <f t="array" ref="AT425">INDEX($H425:$K425,0,MATCH(AT$392,$H$392:$K$392,0))*HLOOKUP(AT$391,$J$388:$R$389,2)</f>
        <v>52.6</v>
      </c>
      <c r="AU425" s="726"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6" cm="1">
        <f t="array" ref="L426">INDEX($H426:$K426,0,MATCH(L$392,$H$392:$K$392,0))*HLOOKUP(L$391,$J$388:$R$389,2)</f>
        <v>0</v>
      </c>
      <c r="M426" s="726" cm="1">
        <f t="array" ref="M426">INDEX($H426:$K426,0,MATCH(M$392,$H$392:$K$392,0))*HLOOKUP(M$391,$J$388:$R$389,2)</f>
        <v>57</v>
      </c>
      <c r="N426" s="726" cm="1">
        <f t="array" ref="N426">INDEX($H426:$K426,0,MATCH(N$392,$H$392:$K$392,0))*HLOOKUP(N$391,$J$388:$R$389,2)</f>
        <v>0</v>
      </c>
      <c r="O426" s="726" cm="1">
        <f t="array" ref="O426">INDEX($H426:$K426,0,MATCH(O$392,$H$392:$K$392,0))*HLOOKUP(O$391,$J$388:$R$389,2)</f>
        <v>0</v>
      </c>
      <c r="P426" s="726" cm="1">
        <f t="array" ref="P426">INDEX($H426:$K426,0,MATCH(P$392,$H$392:$K$392,0))*HLOOKUP(P$391,$J$388:$R$389,2)</f>
        <v>0</v>
      </c>
      <c r="Q426" s="726" cm="1">
        <f t="array" ref="Q426">INDEX($H426:$K426,0,MATCH(Q$392,$H$392:$K$392,0))*HLOOKUP(Q$391,$J$388:$R$389,2)</f>
        <v>57</v>
      </c>
      <c r="R426" s="726" cm="1">
        <f t="array" ref="R426">INDEX($H426:$K426,0,MATCH(R$392,$H$392:$K$392,0))*HLOOKUP(R$391,$J$388:$R$389,2)</f>
        <v>0</v>
      </c>
      <c r="S426" s="726" cm="1">
        <f t="array" ref="S426">INDEX($H426:$K426,0,MATCH(S$392,$H$392:$K$392,0))*HLOOKUP(S$391,$J$388:$R$389,2)</f>
        <v>0</v>
      </c>
      <c r="T426" s="726" cm="1">
        <f t="array" ref="T426">INDEX($H426:$K426,0,MATCH(T$392,$H$392:$K$392,0))*HLOOKUP(T$391,$J$388:$R$389,2)</f>
        <v>0</v>
      </c>
      <c r="U426" s="726" cm="1">
        <f t="array" ref="U426">INDEX($H426:$K426,0,MATCH(U$392,$H$392:$K$392,0))*HLOOKUP(U$391,$J$388:$R$389,2)</f>
        <v>57</v>
      </c>
      <c r="V426" s="726" cm="1">
        <f t="array" ref="V426">INDEX($H426:$K426,0,MATCH(V$392,$H$392:$K$392,0))*HLOOKUP(V$391,$J$388:$R$389,2)</f>
        <v>0</v>
      </c>
      <c r="W426" s="726" cm="1">
        <f t="array" ref="W426">INDEX($H426:$K426,0,MATCH(W$392,$H$392:$K$392,0))*HLOOKUP(W$391,$J$388:$R$389,2)</f>
        <v>0</v>
      </c>
      <c r="X426" s="726" cm="1">
        <f t="array" ref="X426">INDEX($H426:$K426,0,MATCH(X$392,$H$392:$K$392,0))*HLOOKUP(X$391,$J$388:$R$389,2)</f>
        <v>0</v>
      </c>
      <c r="Y426" s="726" cm="1">
        <f t="array" ref="Y426">INDEX($H426:$K426,0,MATCH(Y$392,$H$392:$K$392,0))*HLOOKUP(Y$391,$J$388:$R$389,2)</f>
        <v>57</v>
      </c>
      <c r="Z426" s="726" cm="1">
        <f t="array" ref="Z426">INDEX($H426:$K426,0,MATCH(Z$392,$H$392:$K$392,0))*HLOOKUP(Z$391,$J$388:$R$389,2)</f>
        <v>0</v>
      </c>
      <c r="AA426" s="726" cm="1">
        <f t="array" ref="AA426">INDEX($H426:$K426,0,MATCH(AA$392,$H$392:$K$392,0))*HLOOKUP(AA$391,$J$388:$R$389,2)</f>
        <v>0</v>
      </c>
      <c r="AB426" s="726" cm="1">
        <f t="array" ref="AB426">INDEX($H426:$K426,0,MATCH(AB$392,$H$392:$K$392,0))*HLOOKUP(AB$391,$J$388:$R$389,2)</f>
        <v>0</v>
      </c>
      <c r="AC426" s="726" cm="1">
        <f t="array" ref="AC426">INDEX($H426:$K426,0,MATCH(AC$392,$H$392:$K$392,0))*HLOOKUP(AC$391,$J$388:$R$389,2)</f>
        <v>57</v>
      </c>
      <c r="AD426" s="726" cm="1">
        <f t="array" ref="AD426">INDEX($H426:$K426,0,MATCH(AD$392,$H$392:$K$392,0))*HLOOKUP(AD$391,$J$388:$R$389,2)</f>
        <v>0</v>
      </c>
      <c r="AE426" s="726" cm="1">
        <f t="array" ref="AE426">INDEX($H426:$K426,0,MATCH(AE$392,$H$392:$K$392,0))*HLOOKUP(AE$391,$J$388:$R$389,2)</f>
        <v>0</v>
      </c>
      <c r="AF426" s="726" cm="1">
        <f t="array" ref="AF426">INDEX($H426:$K426,0,MATCH(AF$392,$H$392:$K$392,0))*HLOOKUP(AF$391,$J$388:$R$389,2)</f>
        <v>0</v>
      </c>
      <c r="AG426" s="726" cm="1">
        <f t="array" ref="AG426">INDEX($H426:$K426,0,MATCH(AG$392,$H$392:$K$392,0))*HLOOKUP(AG$391,$J$388:$R$389,2)</f>
        <v>57</v>
      </c>
      <c r="AH426" s="726" cm="1">
        <f t="array" ref="AH426">INDEX($H426:$K426,0,MATCH(AH$392,$H$392:$K$392,0))*HLOOKUP(AH$391,$J$388:$R$389,2)</f>
        <v>0</v>
      </c>
      <c r="AI426" s="726" cm="1">
        <f t="array" ref="AI426">INDEX($H426:$K426,0,MATCH(AI$392,$H$392:$K$392,0))*HLOOKUP(AI$391,$J$388:$R$389,2)</f>
        <v>0</v>
      </c>
      <c r="AJ426" s="726" cm="1">
        <f t="array" ref="AJ426">INDEX($H426:$K426,0,MATCH(AJ$392,$H$392:$K$392,0))*HLOOKUP(AJ$391,$J$388:$R$389,2)</f>
        <v>0</v>
      </c>
      <c r="AK426" s="726" cm="1">
        <f t="array" ref="AK426">INDEX($H426:$K426,0,MATCH(AK$392,$H$392:$K$392,0))*HLOOKUP(AK$391,$J$388:$R$389,2)</f>
        <v>57</v>
      </c>
      <c r="AL426" s="726" cm="1">
        <f t="array" ref="AL426">INDEX($H426:$K426,0,MATCH(AL$392,$H$392:$K$392,0))*HLOOKUP(AL$391,$J$388:$R$389,2)</f>
        <v>0</v>
      </c>
      <c r="AM426" s="726" cm="1">
        <f t="array" ref="AM426">INDEX($H426:$K426,0,MATCH(AM$392,$H$392:$K$392,0))*HLOOKUP(AM$391,$J$388:$R$389,2)</f>
        <v>0</v>
      </c>
      <c r="AN426" s="726" cm="1">
        <f t="array" ref="AN426">INDEX($H426:$K426,0,MATCH(AN$392,$H$392:$K$392,0))*HLOOKUP(AN$391,$J$388:$R$389,2)</f>
        <v>0</v>
      </c>
      <c r="AO426" s="726" cm="1">
        <f t="array" ref="AO426">INDEX($H426:$K426,0,MATCH(AO$392,$H$392:$K$392,0))*HLOOKUP(AO$391,$J$388:$R$389,2)</f>
        <v>57</v>
      </c>
      <c r="AP426" s="726" cm="1">
        <f t="array" ref="AP426">INDEX($H426:$K426,0,MATCH(AP$392,$H$392:$K$392,0))*HLOOKUP(AP$391,$J$388:$R$389,2)</f>
        <v>0</v>
      </c>
      <c r="AQ426" s="726" cm="1">
        <f t="array" ref="AQ426">INDEX($H426:$K426,0,MATCH(AQ$392,$H$392:$K$392,0))*HLOOKUP(AQ$391,$J$388:$R$389,2)</f>
        <v>0</v>
      </c>
      <c r="AR426" s="726" cm="1">
        <f t="array" ref="AR426">INDEX($H426:$K426,0,MATCH(AR$392,$H$392:$K$392,0))*HLOOKUP(AR$391,$J$388:$R$389,2)</f>
        <v>0</v>
      </c>
      <c r="AS426" s="726" cm="1">
        <f t="array" ref="AS426">INDEX($H426:$K426,0,MATCH(AS$392,$H$392:$K$392,0))*HLOOKUP(AS$391,$J$388:$R$389,2)</f>
        <v>57</v>
      </c>
      <c r="AT426" s="726" cm="1">
        <f t="array" ref="AT426">INDEX($H426:$K426,0,MATCH(AT$392,$H$392:$K$392,0))*HLOOKUP(AT$391,$J$388:$R$389,2)</f>
        <v>0</v>
      </c>
      <c r="AU426" s="726"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6" cm="1">
        <f t="array" ref="L427">INDEX($H427:$K427,0,MATCH(L$392,$H$392:$K$392,0))*HLOOKUP(L$391,$J$388:$R$389,2)</f>
        <v>0</v>
      </c>
      <c r="M427" s="726" cm="1">
        <f t="array" ref="M427">INDEX($H427:$K427,0,MATCH(M$392,$H$392:$K$392,0))*HLOOKUP(M$391,$J$388:$R$389,2)</f>
        <v>196</v>
      </c>
      <c r="N427" s="726" cm="1">
        <f t="array" ref="N427">INDEX($H427:$K427,0,MATCH(N$392,$H$392:$K$392,0))*HLOOKUP(N$391,$J$388:$R$389,2)</f>
        <v>52.6</v>
      </c>
      <c r="O427" s="726" cm="1">
        <f t="array" ref="O427">INDEX($H427:$K427,0,MATCH(O$392,$H$392:$K$392,0))*HLOOKUP(O$391,$J$388:$R$389,2)</f>
        <v>35.1</v>
      </c>
      <c r="P427" s="726" cm="1">
        <f t="array" ref="P427">INDEX($H427:$K427,0,MATCH(P$392,$H$392:$K$392,0))*HLOOKUP(P$391,$J$388:$R$389,2)</f>
        <v>0</v>
      </c>
      <c r="Q427" s="726" cm="1">
        <f t="array" ref="Q427">INDEX($H427:$K427,0,MATCH(Q$392,$H$392:$K$392,0))*HLOOKUP(Q$391,$J$388:$R$389,2)</f>
        <v>196</v>
      </c>
      <c r="R427" s="726" cm="1">
        <f t="array" ref="R427">INDEX($H427:$K427,0,MATCH(R$392,$H$392:$K$392,0))*HLOOKUP(R$391,$J$388:$R$389,2)</f>
        <v>52.6</v>
      </c>
      <c r="S427" s="726" cm="1">
        <f t="array" ref="S427">INDEX($H427:$K427,0,MATCH(S$392,$H$392:$K$392,0))*HLOOKUP(S$391,$J$388:$R$389,2)</f>
        <v>35.1</v>
      </c>
      <c r="T427" s="726" cm="1">
        <f t="array" ref="T427">INDEX($H427:$K427,0,MATCH(T$392,$H$392:$K$392,0))*HLOOKUP(T$391,$J$388:$R$389,2)</f>
        <v>0</v>
      </c>
      <c r="U427" s="726" cm="1">
        <f t="array" ref="U427">INDEX($H427:$K427,0,MATCH(U$392,$H$392:$K$392,0))*HLOOKUP(U$391,$J$388:$R$389,2)</f>
        <v>196</v>
      </c>
      <c r="V427" s="726" cm="1">
        <f t="array" ref="V427">INDEX($H427:$K427,0,MATCH(V$392,$H$392:$K$392,0))*HLOOKUP(V$391,$J$388:$R$389,2)</f>
        <v>52.6</v>
      </c>
      <c r="W427" s="726" cm="1">
        <f t="array" ref="W427">INDEX($H427:$K427,0,MATCH(W$392,$H$392:$K$392,0))*HLOOKUP(W$391,$J$388:$R$389,2)</f>
        <v>35.1</v>
      </c>
      <c r="X427" s="726" cm="1">
        <f t="array" ref="X427">INDEX($H427:$K427,0,MATCH(X$392,$H$392:$K$392,0))*HLOOKUP(X$391,$J$388:$R$389,2)</f>
        <v>0</v>
      </c>
      <c r="Y427" s="726" cm="1">
        <f t="array" ref="Y427">INDEX($H427:$K427,0,MATCH(Y$392,$H$392:$K$392,0))*HLOOKUP(Y$391,$J$388:$R$389,2)</f>
        <v>196</v>
      </c>
      <c r="Z427" s="726" cm="1">
        <f t="array" ref="Z427">INDEX($H427:$K427,0,MATCH(Z$392,$H$392:$K$392,0))*HLOOKUP(Z$391,$J$388:$R$389,2)</f>
        <v>52.6</v>
      </c>
      <c r="AA427" s="726" cm="1">
        <f t="array" ref="AA427">INDEX($H427:$K427,0,MATCH(AA$392,$H$392:$K$392,0))*HLOOKUP(AA$391,$J$388:$R$389,2)</f>
        <v>35.1</v>
      </c>
      <c r="AB427" s="726" cm="1">
        <f t="array" ref="AB427">INDEX($H427:$K427,0,MATCH(AB$392,$H$392:$K$392,0))*HLOOKUP(AB$391,$J$388:$R$389,2)</f>
        <v>0</v>
      </c>
      <c r="AC427" s="726" cm="1">
        <f t="array" ref="AC427">INDEX($H427:$K427,0,MATCH(AC$392,$H$392:$K$392,0))*HLOOKUP(AC$391,$J$388:$R$389,2)</f>
        <v>196</v>
      </c>
      <c r="AD427" s="726" cm="1">
        <f t="array" ref="AD427">INDEX($H427:$K427,0,MATCH(AD$392,$H$392:$K$392,0))*HLOOKUP(AD$391,$J$388:$R$389,2)</f>
        <v>52.6</v>
      </c>
      <c r="AE427" s="726" cm="1">
        <f t="array" ref="AE427">INDEX($H427:$K427,0,MATCH(AE$392,$H$392:$K$392,0))*HLOOKUP(AE$391,$J$388:$R$389,2)</f>
        <v>35.1</v>
      </c>
      <c r="AF427" s="726" cm="1">
        <f t="array" ref="AF427">INDEX($H427:$K427,0,MATCH(AF$392,$H$392:$K$392,0))*HLOOKUP(AF$391,$J$388:$R$389,2)</f>
        <v>0</v>
      </c>
      <c r="AG427" s="726" cm="1">
        <f t="array" ref="AG427">INDEX($H427:$K427,0,MATCH(AG$392,$H$392:$K$392,0))*HLOOKUP(AG$391,$J$388:$R$389,2)</f>
        <v>196</v>
      </c>
      <c r="AH427" s="726" cm="1">
        <f t="array" ref="AH427">INDEX($H427:$K427,0,MATCH(AH$392,$H$392:$K$392,0))*HLOOKUP(AH$391,$J$388:$R$389,2)</f>
        <v>52.6</v>
      </c>
      <c r="AI427" s="726" cm="1">
        <f t="array" ref="AI427">INDEX($H427:$K427,0,MATCH(AI$392,$H$392:$K$392,0))*HLOOKUP(AI$391,$J$388:$R$389,2)</f>
        <v>35.1</v>
      </c>
      <c r="AJ427" s="726" cm="1">
        <f t="array" ref="AJ427">INDEX($H427:$K427,0,MATCH(AJ$392,$H$392:$K$392,0))*HLOOKUP(AJ$391,$J$388:$R$389,2)</f>
        <v>0</v>
      </c>
      <c r="AK427" s="726" cm="1">
        <f t="array" ref="AK427">INDEX($H427:$K427,0,MATCH(AK$392,$H$392:$K$392,0))*HLOOKUP(AK$391,$J$388:$R$389,2)</f>
        <v>196</v>
      </c>
      <c r="AL427" s="726" cm="1">
        <f t="array" ref="AL427">INDEX($H427:$K427,0,MATCH(AL$392,$H$392:$K$392,0))*HLOOKUP(AL$391,$J$388:$R$389,2)</f>
        <v>52.6</v>
      </c>
      <c r="AM427" s="726" cm="1">
        <f t="array" ref="AM427">INDEX($H427:$K427,0,MATCH(AM$392,$H$392:$K$392,0))*HLOOKUP(AM$391,$J$388:$R$389,2)</f>
        <v>35.1</v>
      </c>
      <c r="AN427" s="726" cm="1">
        <f t="array" ref="AN427">INDEX($H427:$K427,0,MATCH(AN$392,$H$392:$K$392,0))*HLOOKUP(AN$391,$J$388:$R$389,2)</f>
        <v>0</v>
      </c>
      <c r="AO427" s="726" cm="1">
        <f t="array" ref="AO427">INDEX($H427:$K427,0,MATCH(AO$392,$H$392:$K$392,0))*HLOOKUP(AO$391,$J$388:$R$389,2)</f>
        <v>196</v>
      </c>
      <c r="AP427" s="726" cm="1">
        <f t="array" ref="AP427">INDEX($H427:$K427,0,MATCH(AP$392,$H$392:$K$392,0))*HLOOKUP(AP$391,$J$388:$R$389,2)</f>
        <v>52.6</v>
      </c>
      <c r="AQ427" s="726" cm="1">
        <f t="array" ref="AQ427">INDEX($H427:$K427,0,MATCH(AQ$392,$H$392:$K$392,0))*HLOOKUP(AQ$391,$J$388:$R$389,2)</f>
        <v>35.1</v>
      </c>
      <c r="AR427" s="726" cm="1">
        <f t="array" ref="AR427">INDEX($H427:$K427,0,MATCH(AR$392,$H$392:$K$392,0))*HLOOKUP(AR$391,$J$388:$R$389,2)</f>
        <v>0</v>
      </c>
      <c r="AS427" s="726" cm="1">
        <f t="array" ref="AS427">INDEX($H427:$K427,0,MATCH(AS$392,$H$392:$K$392,0))*HLOOKUP(AS$391,$J$388:$R$389,2)</f>
        <v>196</v>
      </c>
      <c r="AT427" s="726" cm="1">
        <f t="array" ref="AT427">INDEX($H427:$K427,0,MATCH(AT$392,$H$392:$K$392,0))*HLOOKUP(AT$391,$J$388:$R$389,2)</f>
        <v>52.6</v>
      </c>
      <c r="AU427" s="726"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6" cm="1">
        <f t="array" ref="L428">INDEX($H428:$K428,0,MATCH(L$392,$H$392:$K$392,0))*HLOOKUP(L$391,$J$388:$R$389,2)</f>
        <v>0</v>
      </c>
      <c r="M428" s="726" cm="1">
        <f t="array" ref="M428">INDEX($H428:$K428,0,MATCH(M$392,$H$392:$K$392,0))*HLOOKUP(M$391,$J$388:$R$389,2)</f>
        <v>196</v>
      </c>
      <c r="N428" s="726" cm="1">
        <f t="array" ref="N428">INDEX($H428:$K428,0,MATCH(N$392,$H$392:$K$392,0))*HLOOKUP(N$391,$J$388:$R$389,2)</f>
        <v>52.6</v>
      </c>
      <c r="O428" s="726" cm="1">
        <f t="array" ref="O428">INDEX($H428:$K428,0,MATCH(O$392,$H$392:$K$392,0))*HLOOKUP(O$391,$J$388:$R$389,2)</f>
        <v>35.1</v>
      </c>
      <c r="P428" s="726" cm="1">
        <f t="array" ref="P428">INDEX($H428:$K428,0,MATCH(P$392,$H$392:$K$392,0))*HLOOKUP(P$391,$J$388:$R$389,2)</f>
        <v>0</v>
      </c>
      <c r="Q428" s="726" cm="1">
        <f t="array" ref="Q428">INDEX($H428:$K428,0,MATCH(Q$392,$H$392:$K$392,0))*HLOOKUP(Q$391,$J$388:$R$389,2)</f>
        <v>196</v>
      </c>
      <c r="R428" s="726" cm="1">
        <f t="array" ref="R428">INDEX($H428:$K428,0,MATCH(R$392,$H$392:$K$392,0))*HLOOKUP(R$391,$J$388:$R$389,2)</f>
        <v>52.6</v>
      </c>
      <c r="S428" s="726" cm="1">
        <f t="array" ref="S428">INDEX($H428:$K428,0,MATCH(S$392,$H$392:$K$392,0))*HLOOKUP(S$391,$J$388:$R$389,2)</f>
        <v>35.1</v>
      </c>
      <c r="T428" s="726" cm="1">
        <f t="array" ref="T428">INDEX($H428:$K428,0,MATCH(T$392,$H$392:$K$392,0))*HLOOKUP(T$391,$J$388:$R$389,2)</f>
        <v>0</v>
      </c>
      <c r="U428" s="726" cm="1">
        <f t="array" ref="U428">INDEX($H428:$K428,0,MATCH(U$392,$H$392:$K$392,0))*HLOOKUP(U$391,$J$388:$R$389,2)</f>
        <v>196</v>
      </c>
      <c r="V428" s="726" cm="1">
        <f t="array" ref="V428">INDEX($H428:$K428,0,MATCH(V$392,$H$392:$K$392,0))*HLOOKUP(V$391,$J$388:$R$389,2)</f>
        <v>52.6</v>
      </c>
      <c r="W428" s="726" cm="1">
        <f t="array" ref="W428">INDEX($H428:$K428,0,MATCH(W$392,$H$392:$K$392,0))*HLOOKUP(W$391,$J$388:$R$389,2)</f>
        <v>35.1</v>
      </c>
      <c r="X428" s="726" cm="1">
        <f t="array" ref="X428">INDEX($H428:$K428,0,MATCH(X$392,$H$392:$K$392,0))*HLOOKUP(X$391,$J$388:$R$389,2)</f>
        <v>0</v>
      </c>
      <c r="Y428" s="726" cm="1">
        <f t="array" ref="Y428">INDEX($H428:$K428,0,MATCH(Y$392,$H$392:$K$392,0))*HLOOKUP(Y$391,$J$388:$R$389,2)</f>
        <v>196</v>
      </c>
      <c r="Z428" s="726" cm="1">
        <f t="array" ref="Z428">INDEX($H428:$K428,0,MATCH(Z$392,$H$392:$K$392,0))*HLOOKUP(Z$391,$J$388:$R$389,2)</f>
        <v>52.6</v>
      </c>
      <c r="AA428" s="726" cm="1">
        <f t="array" ref="AA428">INDEX($H428:$K428,0,MATCH(AA$392,$H$392:$K$392,0))*HLOOKUP(AA$391,$J$388:$R$389,2)</f>
        <v>35.1</v>
      </c>
      <c r="AB428" s="726" cm="1">
        <f t="array" ref="AB428">INDEX($H428:$K428,0,MATCH(AB$392,$H$392:$K$392,0))*HLOOKUP(AB$391,$J$388:$R$389,2)</f>
        <v>0</v>
      </c>
      <c r="AC428" s="726" cm="1">
        <f t="array" ref="AC428">INDEX($H428:$K428,0,MATCH(AC$392,$H$392:$K$392,0))*HLOOKUP(AC$391,$J$388:$R$389,2)</f>
        <v>196</v>
      </c>
      <c r="AD428" s="726" cm="1">
        <f t="array" ref="AD428">INDEX($H428:$K428,0,MATCH(AD$392,$H$392:$K$392,0))*HLOOKUP(AD$391,$J$388:$R$389,2)</f>
        <v>52.6</v>
      </c>
      <c r="AE428" s="726" cm="1">
        <f t="array" ref="AE428">INDEX($H428:$K428,0,MATCH(AE$392,$H$392:$K$392,0))*HLOOKUP(AE$391,$J$388:$R$389,2)</f>
        <v>35.1</v>
      </c>
      <c r="AF428" s="726" cm="1">
        <f t="array" ref="AF428">INDEX($H428:$K428,0,MATCH(AF$392,$H$392:$K$392,0))*HLOOKUP(AF$391,$J$388:$R$389,2)</f>
        <v>0</v>
      </c>
      <c r="AG428" s="726" cm="1">
        <f t="array" ref="AG428">INDEX($H428:$K428,0,MATCH(AG$392,$H$392:$K$392,0))*HLOOKUP(AG$391,$J$388:$R$389,2)</f>
        <v>196</v>
      </c>
      <c r="AH428" s="726" cm="1">
        <f t="array" ref="AH428">INDEX($H428:$K428,0,MATCH(AH$392,$H$392:$K$392,0))*HLOOKUP(AH$391,$J$388:$R$389,2)</f>
        <v>52.6</v>
      </c>
      <c r="AI428" s="726" cm="1">
        <f t="array" ref="AI428">INDEX($H428:$K428,0,MATCH(AI$392,$H$392:$K$392,0))*HLOOKUP(AI$391,$J$388:$R$389,2)</f>
        <v>35.1</v>
      </c>
      <c r="AJ428" s="726" cm="1">
        <f t="array" ref="AJ428">INDEX($H428:$K428,0,MATCH(AJ$392,$H$392:$K$392,0))*HLOOKUP(AJ$391,$J$388:$R$389,2)</f>
        <v>0</v>
      </c>
      <c r="AK428" s="726" cm="1">
        <f t="array" ref="AK428">INDEX($H428:$K428,0,MATCH(AK$392,$H$392:$K$392,0))*HLOOKUP(AK$391,$J$388:$R$389,2)</f>
        <v>196</v>
      </c>
      <c r="AL428" s="726" cm="1">
        <f t="array" ref="AL428">INDEX($H428:$K428,0,MATCH(AL$392,$H$392:$K$392,0))*HLOOKUP(AL$391,$J$388:$R$389,2)</f>
        <v>52.6</v>
      </c>
      <c r="AM428" s="726" cm="1">
        <f t="array" ref="AM428">INDEX($H428:$K428,0,MATCH(AM$392,$H$392:$K$392,0))*HLOOKUP(AM$391,$J$388:$R$389,2)</f>
        <v>35.1</v>
      </c>
      <c r="AN428" s="726" cm="1">
        <f t="array" ref="AN428">INDEX($H428:$K428,0,MATCH(AN$392,$H$392:$K$392,0))*HLOOKUP(AN$391,$J$388:$R$389,2)</f>
        <v>0</v>
      </c>
      <c r="AO428" s="726" cm="1">
        <f t="array" ref="AO428">INDEX($H428:$K428,0,MATCH(AO$392,$H$392:$K$392,0))*HLOOKUP(AO$391,$J$388:$R$389,2)</f>
        <v>196</v>
      </c>
      <c r="AP428" s="726" cm="1">
        <f t="array" ref="AP428">INDEX($H428:$K428,0,MATCH(AP$392,$H$392:$K$392,0))*HLOOKUP(AP$391,$J$388:$R$389,2)</f>
        <v>52.6</v>
      </c>
      <c r="AQ428" s="726" cm="1">
        <f t="array" ref="AQ428">INDEX($H428:$K428,0,MATCH(AQ$392,$H$392:$K$392,0))*HLOOKUP(AQ$391,$J$388:$R$389,2)</f>
        <v>35.1</v>
      </c>
      <c r="AR428" s="726" cm="1">
        <f t="array" ref="AR428">INDEX($H428:$K428,0,MATCH(AR$392,$H$392:$K$392,0))*HLOOKUP(AR$391,$J$388:$R$389,2)</f>
        <v>0</v>
      </c>
      <c r="AS428" s="726" cm="1">
        <f t="array" ref="AS428">INDEX($H428:$K428,0,MATCH(AS$392,$H$392:$K$392,0))*HLOOKUP(AS$391,$J$388:$R$389,2)</f>
        <v>196</v>
      </c>
      <c r="AT428" s="726" cm="1">
        <f t="array" ref="AT428">INDEX($H428:$K428,0,MATCH(AT$392,$H$392:$K$392,0))*HLOOKUP(AT$391,$J$388:$R$389,2)</f>
        <v>52.6</v>
      </c>
      <c r="AU428" s="726"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6" cm="1">
        <f t="array" ref="L429">INDEX($H429:$K429,0,MATCH(L$392,$H$392:$K$392,0))*HLOOKUP(L$391,$J$388:$R$389,2)</f>
        <v>0</v>
      </c>
      <c r="M429" s="726" cm="1">
        <f t="array" ref="M429">INDEX($H429:$K429,0,MATCH(M$392,$H$392:$K$392,0))*HLOOKUP(M$391,$J$388:$R$389,2)</f>
        <v>196</v>
      </c>
      <c r="N429" s="726" cm="1">
        <f t="array" ref="N429">INDEX($H429:$K429,0,MATCH(N$392,$H$392:$K$392,0))*HLOOKUP(N$391,$J$388:$R$389,2)</f>
        <v>52.6</v>
      </c>
      <c r="O429" s="726" cm="1">
        <f t="array" ref="O429">INDEX($H429:$K429,0,MATCH(O$392,$H$392:$K$392,0))*HLOOKUP(O$391,$J$388:$R$389,2)</f>
        <v>35.1</v>
      </c>
      <c r="P429" s="726" cm="1">
        <f t="array" ref="P429">INDEX($H429:$K429,0,MATCH(P$392,$H$392:$K$392,0))*HLOOKUP(P$391,$J$388:$R$389,2)</f>
        <v>0</v>
      </c>
      <c r="Q429" s="726" cm="1">
        <f t="array" ref="Q429">INDEX($H429:$K429,0,MATCH(Q$392,$H$392:$K$392,0))*HLOOKUP(Q$391,$J$388:$R$389,2)</f>
        <v>196</v>
      </c>
      <c r="R429" s="726" cm="1">
        <f t="array" ref="R429">INDEX($H429:$K429,0,MATCH(R$392,$H$392:$K$392,0))*HLOOKUP(R$391,$J$388:$R$389,2)</f>
        <v>52.6</v>
      </c>
      <c r="S429" s="726" cm="1">
        <f t="array" ref="S429">INDEX($H429:$K429,0,MATCH(S$392,$H$392:$K$392,0))*HLOOKUP(S$391,$J$388:$R$389,2)</f>
        <v>35.1</v>
      </c>
      <c r="T429" s="726" cm="1">
        <f t="array" ref="T429">INDEX($H429:$K429,0,MATCH(T$392,$H$392:$K$392,0))*HLOOKUP(T$391,$J$388:$R$389,2)</f>
        <v>0</v>
      </c>
      <c r="U429" s="726" cm="1">
        <f t="array" ref="U429">INDEX($H429:$K429,0,MATCH(U$392,$H$392:$K$392,0))*HLOOKUP(U$391,$J$388:$R$389,2)</f>
        <v>196</v>
      </c>
      <c r="V429" s="726" cm="1">
        <f t="array" ref="V429">INDEX($H429:$K429,0,MATCH(V$392,$H$392:$K$392,0))*HLOOKUP(V$391,$J$388:$R$389,2)</f>
        <v>52.6</v>
      </c>
      <c r="W429" s="726" cm="1">
        <f t="array" ref="W429">INDEX($H429:$K429,0,MATCH(W$392,$H$392:$K$392,0))*HLOOKUP(W$391,$J$388:$R$389,2)</f>
        <v>35.1</v>
      </c>
      <c r="X429" s="726" cm="1">
        <f t="array" ref="X429">INDEX($H429:$K429,0,MATCH(X$392,$H$392:$K$392,0))*HLOOKUP(X$391,$J$388:$R$389,2)</f>
        <v>0</v>
      </c>
      <c r="Y429" s="726" cm="1">
        <f t="array" ref="Y429">INDEX($H429:$K429,0,MATCH(Y$392,$H$392:$K$392,0))*HLOOKUP(Y$391,$J$388:$R$389,2)</f>
        <v>196</v>
      </c>
      <c r="Z429" s="726" cm="1">
        <f t="array" ref="Z429">INDEX($H429:$K429,0,MATCH(Z$392,$H$392:$K$392,0))*HLOOKUP(Z$391,$J$388:$R$389,2)</f>
        <v>52.6</v>
      </c>
      <c r="AA429" s="726" cm="1">
        <f t="array" ref="AA429">INDEX($H429:$K429,0,MATCH(AA$392,$H$392:$K$392,0))*HLOOKUP(AA$391,$J$388:$R$389,2)</f>
        <v>35.1</v>
      </c>
      <c r="AB429" s="726" cm="1">
        <f t="array" ref="AB429">INDEX($H429:$K429,0,MATCH(AB$392,$H$392:$K$392,0))*HLOOKUP(AB$391,$J$388:$R$389,2)</f>
        <v>0</v>
      </c>
      <c r="AC429" s="726" cm="1">
        <f t="array" ref="AC429">INDEX($H429:$K429,0,MATCH(AC$392,$H$392:$K$392,0))*HLOOKUP(AC$391,$J$388:$R$389,2)</f>
        <v>196</v>
      </c>
      <c r="AD429" s="726" cm="1">
        <f t="array" ref="AD429">INDEX($H429:$K429,0,MATCH(AD$392,$H$392:$K$392,0))*HLOOKUP(AD$391,$J$388:$R$389,2)</f>
        <v>52.6</v>
      </c>
      <c r="AE429" s="726" cm="1">
        <f t="array" ref="AE429">INDEX($H429:$K429,0,MATCH(AE$392,$H$392:$K$392,0))*HLOOKUP(AE$391,$J$388:$R$389,2)</f>
        <v>35.1</v>
      </c>
      <c r="AF429" s="726" cm="1">
        <f t="array" ref="AF429">INDEX($H429:$K429,0,MATCH(AF$392,$H$392:$K$392,0))*HLOOKUP(AF$391,$J$388:$R$389,2)</f>
        <v>0</v>
      </c>
      <c r="AG429" s="726" cm="1">
        <f t="array" ref="AG429">INDEX($H429:$K429,0,MATCH(AG$392,$H$392:$K$392,0))*HLOOKUP(AG$391,$J$388:$R$389,2)</f>
        <v>196</v>
      </c>
      <c r="AH429" s="726" cm="1">
        <f t="array" ref="AH429">INDEX($H429:$K429,0,MATCH(AH$392,$H$392:$K$392,0))*HLOOKUP(AH$391,$J$388:$R$389,2)</f>
        <v>52.6</v>
      </c>
      <c r="AI429" s="726" cm="1">
        <f t="array" ref="AI429">INDEX($H429:$K429,0,MATCH(AI$392,$H$392:$K$392,0))*HLOOKUP(AI$391,$J$388:$R$389,2)</f>
        <v>35.1</v>
      </c>
      <c r="AJ429" s="726" cm="1">
        <f t="array" ref="AJ429">INDEX($H429:$K429,0,MATCH(AJ$392,$H$392:$K$392,0))*HLOOKUP(AJ$391,$J$388:$R$389,2)</f>
        <v>0</v>
      </c>
      <c r="AK429" s="726" cm="1">
        <f t="array" ref="AK429">INDEX($H429:$K429,0,MATCH(AK$392,$H$392:$K$392,0))*HLOOKUP(AK$391,$J$388:$R$389,2)</f>
        <v>196</v>
      </c>
      <c r="AL429" s="726" cm="1">
        <f t="array" ref="AL429">INDEX($H429:$K429,0,MATCH(AL$392,$H$392:$K$392,0))*HLOOKUP(AL$391,$J$388:$R$389,2)</f>
        <v>52.6</v>
      </c>
      <c r="AM429" s="726" cm="1">
        <f t="array" ref="AM429">INDEX($H429:$K429,0,MATCH(AM$392,$H$392:$K$392,0))*HLOOKUP(AM$391,$J$388:$R$389,2)</f>
        <v>35.1</v>
      </c>
      <c r="AN429" s="726" cm="1">
        <f t="array" ref="AN429">INDEX($H429:$K429,0,MATCH(AN$392,$H$392:$K$392,0))*HLOOKUP(AN$391,$J$388:$R$389,2)</f>
        <v>0</v>
      </c>
      <c r="AO429" s="726" cm="1">
        <f t="array" ref="AO429">INDEX($H429:$K429,0,MATCH(AO$392,$H$392:$K$392,0))*HLOOKUP(AO$391,$J$388:$R$389,2)</f>
        <v>196</v>
      </c>
      <c r="AP429" s="726" cm="1">
        <f t="array" ref="AP429">INDEX($H429:$K429,0,MATCH(AP$392,$H$392:$K$392,0))*HLOOKUP(AP$391,$J$388:$R$389,2)</f>
        <v>52.6</v>
      </c>
      <c r="AQ429" s="726" cm="1">
        <f t="array" ref="AQ429">INDEX($H429:$K429,0,MATCH(AQ$392,$H$392:$K$392,0))*HLOOKUP(AQ$391,$J$388:$R$389,2)</f>
        <v>35.1</v>
      </c>
      <c r="AR429" s="726" cm="1">
        <f t="array" ref="AR429">INDEX($H429:$K429,0,MATCH(AR$392,$H$392:$K$392,0))*HLOOKUP(AR$391,$J$388:$R$389,2)</f>
        <v>0</v>
      </c>
      <c r="AS429" s="726" cm="1">
        <f t="array" ref="AS429">INDEX($H429:$K429,0,MATCH(AS$392,$H$392:$K$392,0))*HLOOKUP(AS$391,$J$388:$R$389,2)</f>
        <v>196</v>
      </c>
      <c r="AT429" s="726" cm="1">
        <f t="array" ref="AT429">INDEX($H429:$K429,0,MATCH(AT$392,$H$392:$K$392,0))*HLOOKUP(AT$391,$J$388:$R$389,2)</f>
        <v>52.6</v>
      </c>
      <c r="AU429" s="726"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6" cm="1">
        <f t="array" ref="L430">INDEX($H430:$K430,0,MATCH(L$392,$H$392:$K$392,0))*HLOOKUP(L$391,$J$388:$R$389,2)</f>
        <v>0</v>
      </c>
      <c r="M430" s="726" cm="1">
        <f t="array" ref="M430">INDEX($H430:$K430,0,MATCH(M$392,$H$392:$K$392,0))*HLOOKUP(M$391,$J$388:$R$389,2)</f>
        <v>196</v>
      </c>
      <c r="N430" s="726" cm="1">
        <f t="array" ref="N430">INDEX($H430:$K430,0,MATCH(N$392,$H$392:$K$392,0))*HLOOKUP(N$391,$J$388:$R$389,2)</f>
        <v>52.6</v>
      </c>
      <c r="O430" s="726" cm="1">
        <f t="array" ref="O430">INDEX($H430:$K430,0,MATCH(O$392,$H$392:$K$392,0))*HLOOKUP(O$391,$J$388:$R$389,2)</f>
        <v>56.1</v>
      </c>
      <c r="P430" s="726" cm="1">
        <f t="array" ref="P430">INDEX($H430:$K430,0,MATCH(P$392,$H$392:$K$392,0))*HLOOKUP(P$391,$J$388:$R$389,2)</f>
        <v>0</v>
      </c>
      <c r="Q430" s="726" cm="1">
        <f t="array" ref="Q430">INDEX($H430:$K430,0,MATCH(Q$392,$H$392:$K$392,0))*HLOOKUP(Q$391,$J$388:$R$389,2)</f>
        <v>196</v>
      </c>
      <c r="R430" s="726" cm="1">
        <f t="array" ref="R430">INDEX($H430:$K430,0,MATCH(R$392,$H$392:$K$392,0))*HLOOKUP(R$391,$J$388:$R$389,2)</f>
        <v>52.6</v>
      </c>
      <c r="S430" s="726" cm="1">
        <f t="array" ref="S430">INDEX($H430:$K430,0,MATCH(S$392,$H$392:$K$392,0))*HLOOKUP(S$391,$J$388:$R$389,2)</f>
        <v>56.1</v>
      </c>
      <c r="T430" s="726" cm="1">
        <f t="array" ref="T430">INDEX($H430:$K430,0,MATCH(T$392,$H$392:$K$392,0))*HLOOKUP(T$391,$J$388:$R$389,2)</f>
        <v>0</v>
      </c>
      <c r="U430" s="726" cm="1">
        <f t="array" ref="U430">INDEX($H430:$K430,0,MATCH(U$392,$H$392:$K$392,0))*HLOOKUP(U$391,$J$388:$R$389,2)</f>
        <v>196</v>
      </c>
      <c r="V430" s="726" cm="1">
        <f t="array" ref="V430">INDEX($H430:$K430,0,MATCH(V$392,$H$392:$K$392,0))*HLOOKUP(V$391,$J$388:$R$389,2)</f>
        <v>52.6</v>
      </c>
      <c r="W430" s="726" cm="1">
        <f t="array" ref="W430">INDEX($H430:$K430,0,MATCH(W$392,$H$392:$K$392,0))*HLOOKUP(W$391,$J$388:$R$389,2)</f>
        <v>56.1</v>
      </c>
      <c r="X430" s="726" cm="1">
        <f t="array" ref="X430">INDEX($H430:$K430,0,MATCH(X$392,$H$392:$K$392,0))*HLOOKUP(X$391,$J$388:$R$389,2)</f>
        <v>0</v>
      </c>
      <c r="Y430" s="726" cm="1">
        <f t="array" ref="Y430">INDEX($H430:$K430,0,MATCH(Y$392,$H$392:$K$392,0))*HLOOKUP(Y$391,$J$388:$R$389,2)</f>
        <v>196</v>
      </c>
      <c r="Z430" s="726" cm="1">
        <f t="array" ref="Z430">INDEX($H430:$K430,0,MATCH(Z$392,$H$392:$K$392,0))*HLOOKUP(Z$391,$J$388:$R$389,2)</f>
        <v>52.6</v>
      </c>
      <c r="AA430" s="726" cm="1">
        <f t="array" ref="AA430">INDEX($H430:$K430,0,MATCH(AA$392,$H$392:$K$392,0))*HLOOKUP(AA$391,$J$388:$R$389,2)</f>
        <v>56.1</v>
      </c>
      <c r="AB430" s="726" cm="1">
        <f t="array" ref="AB430">INDEX($H430:$K430,0,MATCH(AB$392,$H$392:$K$392,0))*HLOOKUP(AB$391,$J$388:$R$389,2)</f>
        <v>0</v>
      </c>
      <c r="AC430" s="726" cm="1">
        <f t="array" ref="AC430">INDEX($H430:$K430,0,MATCH(AC$392,$H$392:$K$392,0))*HLOOKUP(AC$391,$J$388:$R$389,2)</f>
        <v>196</v>
      </c>
      <c r="AD430" s="726" cm="1">
        <f t="array" ref="AD430">INDEX($H430:$K430,0,MATCH(AD$392,$H$392:$K$392,0))*HLOOKUP(AD$391,$J$388:$R$389,2)</f>
        <v>52.6</v>
      </c>
      <c r="AE430" s="726" cm="1">
        <f t="array" ref="AE430">INDEX($H430:$K430,0,MATCH(AE$392,$H$392:$K$392,0))*HLOOKUP(AE$391,$J$388:$R$389,2)</f>
        <v>56.1</v>
      </c>
      <c r="AF430" s="726" cm="1">
        <f t="array" ref="AF430">INDEX($H430:$K430,0,MATCH(AF$392,$H$392:$K$392,0))*HLOOKUP(AF$391,$J$388:$R$389,2)</f>
        <v>0</v>
      </c>
      <c r="AG430" s="726" cm="1">
        <f t="array" ref="AG430">INDEX($H430:$K430,0,MATCH(AG$392,$H$392:$K$392,0))*HLOOKUP(AG$391,$J$388:$R$389,2)</f>
        <v>196</v>
      </c>
      <c r="AH430" s="726" cm="1">
        <f t="array" ref="AH430">INDEX($H430:$K430,0,MATCH(AH$392,$H$392:$K$392,0))*HLOOKUP(AH$391,$J$388:$R$389,2)</f>
        <v>52.6</v>
      </c>
      <c r="AI430" s="726" cm="1">
        <f t="array" ref="AI430">INDEX($H430:$K430,0,MATCH(AI$392,$H$392:$K$392,0))*HLOOKUP(AI$391,$J$388:$R$389,2)</f>
        <v>56.1</v>
      </c>
      <c r="AJ430" s="726" cm="1">
        <f t="array" ref="AJ430">INDEX($H430:$K430,0,MATCH(AJ$392,$H$392:$K$392,0))*HLOOKUP(AJ$391,$J$388:$R$389,2)</f>
        <v>0</v>
      </c>
      <c r="AK430" s="726" cm="1">
        <f t="array" ref="AK430">INDEX($H430:$K430,0,MATCH(AK$392,$H$392:$K$392,0))*HLOOKUP(AK$391,$J$388:$R$389,2)</f>
        <v>196</v>
      </c>
      <c r="AL430" s="726" cm="1">
        <f t="array" ref="AL430">INDEX($H430:$K430,0,MATCH(AL$392,$H$392:$K$392,0))*HLOOKUP(AL$391,$J$388:$R$389,2)</f>
        <v>52.6</v>
      </c>
      <c r="AM430" s="726" cm="1">
        <f t="array" ref="AM430">INDEX($H430:$K430,0,MATCH(AM$392,$H$392:$K$392,0))*HLOOKUP(AM$391,$J$388:$R$389,2)</f>
        <v>56.1</v>
      </c>
      <c r="AN430" s="726" cm="1">
        <f t="array" ref="AN430">INDEX($H430:$K430,0,MATCH(AN$392,$H$392:$K$392,0))*HLOOKUP(AN$391,$J$388:$R$389,2)</f>
        <v>0</v>
      </c>
      <c r="AO430" s="726" cm="1">
        <f t="array" ref="AO430">INDEX($H430:$K430,0,MATCH(AO$392,$H$392:$K$392,0))*HLOOKUP(AO$391,$J$388:$R$389,2)</f>
        <v>196</v>
      </c>
      <c r="AP430" s="726" cm="1">
        <f t="array" ref="AP430">INDEX($H430:$K430,0,MATCH(AP$392,$H$392:$K$392,0))*HLOOKUP(AP$391,$J$388:$R$389,2)</f>
        <v>52.6</v>
      </c>
      <c r="AQ430" s="726" cm="1">
        <f t="array" ref="AQ430">INDEX($H430:$K430,0,MATCH(AQ$392,$H$392:$K$392,0))*HLOOKUP(AQ$391,$J$388:$R$389,2)</f>
        <v>56.1</v>
      </c>
      <c r="AR430" s="726" cm="1">
        <f t="array" ref="AR430">INDEX($H430:$K430,0,MATCH(AR$392,$H$392:$K$392,0))*HLOOKUP(AR$391,$J$388:$R$389,2)</f>
        <v>0</v>
      </c>
      <c r="AS430" s="726" cm="1">
        <f t="array" ref="AS430">INDEX($H430:$K430,0,MATCH(AS$392,$H$392:$K$392,0))*HLOOKUP(AS$391,$J$388:$R$389,2)</f>
        <v>196</v>
      </c>
      <c r="AT430" s="726" cm="1">
        <f t="array" ref="AT430">INDEX($H430:$K430,0,MATCH(AT$392,$H$392:$K$392,0))*HLOOKUP(AT$391,$J$388:$R$389,2)</f>
        <v>52.6</v>
      </c>
      <c r="AU430" s="726"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6" cm="1">
        <f t="array" ref="L431">INDEX($H431:$K431,0,MATCH(L$392,$H$392:$K$392,0))*HLOOKUP(L$391,$J$388:$R$389,2)</f>
        <v>0</v>
      </c>
      <c r="M431" s="726" cm="1">
        <f t="array" ref="M431">INDEX($H431:$K431,0,MATCH(M$392,$H$392:$K$392,0))*HLOOKUP(M$391,$J$388:$R$389,2)</f>
        <v>196</v>
      </c>
      <c r="N431" s="726" cm="1">
        <f t="array" ref="N431">INDEX($H431:$K431,0,MATCH(N$392,$H$392:$K$392,0))*HLOOKUP(N$391,$J$388:$R$389,2)</f>
        <v>52.6</v>
      </c>
      <c r="O431" s="726" cm="1">
        <f t="array" ref="O431">INDEX($H431:$K431,0,MATCH(O$392,$H$392:$K$392,0))*HLOOKUP(O$391,$J$388:$R$389,2)</f>
        <v>56.1</v>
      </c>
      <c r="P431" s="726" cm="1">
        <f t="array" ref="P431">INDEX($H431:$K431,0,MATCH(P$392,$H$392:$K$392,0))*HLOOKUP(P$391,$J$388:$R$389,2)</f>
        <v>0</v>
      </c>
      <c r="Q431" s="726" cm="1">
        <f t="array" ref="Q431">INDEX($H431:$K431,0,MATCH(Q$392,$H$392:$K$392,0))*HLOOKUP(Q$391,$J$388:$R$389,2)</f>
        <v>196</v>
      </c>
      <c r="R431" s="726" cm="1">
        <f t="array" ref="R431">INDEX($H431:$K431,0,MATCH(R$392,$H$392:$K$392,0))*HLOOKUP(R$391,$J$388:$R$389,2)</f>
        <v>52.6</v>
      </c>
      <c r="S431" s="726" cm="1">
        <f t="array" ref="S431">INDEX($H431:$K431,0,MATCH(S$392,$H$392:$K$392,0))*HLOOKUP(S$391,$J$388:$R$389,2)</f>
        <v>56.1</v>
      </c>
      <c r="T431" s="726" cm="1">
        <f t="array" ref="T431">INDEX($H431:$K431,0,MATCH(T$392,$H$392:$K$392,0))*HLOOKUP(T$391,$J$388:$R$389,2)</f>
        <v>0</v>
      </c>
      <c r="U431" s="726" cm="1">
        <f t="array" ref="U431">INDEX($H431:$K431,0,MATCH(U$392,$H$392:$K$392,0))*HLOOKUP(U$391,$J$388:$R$389,2)</f>
        <v>196</v>
      </c>
      <c r="V431" s="726" cm="1">
        <f t="array" ref="V431">INDEX($H431:$K431,0,MATCH(V$392,$H$392:$K$392,0))*HLOOKUP(V$391,$J$388:$R$389,2)</f>
        <v>52.6</v>
      </c>
      <c r="W431" s="726" cm="1">
        <f t="array" ref="W431">INDEX($H431:$K431,0,MATCH(W$392,$H$392:$K$392,0))*HLOOKUP(W$391,$J$388:$R$389,2)</f>
        <v>56.1</v>
      </c>
      <c r="X431" s="726" cm="1">
        <f t="array" ref="X431">INDEX($H431:$K431,0,MATCH(X$392,$H$392:$K$392,0))*HLOOKUP(X$391,$J$388:$R$389,2)</f>
        <v>0</v>
      </c>
      <c r="Y431" s="726" cm="1">
        <f t="array" ref="Y431">INDEX($H431:$K431,0,MATCH(Y$392,$H$392:$K$392,0))*HLOOKUP(Y$391,$J$388:$R$389,2)</f>
        <v>196</v>
      </c>
      <c r="Z431" s="726" cm="1">
        <f t="array" ref="Z431">INDEX($H431:$K431,0,MATCH(Z$392,$H$392:$K$392,0))*HLOOKUP(Z$391,$J$388:$R$389,2)</f>
        <v>52.6</v>
      </c>
      <c r="AA431" s="726" cm="1">
        <f t="array" ref="AA431">INDEX($H431:$K431,0,MATCH(AA$392,$H$392:$K$392,0))*HLOOKUP(AA$391,$J$388:$R$389,2)</f>
        <v>56.1</v>
      </c>
      <c r="AB431" s="726" cm="1">
        <f t="array" ref="AB431">INDEX($H431:$K431,0,MATCH(AB$392,$H$392:$K$392,0))*HLOOKUP(AB$391,$J$388:$R$389,2)</f>
        <v>0</v>
      </c>
      <c r="AC431" s="726" cm="1">
        <f t="array" ref="AC431">INDEX($H431:$K431,0,MATCH(AC$392,$H$392:$K$392,0))*HLOOKUP(AC$391,$J$388:$R$389,2)</f>
        <v>196</v>
      </c>
      <c r="AD431" s="726" cm="1">
        <f t="array" ref="AD431">INDEX($H431:$K431,0,MATCH(AD$392,$H$392:$K$392,0))*HLOOKUP(AD$391,$J$388:$R$389,2)</f>
        <v>52.6</v>
      </c>
      <c r="AE431" s="726" cm="1">
        <f t="array" ref="AE431">INDEX($H431:$K431,0,MATCH(AE$392,$H$392:$K$392,0))*HLOOKUP(AE$391,$J$388:$R$389,2)</f>
        <v>56.1</v>
      </c>
      <c r="AF431" s="726" cm="1">
        <f t="array" ref="AF431">INDEX($H431:$K431,0,MATCH(AF$392,$H$392:$K$392,0))*HLOOKUP(AF$391,$J$388:$R$389,2)</f>
        <v>0</v>
      </c>
      <c r="AG431" s="726" cm="1">
        <f t="array" ref="AG431">INDEX($H431:$K431,0,MATCH(AG$392,$H$392:$K$392,0))*HLOOKUP(AG$391,$J$388:$R$389,2)</f>
        <v>196</v>
      </c>
      <c r="AH431" s="726" cm="1">
        <f t="array" ref="AH431">INDEX($H431:$K431,0,MATCH(AH$392,$H$392:$K$392,0))*HLOOKUP(AH$391,$J$388:$R$389,2)</f>
        <v>52.6</v>
      </c>
      <c r="AI431" s="726" cm="1">
        <f t="array" ref="AI431">INDEX($H431:$K431,0,MATCH(AI$392,$H$392:$K$392,0))*HLOOKUP(AI$391,$J$388:$R$389,2)</f>
        <v>56.1</v>
      </c>
      <c r="AJ431" s="726" cm="1">
        <f t="array" ref="AJ431">INDEX($H431:$K431,0,MATCH(AJ$392,$H$392:$K$392,0))*HLOOKUP(AJ$391,$J$388:$R$389,2)</f>
        <v>0</v>
      </c>
      <c r="AK431" s="726" cm="1">
        <f t="array" ref="AK431">INDEX($H431:$K431,0,MATCH(AK$392,$H$392:$K$392,0))*HLOOKUP(AK$391,$J$388:$R$389,2)</f>
        <v>196</v>
      </c>
      <c r="AL431" s="726" cm="1">
        <f t="array" ref="AL431">INDEX($H431:$K431,0,MATCH(AL$392,$H$392:$K$392,0))*HLOOKUP(AL$391,$J$388:$R$389,2)</f>
        <v>52.6</v>
      </c>
      <c r="AM431" s="726" cm="1">
        <f t="array" ref="AM431">INDEX($H431:$K431,0,MATCH(AM$392,$H$392:$K$392,0))*HLOOKUP(AM$391,$J$388:$R$389,2)</f>
        <v>56.1</v>
      </c>
      <c r="AN431" s="726" cm="1">
        <f t="array" ref="AN431">INDEX($H431:$K431,0,MATCH(AN$392,$H$392:$K$392,0))*HLOOKUP(AN$391,$J$388:$R$389,2)</f>
        <v>0</v>
      </c>
      <c r="AO431" s="726" cm="1">
        <f t="array" ref="AO431">INDEX($H431:$K431,0,MATCH(AO$392,$H$392:$K$392,0))*HLOOKUP(AO$391,$J$388:$R$389,2)</f>
        <v>196</v>
      </c>
      <c r="AP431" s="726" cm="1">
        <f t="array" ref="AP431">INDEX($H431:$K431,0,MATCH(AP$392,$H$392:$K$392,0))*HLOOKUP(AP$391,$J$388:$R$389,2)</f>
        <v>52.6</v>
      </c>
      <c r="AQ431" s="726" cm="1">
        <f t="array" ref="AQ431">INDEX($H431:$K431,0,MATCH(AQ$392,$H$392:$K$392,0))*HLOOKUP(AQ$391,$J$388:$R$389,2)</f>
        <v>56.1</v>
      </c>
      <c r="AR431" s="726" cm="1">
        <f t="array" ref="AR431">INDEX($H431:$K431,0,MATCH(AR$392,$H$392:$K$392,0))*HLOOKUP(AR$391,$J$388:$R$389,2)</f>
        <v>0</v>
      </c>
      <c r="AS431" s="726" cm="1">
        <f t="array" ref="AS431">INDEX($H431:$K431,0,MATCH(AS$392,$H$392:$K$392,0))*HLOOKUP(AS$391,$J$388:$R$389,2)</f>
        <v>196</v>
      </c>
      <c r="AT431" s="726" cm="1">
        <f t="array" ref="AT431">INDEX($H431:$K431,0,MATCH(AT$392,$H$392:$K$392,0))*HLOOKUP(AT$391,$J$388:$R$389,2)</f>
        <v>52.6</v>
      </c>
      <c r="AU431" s="726"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6" cm="1">
        <f t="array" ref="L432">INDEX($H432:$K432,0,MATCH(L$392,$H$392:$K$392,0))*HLOOKUP(L$391,$J$388:$R$389,2)</f>
        <v>0</v>
      </c>
      <c r="M432" s="726" cm="1">
        <f t="array" ref="M432">INDEX($H432:$K432,0,MATCH(M$392,$H$392:$K$392,0))*HLOOKUP(M$391,$J$388:$R$389,2)</f>
        <v>137</v>
      </c>
      <c r="N432" s="726" cm="1">
        <f t="array" ref="N432">INDEX($H432:$K432,0,MATCH(N$392,$H$392:$K$392,0))*HLOOKUP(N$391,$J$388:$R$389,2)</f>
        <v>0</v>
      </c>
      <c r="O432" s="726" cm="1">
        <f t="array" ref="O432">INDEX($H432:$K432,0,MATCH(O$392,$H$392:$K$392,0))*HLOOKUP(O$391,$J$388:$R$389,2)</f>
        <v>0</v>
      </c>
      <c r="P432" s="726" cm="1">
        <f t="array" ref="P432">INDEX($H432:$K432,0,MATCH(P$392,$H$392:$K$392,0))*HLOOKUP(P$391,$J$388:$R$389,2)</f>
        <v>0</v>
      </c>
      <c r="Q432" s="726" cm="1">
        <f t="array" ref="Q432">INDEX($H432:$K432,0,MATCH(Q$392,$H$392:$K$392,0))*HLOOKUP(Q$391,$J$388:$R$389,2)</f>
        <v>137</v>
      </c>
      <c r="R432" s="726" cm="1">
        <f t="array" ref="R432">INDEX($H432:$K432,0,MATCH(R$392,$H$392:$K$392,0))*HLOOKUP(R$391,$J$388:$R$389,2)</f>
        <v>0</v>
      </c>
      <c r="S432" s="726" cm="1">
        <f t="array" ref="S432">INDEX($H432:$K432,0,MATCH(S$392,$H$392:$K$392,0))*HLOOKUP(S$391,$J$388:$R$389,2)</f>
        <v>0</v>
      </c>
      <c r="T432" s="726" cm="1">
        <f t="array" ref="T432">INDEX($H432:$K432,0,MATCH(T$392,$H$392:$K$392,0))*HLOOKUP(T$391,$J$388:$R$389,2)</f>
        <v>0</v>
      </c>
      <c r="U432" s="726" cm="1">
        <f t="array" ref="U432">INDEX($H432:$K432,0,MATCH(U$392,$H$392:$K$392,0))*HLOOKUP(U$391,$J$388:$R$389,2)</f>
        <v>137</v>
      </c>
      <c r="V432" s="726" cm="1">
        <f t="array" ref="V432">INDEX($H432:$K432,0,MATCH(V$392,$H$392:$K$392,0))*HLOOKUP(V$391,$J$388:$R$389,2)</f>
        <v>0</v>
      </c>
      <c r="W432" s="726" cm="1">
        <f t="array" ref="W432">INDEX($H432:$K432,0,MATCH(W$392,$H$392:$K$392,0))*HLOOKUP(W$391,$J$388:$R$389,2)</f>
        <v>0</v>
      </c>
      <c r="X432" s="726" cm="1">
        <f t="array" ref="X432">INDEX($H432:$K432,0,MATCH(X$392,$H$392:$K$392,0))*HLOOKUP(X$391,$J$388:$R$389,2)</f>
        <v>0</v>
      </c>
      <c r="Y432" s="726" cm="1">
        <f t="array" ref="Y432">INDEX($H432:$K432,0,MATCH(Y$392,$H$392:$K$392,0))*HLOOKUP(Y$391,$J$388:$R$389,2)</f>
        <v>137</v>
      </c>
      <c r="Z432" s="726" cm="1">
        <f t="array" ref="Z432">INDEX($H432:$K432,0,MATCH(Z$392,$H$392:$K$392,0))*HLOOKUP(Z$391,$J$388:$R$389,2)</f>
        <v>0</v>
      </c>
      <c r="AA432" s="726" cm="1">
        <f t="array" ref="AA432">INDEX($H432:$K432,0,MATCH(AA$392,$H$392:$K$392,0))*HLOOKUP(AA$391,$J$388:$R$389,2)</f>
        <v>0</v>
      </c>
      <c r="AB432" s="726" cm="1">
        <f t="array" ref="AB432">INDEX($H432:$K432,0,MATCH(AB$392,$H$392:$K$392,0))*HLOOKUP(AB$391,$J$388:$R$389,2)</f>
        <v>0</v>
      </c>
      <c r="AC432" s="726" cm="1">
        <f t="array" ref="AC432">INDEX($H432:$K432,0,MATCH(AC$392,$H$392:$K$392,0))*HLOOKUP(AC$391,$J$388:$R$389,2)</f>
        <v>137</v>
      </c>
      <c r="AD432" s="726" cm="1">
        <f t="array" ref="AD432">INDEX($H432:$K432,0,MATCH(AD$392,$H$392:$K$392,0))*HLOOKUP(AD$391,$J$388:$R$389,2)</f>
        <v>0</v>
      </c>
      <c r="AE432" s="726" cm="1">
        <f t="array" ref="AE432">INDEX($H432:$K432,0,MATCH(AE$392,$H$392:$K$392,0))*HLOOKUP(AE$391,$J$388:$R$389,2)</f>
        <v>0</v>
      </c>
      <c r="AF432" s="726" cm="1">
        <f t="array" ref="AF432">INDEX($H432:$K432,0,MATCH(AF$392,$H$392:$K$392,0))*HLOOKUP(AF$391,$J$388:$R$389,2)</f>
        <v>0</v>
      </c>
      <c r="AG432" s="726" cm="1">
        <f t="array" ref="AG432">INDEX($H432:$K432,0,MATCH(AG$392,$H$392:$K$392,0))*HLOOKUP(AG$391,$J$388:$R$389,2)</f>
        <v>137</v>
      </c>
      <c r="AH432" s="726" cm="1">
        <f t="array" ref="AH432">INDEX($H432:$K432,0,MATCH(AH$392,$H$392:$K$392,0))*HLOOKUP(AH$391,$J$388:$R$389,2)</f>
        <v>0</v>
      </c>
      <c r="AI432" s="726" cm="1">
        <f t="array" ref="AI432">INDEX($H432:$K432,0,MATCH(AI$392,$H$392:$K$392,0))*HLOOKUP(AI$391,$J$388:$R$389,2)</f>
        <v>0</v>
      </c>
      <c r="AJ432" s="726" cm="1">
        <f t="array" ref="AJ432">INDEX($H432:$K432,0,MATCH(AJ$392,$H$392:$K$392,0))*HLOOKUP(AJ$391,$J$388:$R$389,2)</f>
        <v>0</v>
      </c>
      <c r="AK432" s="726" cm="1">
        <f t="array" ref="AK432">INDEX($H432:$K432,0,MATCH(AK$392,$H$392:$K$392,0))*HLOOKUP(AK$391,$J$388:$R$389,2)</f>
        <v>137</v>
      </c>
      <c r="AL432" s="726" cm="1">
        <f t="array" ref="AL432">INDEX($H432:$K432,0,MATCH(AL$392,$H$392:$K$392,0))*HLOOKUP(AL$391,$J$388:$R$389,2)</f>
        <v>0</v>
      </c>
      <c r="AM432" s="726" cm="1">
        <f t="array" ref="AM432">INDEX($H432:$K432,0,MATCH(AM$392,$H$392:$K$392,0))*HLOOKUP(AM$391,$J$388:$R$389,2)</f>
        <v>0</v>
      </c>
      <c r="AN432" s="726" cm="1">
        <f t="array" ref="AN432">INDEX($H432:$K432,0,MATCH(AN$392,$H$392:$K$392,0))*HLOOKUP(AN$391,$J$388:$R$389,2)</f>
        <v>0</v>
      </c>
      <c r="AO432" s="726" cm="1">
        <f t="array" ref="AO432">INDEX($H432:$K432,0,MATCH(AO$392,$H$392:$K$392,0))*HLOOKUP(AO$391,$J$388:$R$389,2)</f>
        <v>137</v>
      </c>
      <c r="AP432" s="726" cm="1">
        <f t="array" ref="AP432">INDEX($H432:$K432,0,MATCH(AP$392,$H$392:$K$392,0))*HLOOKUP(AP$391,$J$388:$R$389,2)</f>
        <v>0</v>
      </c>
      <c r="AQ432" s="726" cm="1">
        <f t="array" ref="AQ432">INDEX($H432:$K432,0,MATCH(AQ$392,$H$392:$K$392,0))*HLOOKUP(AQ$391,$J$388:$R$389,2)</f>
        <v>0</v>
      </c>
      <c r="AR432" s="726" cm="1">
        <f t="array" ref="AR432">INDEX($H432:$K432,0,MATCH(AR$392,$H$392:$K$392,0))*HLOOKUP(AR$391,$J$388:$R$389,2)</f>
        <v>0</v>
      </c>
      <c r="AS432" s="726" cm="1">
        <f t="array" ref="AS432">INDEX($H432:$K432,0,MATCH(AS$392,$H$392:$K$392,0))*HLOOKUP(AS$391,$J$388:$R$389,2)</f>
        <v>137</v>
      </c>
      <c r="AT432" s="726" cm="1">
        <f t="array" ref="AT432">INDEX($H432:$K432,0,MATCH(AT$392,$H$392:$K$392,0))*HLOOKUP(AT$391,$J$388:$R$389,2)</f>
        <v>0</v>
      </c>
      <c r="AU432" s="726"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895">
        <v>0</v>
      </c>
      <c r="K433" s="231">
        <f t="shared" si="106"/>
        <v>35.1</v>
      </c>
      <c r="L433" s="726" cm="1">
        <f t="array" ref="L433">INDEX($H433:$K433,0,MATCH(L$392,$H$392:$K$392,0))*HLOOKUP(L$391,$J$388:$R$389,2)</f>
        <v>0</v>
      </c>
      <c r="M433" s="726" cm="1">
        <f t="array" ref="M433">INDEX($H433:$K433,0,MATCH(M$392,$H$392:$K$392,0))*HLOOKUP(M$391,$J$388:$R$389,2)</f>
        <v>196</v>
      </c>
      <c r="N433" s="726" cm="1">
        <f t="array" ref="N433">INDEX($H433:$K433,0,MATCH(N$392,$H$392:$K$392,0))*HLOOKUP(N$391,$J$388:$R$389,2)</f>
        <v>0</v>
      </c>
      <c r="O433" s="726" cm="1">
        <f t="array" ref="O433">INDEX($H433:$K433,0,MATCH(O$392,$H$392:$K$392,0))*HLOOKUP(O$391,$J$388:$R$389,2)</f>
        <v>35.1</v>
      </c>
      <c r="P433" s="726" cm="1">
        <f t="array" ref="P433">INDEX($H433:$K433,0,MATCH(P$392,$H$392:$K$392,0))*HLOOKUP(P$391,$J$388:$R$389,2)</f>
        <v>0</v>
      </c>
      <c r="Q433" s="726" cm="1">
        <f t="array" ref="Q433">INDEX($H433:$K433,0,MATCH(Q$392,$H$392:$K$392,0))*HLOOKUP(Q$391,$J$388:$R$389,2)</f>
        <v>196</v>
      </c>
      <c r="R433" s="726" cm="1">
        <f t="array" ref="R433">INDEX($H433:$K433,0,MATCH(R$392,$H$392:$K$392,0))*HLOOKUP(R$391,$J$388:$R$389,2)</f>
        <v>0</v>
      </c>
      <c r="S433" s="726" cm="1">
        <f t="array" ref="S433">INDEX($H433:$K433,0,MATCH(S$392,$H$392:$K$392,0))*HLOOKUP(S$391,$J$388:$R$389,2)</f>
        <v>35.1</v>
      </c>
      <c r="T433" s="726" cm="1">
        <f t="array" ref="T433">INDEX($H433:$K433,0,MATCH(T$392,$H$392:$K$392,0))*HLOOKUP(T$391,$J$388:$R$389,2)</f>
        <v>0</v>
      </c>
      <c r="U433" s="726" cm="1">
        <f t="array" ref="U433">INDEX($H433:$K433,0,MATCH(U$392,$H$392:$K$392,0))*HLOOKUP(U$391,$J$388:$R$389,2)</f>
        <v>196</v>
      </c>
      <c r="V433" s="726" cm="1">
        <f t="array" ref="V433">INDEX($H433:$K433,0,MATCH(V$392,$H$392:$K$392,0))*HLOOKUP(V$391,$J$388:$R$389,2)</f>
        <v>0</v>
      </c>
      <c r="W433" s="726" cm="1">
        <f t="array" ref="W433">INDEX($H433:$K433,0,MATCH(W$392,$H$392:$K$392,0))*HLOOKUP(W$391,$J$388:$R$389,2)</f>
        <v>35.1</v>
      </c>
      <c r="X433" s="726" cm="1">
        <f t="array" ref="X433">INDEX($H433:$K433,0,MATCH(X$392,$H$392:$K$392,0))*HLOOKUP(X$391,$J$388:$R$389,2)</f>
        <v>0</v>
      </c>
      <c r="Y433" s="726" cm="1">
        <f t="array" ref="Y433">INDEX($H433:$K433,0,MATCH(Y$392,$H$392:$K$392,0))*HLOOKUP(Y$391,$J$388:$R$389,2)</f>
        <v>196</v>
      </c>
      <c r="Z433" s="726" cm="1">
        <f t="array" ref="Z433">INDEX($H433:$K433,0,MATCH(Z$392,$H$392:$K$392,0))*HLOOKUP(Z$391,$J$388:$R$389,2)</f>
        <v>0</v>
      </c>
      <c r="AA433" s="726" cm="1">
        <f t="array" ref="AA433">INDEX($H433:$K433,0,MATCH(AA$392,$H$392:$K$392,0))*HLOOKUP(AA$391,$J$388:$R$389,2)</f>
        <v>35.1</v>
      </c>
      <c r="AB433" s="726" cm="1">
        <f t="array" ref="AB433">INDEX($H433:$K433,0,MATCH(AB$392,$H$392:$K$392,0))*HLOOKUP(AB$391,$J$388:$R$389,2)</f>
        <v>0</v>
      </c>
      <c r="AC433" s="726" cm="1">
        <f t="array" ref="AC433">INDEX($H433:$K433,0,MATCH(AC$392,$H$392:$K$392,0))*HLOOKUP(AC$391,$J$388:$R$389,2)</f>
        <v>196</v>
      </c>
      <c r="AD433" s="726" cm="1">
        <f t="array" ref="AD433">INDEX($H433:$K433,0,MATCH(AD$392,$H$392:$K$392,0))*HLOOKUP(AD$391,$J$388:$R$389,2)</f>
        <v>0</v>
      </c>
      <c r="AE433" s="726" cm="1">
        <f t="array" ref="AE433">INDEX($H433:$K433,0,MATCH(AE$392,$H$392:$K$392,0))*HLOOKUP(AE$391,$J$388:$R$389,2)</f>
        <v>35.1</v>
      </c>
      <c r="AF433" s="726" cm="1">
        <f t="array" ref="AF433">INDEX($H433:$K433,0,MATCH(AF$392,$H$392:$K$392,0))*HLOOKUP(AF$391,$J$388:$R$389,2)</f>
        <v>0</v>
      </c>
      <c r="AG433" s="726" cm="1">
        <f t="array" ref="AG433">INDEX($H433:$K433,0,MATCH(AG$392,$H$392:$K$392,0))*HLOOKUP(AG$391,$J$388:$R$389,2)</f>
        <v>196</v>
      </c>
      <c r="AH433" s="726" cm="1">
        <f t="array" ref="AH433">INDEX($H433:$K433,0,MATCH(AH$392,$H$392:$K$392,0))*HLOOKUP(AH$391,$J$388:$R$389,2)</f>
        <v>0</v>
      </c>
      <c r="AI433" s="726" cm="1">
        <f t="array" ref="AI433">INDEX($H433:$K433,0,MATCH(AI$392,$H$392:$K$392,0))*HLOOKUP(AI$391,$J$388:$R$389,2)</f>
        <v>35.1</v>
      </c>
      <c r="AJ433" s="726" cm="1">
        <f t="array" ref="AJ433">INDEX($H433:$K433,0,MATCH(AJ$392,$H$392:$K$392,0))*HLOOKUP(AJ$391,$J$388:$R$389,2)</f>
        <v>0</v>
      </c>
      <c r="AK433" s="726" cm="1">
        <f t="array" ref="AK433">INDEX($H433:$K433,0,MATCH(AK$392,$H$392:$K$392,0))*HLOOKUP(AK$391,$J$388:$R$389,2)</f>
        <v>196</v>
      </c>
      <c r="AL433" s="726" cm="1">
        <f t="array" ref="AL433">INDEX($H433:$K433,0,MATCH(AL$392,$H$392:$K$392,0))*HLOOKUP(AL$391,$J$388:$R$389,2)</f>
        <v>0</v>
      </c>
      <c r="AM433" s="726" cm="1">
        <f t="array" ref="AM433">INDEX($H433:$K433,0,MATCH(AM$392,$H$392:$K$392,0))*HLOOKUP(AM$391,$J$388:$R$389,2)</f>
        <v>35.1</v>
      </c>
      <c r="AN433" s="726" cm="1">
        <f t="array" ref="AN433">INDEX($H433:$K433,0,MATCH(AN$392,$H$392:$K$392,0))*HLOOKUP(AN$391,$J$388:$R$389,2)</f>
        <v>0</v>
      </c>
      <c r="AO433" s="726" cm="1">
        <f t="array" ref="AO433">INDEX($H433:$K433,0,MATCH(AO$392,$H$392:$K$392,0))*HLOOKUP(AO$391,$J$388:$R$389,2)</f>
        <v>196</v>
      </c>
      <c r="AP433" s="726" cm="1">
        <f t="array" ref="AP433">INDEX($H433:$K433,0,MATCH(AP$392,$H$392:$K$392,0))*HLOOKUP(AP$391,$J$388:$R$389,2)</f>
        <v>0</v>
      </c>
      <c r="AQ433" s="726" cm="1">
        <f t="array" ref="AQ433">INDEX($H433:$K433,0,MATCH(AQ$392,$H$392:$K$392,0))*HLOOKUP(AQ$391,$J$388:$R$389,2)</f>
        <v>35.1</v>
      </c>
      <c r="AR433" s="726" cm="1">
        <f t="array" ref="AR433">INDEX($H433:$K433,0,MATCH(AR$392,$H$392:$K$392,0))*HLOOKUP(AR$391,$J$388:$R$389,2)</f>
        <v>0</v>
      </c>
      <c r="AS433" s="726" cm="1">
        <f t="array" ref="AS433">INDEX($H433:$K433,0,MATCH(AS$392,$H$392:$K$392,0))*HLOOKUP(AS$391,$J$388:$R$389,2)</f>
        <v>196</v>
      </c>
      <c r="AT433" s="726" cm="1">
        <f t="array" ref="AT433">INDEX($H433:$K433,0,MATCH(AT$392,$H$392:$K$392,0))*HLOOKUP(AT$391,$J$388:$R$389,2)</f>
        <v>0</v>
      </c>
      <c r="AU433" s="726"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895">
        <v>0</v>
      </c>
      <c r="K434" s="231">
        <f t="shared" si="106"/>
        <v>35.1</v>
      </c>
      <c r="L434" s="726" cm="1">
        <f t="array" ref="L434">INDEX($H434:$K434,0,MATCH(L$392,$H$392:$K$392,0))*HLOOKUP(L$391,$J$388:$R$389,2)</f>
        <v>0</v>
      </c>
      <c r="M434" s="726" cm="1">
        <f t="array" ref="M434">INDEX($H434:$K434,0,MATCH(M$392,$H$392:$K$392,0))*HLOOKUP(M$391,$J$388:$R$389,2)</f>
        <v>196</v>
      </c>
      <c r="N434" s="726" cm="1">
        <f t="array" ref="N434">INDEX($H434:$K434,0,MATCH(N$392,$H$392:$K$392,0))*HLOOKUP(N$391,$J$388:$R$389,2)</f>
        <v>0</v>
      </c>
      <c r="O434" s="726" cm="1">
        <f t="array" ref="O434">INDEX($H434:$K434,0,MATCH(O$392,$H$392:$K$392,0))*HLOOKUP(O$391,$J$388:$R$389,2)</f>
        <v>35.1</v>
      </c>
      <c r="P434" s="726" cm="1">
        <f t="array" ref="P434">INDEX($H434:$K434,0,MATCH(P$392,$H$392:$K$392,0))*HLOOKUP(P$391,$J$388:$R$389,2)</f>
        <v>0</v>
      </c>
      <c r="Q434" s="726" cm="1">
        <f t="array" ref="Q434">INDEX($H434:$K434,0,MATCH(Q$392,$H$392:$K$392,0))*HLOOKUP(Q$391,$J$388:$R$389,2)</f>
        <v>196</v>
      </c>
      <c r="R434" s="726" cm="1">
        <f t="array" ref="R434">INDEX($H434:$K434,0,MATCH(R$392,$H$392:$K$392,0))*HLOOKUP(R$391,$J$388:$R$389,2)</f>
        <v>0</v>
      </c>
      <c r="S434" s="726" cm="1">
        <f t="array" ref="S434">INDEX($H434:$K434,0,MATCH(S$392,$H$392:$K$392,0))*HLOOKUP(S$391,$J$388:$R$389,2)</f>
        <v>35.1</v>
      </c>
      <c r="T434" s="726" cm="1">
        <f t="array" ref="T434">INDEX($H434:$K434,0,MATCH(T$392,$H$392:$K$392,0))*HLOOKUP(T$391,$J$388:$R$389,2)</f>
        <v>0</v>
      </c>
      <c r="U434" s="726" cm="1">
        <f t="array" ref="U434">INDEX($H434:$K434,0,MATCH(U$392,$H$392:$K$392,0))*HLOOKUP(U$391,$J$388:$R$389,2)</f>
        <v>196</v>
      </c>
      <c r="V434" s="726" cm="1">
        <f t="array" ref="V434">INDEX($H434:$K434,0,MATCH(V$392,$H$392:$K$392,0))*HLOOKUP(V$391,$J$388:$R$389,2)</f>
        <v>0</v>
      </c>
      <c r="W434" s="726" cm="1">
        <f t="array" ref="W434">INDEX($H434:$K434,0,MATCH(W$392,$H$392:$K$392,0))*HLOOKUP(W$391,$J$388:$R$389,2)</f>
        <v>35.1</v>
      </c>
      <c r="X434" s="726" cm="1">
        <f t="array" ref="X434">INDEX($H434:$K434,0,MATCH(X$392,$H$392:$K$392,0))*HLOOKUP(X$391,$J$388:$R$389,2)</f>
        <v>0</v>
      </c>
      <c r="Y434" s="726" cm="1">
        <f t="array" ref="Y434">INDEX($H434:$K434,0,MATCH(Y$392,$H$392:$K$392,0))*HLOOKUP(Y$391,$J$388:$R$389,2)</f>
        <v>196</v>
      </c>
      <c r="Z434" s="726" cm="1">
        <f t="array" ref="Z434">INDEX($H434:$K434,0,MATCH(Z$392,$H$392:$K$392,0))*HLOOKUP(Z$391,$J$388:$R$389,2)</f>
        <v>0</v>
      </c>
      <c r="AA434" s="726" cm="1">
        <f t="array" ref="AA434">INDEX($H434:$K434,0,MATCH(AA$392,$H$392:$K$392,0))*HLOOKUP(AA$391,$J$388:$R$389,2)</f>
        <v>35.1</v>
      </c>
      <c r="AB434" s="726" cm="1">
        <f t="array" ref="AB434">INDEX($H434:$K434,0,MATCH(AB$392,$H$392:$K$392,0))*HLOOKUP(AB$391,$J$388:$R$389,2)</f>
        <v>0</v>
      </c>
      <c r="AC434" s="726" cm="1">
        <f t="array" ref="AC434">INDEX($H434:$K434,0,MATCH(AC$392,$H$392:$K$392,0))*HLOOKUP(AC$391,$J$388:$R$389,2)</f>
        <v>196</v>
      </c>
      <c r="AD434" s="726" cm="1">
        <f t="array" ref="AD434">INDEX($H434:$K434,0,MATCH(AD$392,$H$392:$K$392,0))*HLOOKUP(AD$391,$J$388:$R$389,2)</f>
        <v>0</v>
      </c>
      <c r="AE434" s="726" cm="1">
        <f t="array" ref="AE434">INDEX($H434:$K434,0,MATCH(AE$392,$H$392:$K$392,0))*HLOOKUP(AE$391,$J$388:$R$389,2)</f>
        <v>35.1</v>
      </c>
      <c r="AF434" s="726" cm="1">
        <f t="array" ref="AF434">INDEX($H434:$K434,0,MATCH(AF$392,$H$392:$K$392,0))*HLOOKUP(AF$391,$J$388:$R$389,2)</f>
        <v>0</v>
      </c>
      <c r="AG434" s="726" cm="1">
        <f t="array" ref="AG434">INDEX($H434:$K434,0,MATCH(AG$392,$H$392:$K$392,0))*HLOOKUP(AG$391,$J$388:$R$389,2)</f>
        <v>196</v>
      </c>
      <c r="AH434" s="726" cm="1">
        <f t="array" ref="AH434">INDEX($H434:$K434,0,MATCH(AH$392,$H$392:$K$392,0))*HLOOKUP(AH$391,$J$388:$R$389,2)</f>
        <v>0</v>
      </c>
      <c r="AI434" s="726" cm="1">
        <f t="array" ref="AI434">INDEX($H434:$K434,0,MATCH(AI$392,$H$392:$K$392,0))*HLOOKUP(AI$391,$J$388:$R$389,2)</f>
        <v>35.1</v>
      </c>
      <c r="AJ434" s="726" cm="1">
        <f t="array" ref="AJ434">INDEX($H434:$K434,0,MATCH(AJ$392,$H$392:$K$392,0))*HLOOKUP(AJ$391,$J$388:$R$389,2)</f>
        <v>0</v>
      </c>
      <c r="AK434" s="726" cm="1">
        <f t="array" ref="AK434">INDEX($H434:$K434,0,MATCH(AK$392,$H$392:$K$392,0))*HLOOKUP(AK$391,$J$388:$R$389,2)</f>
        <v>196</v>
      </c>
      <c r="AL434" s="726" cm="1">
        <f t="array" ref="AL434">INDEX($H434:$K434,0,MATCH(AL$392,$H$392:$K$392,0))*HLOOKUP(AL$391,$J$388:$R$389,2)</f>
        <v>0</v>
      </c>
      <c r="AM434" s="726" cm="1">
        <f t="array" ref="AM434">INDEX($H434:$K434,0,MATCH(AM$392,$H$392:$K$392,0))*HLOOKUP(AM$391,$J$388:$R$389,2)</f>
        <v>35.1</v>
      </c>
      <c r="AN434" s="726" cm="1">
        <f t="array" ref="AN434">INDEX($H434:$K434,0,MATCH(AN$392,$H$392:$K$392,0))*HLOOKUP(AN$391,$J$388:$R$389,2)</f>
        <v>0</v>
      </c>
      <c r="AO434" s="726" cm="1">
        <f t="array" ref="AO434">INDEX($H434:$K434,0,MATCH(AO$392,$H$392:$K$392,0))*HLOOKUP(AO$391,$J$388:$R$389,2)</f>
        <v>196</v>
      </c>
      <c r="AP434" s="726" cm="1">
        <f t="array" ref="AP434">INDEX($H434:$K434,0,MATCH(AP$392,$H$392:$K$392,0))*HLOOKUP(AP$391,$J$388:$R$389,2)</f>
        <v>0</v>
      </c>
      <c r="AQ434" s="726" cm="1">
        <f t="array" ref="AQ434">INDEX($H434:$K434,0,MATCH(AQ$392,$H$392:$K$392,0))*HLOOKUP(AQ$391,$J$388:$R$389,2)</f>
        <v>35.1</v>
      </c>
      <c r="AR434" s="726" cm="1">
        <f t="array" ref="AR434">INDEX($H434:$K434,0,MATCH(AR$392,$H$392:$K$392,0))*HLOOKUP(AR$391,$J$388:$R$389,2)</f>
        <v>0</v>
      </c>
      <c r="AS434" s="726" cm="1">
        <f t="array" ref="AS434">INDEX($H434:$K434,0,MATCH(AS$392,$H$392:$K$392,0))*HLOOKUP(AS$391,$J$388:$R$389,2)</f>
        <v>196</v>
      </c>
      <c r="AT434" s="726" cm="1">
        <f t="array" ref="AT434">INDEX($H434:$K434,0,MATCH(AT$392,$H$392:$K$392,0))*HLOOKUP(AT$391,$J$388:$R$389,2)</f>
        <v>0</v>
      </c>
      <c r="AU434" s="726"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6" cm="1">
        <f t="array" ref="L435">INDEX($H435:$K435,0,MATCH(L$392,$H$392:$K$392,0))*HLOOKUP(L$391,$J$388:$R$389,2)</f>
        <v>0</v>
      </c>
      <c r="M435" s="726" cm="1">
        <f t="array" ref="M435">INDEX($H435:$K435,0,MATCH(M$392,$H$392:$K$392,0))*HLOOKUP(M$391,$J$388:$R$389,2)</f>
        <v>196</v>
      </c>
      <c r="N435" s="726" cm="1">
        <f t="array" ref="N435">INDEX($H435:$K435,0,MATCH(N$392,$H$392:$K$392,0))*HLOOKUP(N$391,$J$388:$R$389,2)</f>
        <v>52.6</v>
      </c>
      <c r="O435" s="726" cm="1">
        <f t="array" ref="O435">INDEX($H435:$K435,0,MATCH(O$392,$H$392:$K$392,0))*HLOOKUP(O$391,$J$388:$R$389,2)</f>
        <v>56.1</v>
      </c>
      <c r="P435" s="726" cm="1">
        <f t="array" ref="P435">INDEX($H435:$K435,0,MATCH(P$392,$H$392:$K$392,0))*HLOOKUP(P$391,$J$388:$R$389,2)</f>
        <v>0</v>
      </c>
      <c r="Q435" s="726" cm="1">
        <f t="array" ref="Q435">INDEX($H435:$K435,0,MATCH(Q$392,$H$392:$K$392,0))*HLOOKUP(Q$391,$J$388:$R$389,2)</f>
        <v>196</v>
      </c>
      <c r="R435" s="726" cm="1">
        <f t="array" ref="R435">INDEX($H435:$K435,0,MATCH(R$392,$H$392:$K$392,0))*HLOOKUP(R$391,$J$388:$R$389,2)</f>
        <v>52.6</v>
      </c>
      <c r="S435" s="726" cm="1">
        <f t="array" ref="S435">INDEX($H435:$K435,0,MATCH(S$392,$H$392:$K$392,0))*HLOOKUP(S$391,$J$388:$R$389,2)</f>
        <v>56.1</v>
      </c>
      <c r="T435" s="726" cm="1">
        <f t="array" ref="T435">INDEX($H435:$K435,0,MATCH(T$392,$H$392:$K$392,0))*HLOOKUP(T$391,$J$388:$R$389,2)</f>
        <v>0</v>
      </c>
      <c r="U435" s="726" cm="1">
        <f t="array" ref="U435">INDEX($H435:$K435,0,MATCH(U$392,$H$392:$K$392,0))*HLOOKUP(U$391,$J$388:$R$389,2)</f>
        <v>196</v>
      </c>
      <c r="V435" s="726" cm="1">
        <f t="array" ref="V435">INDEX($H435:$K435,0,MATCH(V$392,$H$392:$K$392,0))*HLOOKUP(V$391,$J$388:$R$389,2)</f>
        <v>52.6</v>
      </c>
      <c r="W435" s="726" cm="1">
        <f t="array" ref="W435">INDEX($H435:$K435,0,MATCH(W$392,$H$392:$K$392,0))*HLOOKUP(W$391,$J$388:$R$389,2)</f>
        <v>56.1</v>
      </c>
      <c r="X435" s="726" cm="1">
        <f t="array" ref="X435">INDEX($H435:$K435,0,MATCH(X$392,$H$392:$K$392,0))*HLOOKUP(X$391,$J$388:$R$389,2)</f>
        <v>0</v>
      </c>
      <c r="Y435" s="726" cm="1">
        <f t="array" ref="Y435">INDEX($H435:$K435,0,MATCH(Y$392,$H$392:$K$392,0))*HLOOKUP(Y$391,$J$388:$R$389,2)</f>
        <v>196</v>
      </c>
      <c r="Z435" s="726" cm="1">
        <f t="array" ref="Z435">INDEX($H435:$K435,0,MATCH(Z$392,$H$392:$K$392,0))*HLOOKUP(Z$391,$J$388:$R$389,2)</f>
        <v>52.6</v>
      </c>
      <c r="AA435" s="726" cm="1">
        <f t="array" ref="AA435">INDEX($H435:$K435,0,MATCH(AA$392,$H$392:$K$392,0))*HLOOKUP(AA$391,$J$388:$R$389,2)</f>
        <v>56.1</v>
      </c>
      <c r="AB435" s="726" cm="1">
        <f t="array" ref="AB435">INDEX($H435:$K435,0,MATCH(AB$392,$H$392:$K$392,0))*HLOOKUP(AB$391,$J$388:$R$389,2)</f>
        <v>0</v>
      </c>
      <c r="AC435" s="726" cm="1">
        <f t="array" ref="AC435">INDEX($H435:$K435,0,MATCH(AC$392,$H$392:$K$392,0))*HLOOKUP(AC$391,$J$388:$R$389,2)</f>
        <v>196</v>
      </c>
      <c r="AD435" s="726" cm="1">
        <f t="array" ref="AD435">INDEX($H435:$K435,0,MATCH(AD$392,$H$392:$K$392,0))*HLOOKUP(AD$391,$J$388:$R$389,2)</f>
        <v>52.6</v>
      </c>
      <c r="AE435" s="726" cm="1">
        <f t="array" ref="AE435">INDEX($H435:$K435,0,MATCH(AE$392,$H$392:$K$392,0))*HLOOKUP(AE$391,$J$388:$R$389,2)</f>
        <v>56.1</v>
      </c>
      <c r="AF435" s="726" cm="1">
        <f t="array" ref="AF435">INDEX($H435:$K435,0,MATCH(AF$392,$H$392:$K$392,0))*HLOOKUP(AF$391,$J$388:$R$389,2)</f>
        <v>0</v>
      </c>
      <c r="AG435" s="726" cm="1">
        <f t="array" ref="AG435">INDEX($H435:$K435,0,MATCH(AG$392,$H$392:$K$392,0))*HLOOKUP(AG$391,$J$388:$R$389,2)</f>
        <v>196</v>
      </c>
      <c r="AH435" s="726" cm="1">
        <f t="array" ref="AH435">INDEX($H435:$K435,0,MATCH(AH$392,$H$392:$K$392,0))*HLOOKUP(AH$391,$J$388:$R$389,2)</f>
        <v>52.6</v>
      </c>
      <c r="AI435" s="726" cm="1">
        <f t="array" ref="AI435">INDEX($H435:$K435,0,MATCH(AI$392,$H$392:$K$392,0))*HLOOKUP(AI$391,$J$388:$R$389,2)</f>
        <v>56.1</v>
      </c>
      <c r="AJ435" s="726" cm="1">
        <f t="array" ref="AJ435">INDEX($H435:$K435,0,MATCH(AJ$392,$H$392:$K$392,0))*HLOOKUP(AJ$391,$J$388:$R$389,2)</f>
        <v>0</v>
      </c>
      <c r="AK435" s="726" cm="1">
        <f t="array" ref="AK435">INDEX($H435:$K435,0,MATCH(AK$392,$H$392:$K$392,0))*HLOOKUP(AK$391,$J$388:$R$389,2)</f>
        <v>196</v>
      </c>
      <c r="AL435" s="726" cm="1">
        <f t="array" ref="AL435">INDEX($H435:$K435,0,MATCH(AL$392,$H$392:$K$392,0))*HLOOKUP(AL$391,$J$388:$R$389,2)</f>
        <v>52.6</v>
      </c>
      <c r="AM435" s="726" cm="1">
        <f t="array" ref="AM435">INDEX($H435:$K435,0,MATCH(AM$392,$H$392:$K$392,0))*HLOOKUP(AM$391,$J$388:$R$389,2)</f>
        <v>56.1</v>
      </c>
      <c r="AN435" s="726" cm="1">
        <f t="array" ref="AN435">INDEX($H435:$K435,0,MATCH(AN$392,$H$392:$K$392,0))*HLOOKUP(AN$391,$J$388:$R$389,2)</f>
        <v>0</v>
      </c>
      <c r="AO435" s="726" cm="1">
        <f t="array" ref="AO435">INDEX($H435:$K435,0,MATCH(AO$392,$H$392:$K$392,0))*HLOOKUP(AO$391,$J$388:$R$389,2)</f>
        <v>196</v>
      </c>
      <c r="AP435" s="726" cm="1">
        <f t="array" ref="AP435">INDEX($H435:$K435,0,MATCH(AP$392,$H$392:$K$392,0))*HLOOKUP(AP$391,$J$388:$R$389,2)</f>
        <v>52.6</v>
      </c>
      <c r="AQ435" s="726" cm="1">
        <f t="array" ref="AQ435">INDEX($H435:$K435,0,MATCH(AQ$392,$H$392:$K$392,0))*HLOOKUP(AQ$391,$J$388:$R$389,2)</f>
        <v>56.1</v>
      </c>
      <c r="AR435" s="726" cm="1">
        <f t="array" ref="AR435">INDEX($H435:$K435,0,MATCH(AR$392,$H$392:$K$392,0))*HLOOKUP(AR$391,$J$388:$R$389,2)</f>
        <v>0</v>
      </c>
      <c r="AS435" s="726" cm="1">
        <f t="array" ref="AS435">INDEX($H435:$K435,0,MATCH(AS$392,$H$392:$K$392,0))*HLOOKUP(AS$391,$J$388:$R$389,2)</f>
        <v>196</v>
      </c>
      <c r="AT435" s="726" cm="1">
        <f t="array" ref="AT435">INDEX($H435:$K435,0,MATCH(AT$392,$H$392:$K$392,0))*HLOOKUP(AT$391,$J$388:$R$389,2)</f>
        <v>52.6</v>
      </c>
      <c r="AU435" s="726"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6" cm="1">
        <f t="array" ref="L436">INDEX($H436:$K436,0,MATCH(L$392,$H$392:$K$392,0))*HLOOKUP(L$391,$J$388:$R$389,2)</f>
        <v>0</v>
      </c>
      <c r="M436" s="726" cm="1">
        <f t="array" ref="M436">INDEX($H436:$K436,0,MATCH(M$392,$H$392:$K$392,0))*HLOOKUP(M$391,$J$388:$R$389,2)</f>
        <v>196</v>
      </c>
      <c r="N436" s="726" cm="1">
        <f t="array" ref="N436">INDEX($H436:$K436,0,MATCH(N$392,$H$392:$K$392,0))*HLOOKUP(N$391,$J$388:$R$389,2)</f>
        <v>52.6</v>
      </c>
      <c r="O436" s="726" cm="1">
        <f t="array" ref="O436">INDEX($H436:$K436,0,MATCH(O$392,$H$392:$K$392,0))*HLOOKUP(O$391,$J$388:$R$389,2)</f>
        <v>56.1</v>
      </c>
      <c r="P436" s="726" cm="1">
        <f t="array" ref="P436">INDEX($H436:$K436,0,MATCH(P$392,$H$392:$K$392,0))*HLOOKUP(P$391,$J$388:$R$389,2)</f>
        <v>0</v>
      </c>
      <c r="Q436" s="726" cm="1">
        <f t="array" ref="Q436">INDEX($H436:$K436,0,MATCH(Q$392,$H$392:$K$392,0))*HLOOKUP(Q$391,$J$388:$R$389,2)</f>
        <v>196</v>
      </c>
      <c r="R436" s="726" cm="1">
        <f t="array" ref="R436">INDEX($H436:$K436,0,MATCH(R$392,$H$392:$K$392,0))*HLOOKUP(R$391,$J$388:$R$389,2)</f>
        <v>52.6</v>
      </c>
      <c r="S436" s="726" cm="1">
        <f t="array" ref="S436">INDEX($H436:$K436,0,MATCH(S$392,$H$392:$K$392,0))*HLOOKUP(S$391,$J$388:$R$389,2)</f>
        <v>56.1</v>
      </c>
      <c r="T436" s="726" cm="1">
        <f t="array" ref="T436">INDEX($H436:$K436,0,MATCH(T$392,$H$392:$K$392,0))*HLOOKUP(T$391,$J$388:$R$389,2)</f>
        <v>0</v>
      </c>
      <c r="U436" s="726" cm="1">
        <f t="array" ref="U436">INDEX($H436:$K436,0,MATCH(U$392,$H$392:$K$392,0))*HLOOKUP(U$391,$J$388:$R$389,2)</f>
        <v>196</v>
      </c>
      <c r="V436" s="726" cm="1">
        <f t="array" ref="V436">INDEX($H436:$K436,0,MATCH(V$392,$H$392:$K$392,0))*HLOOKUP(V$391,$J$388:$R$389,2)</f>
        <v>52.6</v>
      </c>
      <c r="W436" s="726" cm="1">
        <f t="array" ref="W436">INDEX($H436:$K436,0,MATCH(W$392,$H$392:$K$392,0))*HLOOKUP(W$391,$J$388:$R$389,2)</f>
        <v>56.1</v>
      </c>
      <c r="X436" s="726" cm="1">
        <f t="array" ref="X436">INDEX($H436:$K436,0,MATCH(X$392,$H$392:$K$392,0))*HLOOKUP(X$391,$J$388:$R$389,2)</f>
        <v>0</v>
      </c>
      <c r="Y436" s="726" cm="1">
        <f t="array" ref="Y436">INDEX($H436:$K436,0,MATCH(Y$392,$H$392:$K$392,0))*HLOOKUP(Y$391,$J$388:$R$389,2)</f>
        <v>196</v>
      </c>
      <c r="Z436" s="726" cm="1">
        <f t="array" ref="Z436">INDEX($H436:$K436,0,MATCH(Z$392,$H$392:$K$392,0))*HLOOKUP(Z$391,$J$388:$R$389,2)</f>
        <v>52.6</v>
      </c>
      <c r="AA436" s="726" cm="1">
        <f t="array" ref="AA436">INDEX($H436:$K436,0,MATCH(AA$392,$H$392:$K$392,0))*HLOOKUP(AA$391,$J$388:$R$389,2)</f>
        <v>56.1</v>
      </c>
      <c r="AB436" s="726" cm="1">
        <f t="array" ref="AB436">INDEX($H436:$K436,0,MATCH(AB$392,$H$392:$K$392,0))*HLOOKUP(AB$391,$J$388:$R$389,2)</f>
        <v>0</v>
      </c>
      <c r="AC436" s="726" cm="1">
        <f t="array" ref="AC436">INDEX($H436:$K436,0,MATCH(AC$392,$H$392:$K$392,0))*HLOOKUP(AC$391,$J$388:$R$389,2)</f>
        <v>196</v>
      </c>
      <c r="AD436" s="726" cm="1">
        <f t="array" ref="AD436">INDEX($H436:$K436,0,MATCH(AD$392,$H$392:$K$392,0))*HLOOKUP(AD$391,$J$388:$R$389,2)</f>
        <v>52.6</v>
      </c>
      <c r="AE436" s="726" cm="1">
        <f t="array" ref="AE436">INDEX($H436:$K436,0,MATCH(AE$392,$H$392:$K$392,0))*HLOOKUP(AE$391,$J$388:$R$389,2)</f>
        <v>56.1</v>
      </c>
      <c r="AF436" s="726" cm="1">
        <f t="array" ref="AF436">INDEX($H436:$K436,0,MATCH(AF$392,$H$392:$K$392,0))*HLOOKUP(AF$391,$J$388:$R$389,2)</f>
        <v>0</v>
      </c>
      <c r="AG436" s="726" cm="1">
        <f t="array" ref="AG436">INDEX($H436:$K436,0,MATCH(AG$392,$H$392:$K$392,0))*HLOOKUP(AG$391,$J$388:$R$389,2)</f>
        <v>196</v>
      </c>
      <c r="AH436" s="726" cm="1">
        <f t="array" ref="AH436">INDEX($H436:$K436,0,MATCH(AH$392,$H$392:$K$392,0))*HLOOKUP(AH$391,$J$388:$R$389,2)</f>
        <v>52.6</v>
      </c>
      <c r="AI436" s="726" cm="1">
        <f t="array" ref="AI436">INDEX($H436:$K436,0,MATCH(AI$392,$H$392:$K$392,0))*HLOOKUP(AI$391,$J$388:$R$389,2)</f>
        <v>56.1</v>
      </c>
      <c r="AJ436" s="726" cm="1">
        <f t="array" ref="AJ436">INDEX($H436:$K436,0,MATCH(AJ$392,$H$392:$K$392,0))*HLOOKUP(AJ$391,$J$388:$R$389,2)</f>
        <v>0</v>
      </c>
      <c r="AK436" s="726" cm="1">
        <f t="array" ref="AK436">INDEX($H436:$K436,0,MATCH(AK$392,$H$392:$K$392,0))*HLOOKUP(AK$391,$J$388:$R$389,2)</f>
        <v>196</v>
      </c>
      <c r="AL436" s="726" cm="1">
        <f t="array" ref="AL436">INDEX($H436:$K436,0,MATCH(AL$392,$H$392:$K$392,0))*HLOOKUP(AL$391,$J$388:$R$389,2)</f>
        <v>52.6</v>
      </c>
      <c r="AM436" s="726" cm="1">
        <f t="array" ref="AM436">INDEX($H436:$K436,0,MATCH(AM$392,$H$392:$K$392,0))*HLOOKUP(AM$391,$J$388:$R$389,2)</f>
        <v>56.1</v>
      </c>
      <c r="AN436" s="726" cm="1">
        <f t="array" ref="AN436">INDEX($H436:$K436,0,MATCH(AN$392,$H$392:$K$392,0))*HLOOKUP(AN$391,$J$388:$R$389,2)</f>
        <v>0</v>
      </c>
      <c r="AO436" s="726" cm="1">
        <f t="array" ref="AO436">INDEX($H436:$K436,0,MATCH(AO$392,$H$392:$K$392,0))*HLOOKUP(AO$391,$J$388:$R$389,2)</f>
        <v>196</v>
      </c>
      <c r="AP436" s="726" cm="1">
        <f t="array" ref="AP436">INDEX($H436:$K436,0,MATCH(AP$392,$H$392:$K$392,0))*HLOOKUP(AP$391,$J$388:$R$389,2)</f>
        <v>52.6</v>
      </c>
      <c r="AQ436" s="726" cm="1">
        <f t="array" ref="AQ436">INDEX($H436:$K436,0,MATCH(AQ$392,$H$392:$K$392,0))*HLOOKUP(AQ$391,$J$388:$R$389,2)</f>
        <v>56.1</v>
      </c>
      <c r="AR436" s="726" cm="1">
        <f t="array" ref="AR436">INDEX($H436:$K436,0,MATCH(AR$392,$H$392:$K$392,0))*HLOOKUP(AR$391,$J$388:$R$389,2)</f>
        <v>0</v>
      </c>
      <c r="AS436" s="726" cm="1">
        <f t="array" ref="AS436">INDEX($H436:$K436,0,MATCH(AS$392,$H$392:$K$392,0))*HLOOKUP(AS$391,$J$388:$R$389,2)</f>
        <v>196</v>
      </c>
      <c r="AT436" s="726" cm="1">
        <f t="array" ref="AT436">INDEX($H436:$K436,0,MATCH(AT$392,$H$392:$K$392,0))*HLOOKUP(AT$391,$J$388:$R$389,2)</f>
        <v>52.6</v>
      </c>
      <c r="AU436" s="726"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6" cm="1">
        <f t="array" ref="L437">INDEX($H437:$K437,0,MATCH(L$392,$H$392:$K$392,0))*HLOOKUP(L$391,$J$388:$R$389,2)</f>
        <v>0</v>
      </c>
      <c r="M437" s="726" cm="1">
        <f t="array" ref="M437">INDEX($H437:$K437,0,MATCH(M$392,$H$392:$K$392,0))*HLOOKUP(M$391,$J$388:$R$389,2)</f>
        <v>196</v>
      </c>
      <c r="N437" s="726" cm="1">
        <f t="array" ref="N437">INDEX($H437:$K437,0,MATCH(N$392,$H$392:$K$392,0))*HLOOKUP(N$391,$J$388:$R$389,2)</f>
        <v>52.6</v>
      </c>
      <c r="O437" s="726" cm="1">
        <f t="array" ref="O437">INDEX($H437:$K437,0,MATCH(O$392,$H$392:$K$392,0))*HLOOKUP(O$391,$J$388:$R$389,2)</f>
        <v>35.1</v>
      </c>
      <c r="P437" s="726" cm="1">
        <f t="array" ref="P437">INDEX($H437:$K437,0,MATCH(P$392,$H$392:$K$392,0))*HLOOKUP(P$391,$J$388:$R$389,2)</f>
        <v>0</v>
      </c>
      <c r="Q437" s="726" cm="1">
        <f t="array" ref="Q437">INDEX($H437:$K437,0,MATCH(Q$392,$H$392:$K$392,0))*HLOOKUP(Q$391,$J$388:$R$389,2)</f>
        <v>196</v>
      </c>
      <c r="R437" s="726" cm="1">
        <f t="array" ref="R437">INDEX($H437:$K437,0,MATCH(R$392,$H$392:$K$392,0))*HLOOKUP(R$391,$J$388:$R$389,2)</f>
        <v>52.6</v>
      </c>
      <c r="S437" s="726" cm="1">
        <f t="array" ref="S437">INDEX($H437:$K437,0,MATCH(S$392,$H$392:$K$392,0))*HLOOKUP(S$391,$J$388:$R$389,2)</f>
        <v>35.1</v>
      </c>
      <c r="T437" s="726" cm="1">
        <f t="array" ref="T437">INDEX($H437:$K437,0,MATCH(T$392,$H$392:$K$392,0))*HLOOKUP(T$391,$J$388:$R$389,2)</f>
        <v>0</v>
      </c>
      <c r="U437" s="726" cm="1">
        <f t="array" ref="U437">INDEX($H437:$K437,0,MATCH(U$392,$H$392:$K$392,0))*HLOOKUP(U$391,$J$388:$R$389,2)</f>
        <v>196</v>
      </c>
      <c r="V437" s="726" cm="1">
        <f t="array" ref="V437">INDEX($H437:$K437,0,MATCH(V$392,$H$392:$K$392,0))*HLOOKUP(V$391,$J$388:$R$389,2)</f>
        <v>52.6</v>
      </c>
      <c r="W437" s="726" cm="1">
        <f t="array" ref="W437">INDEX($H437:$K437,0,MATCH(W$392,$H$392:$K$392,0))*HLOOKUP(W$391,$J$388:$R$389,2)</f>
        <v>35.1</v>
      </c>
      <c r="X437" s="726" cm="1">
        <f t="array" ref="X437">INDEX($H437:$K437,0,MATCH(X$392,$H$392:$K$392,0))*HLOOKUP(X$391,$J$388:$R$389,2)</f>
        <v>0</v>
      </c>
      <c r="Y437" s="726" cm="1">
        <f t="array" ref="Y437">INDEX($H437:$K437,0,MATCH(Y$392,$H$392:$K$392,0))*HLOOKUP(Y$391,$J$388:$R$389,2)</f>
        <v>196</v>
      </c>
      <c r="Z437" s="726" cm="1">
        <f t="array" ref="Z437">INDEX($H437:$K437,0,MATCH(Z$392,$H$392:$K$392,0))*HLOOKUP(Z$391,$J$388:$R$389,2)</f>
        <v>52.6</v>
      </c>
      <c r="AA437" s="726" cm="1">
        <f t="array" ref="AA437">INDEX($H437:$K437,0,MATCH(AA$392,$H$392:$K$392,0))*HLOOKUP(AA$391,$J$388:$R$389,2)</f>
        <v>35.1</v>
      </c>
      <c r="AB437" s="726" cm="1">
        <f t="array" ref="AB437">INDEX($H437:$K437,0,MATCH(AB$392,$H$392:$K$392,0))*HLOOKUP(AB$391,$J$388:$R$389,2)</f>
        <v>0</v>
      </c>
      <c r="AC437" s="726" cm="1">
        <f t="array" ref="AC437">INDEX($H437:$K437,0,MATCH(AC$392,$H$392:$K$392,0))*HLOOKUP(AC$391,$J$388:$R$389,2)</f>
        <v>196</v>
      </c>
      <c r="AD437" s="726" cm="1">
        <f t="array" ref="AD437">INDEX($H437:$K437,0,MATCH(AD$392,$H$392:$K$392,0))*HLOOKUP(AD$391,$J$388:$R$389,2)</f>
        <v>52.6</v>
      </c>
      <c r="AE437" s="726" cm="1">
        <f t="array" ref="AE437">INDEX($H437:$K437,0,MATCH(AE$392,$H$392:$K$392,0))*HLOOKUP(AE$391,$J$388:$R$389,2)</f>
        <v>35.1</v>
      </c>
      <c r="AF437" s="726" cm="1">
        <f t="array" ref="AF437">INDEX($H437:$K437,0,MATCH(AF$392,$H$392:$K$392,0))*HLOOKUP(AF$391,$J$388:$R$389,2)</f>
        <v>0</v>
      </c>
      <c r="AG437" s="726" cm="1">
        <f t="array" ref="AG437">INDEX($H437:$K437,0,MATCH(AG$392,$H$392:$K$392,0))*HLOOKUP(AG$391,$J$388:$R$389,2)</f>
        <v>196</v>
      </c>
      <c r="AH437" s="726" cm="1">
        <f t="array" ref="AH437">INDEX($H437:$K437,0,MATCH(AH$392,$H$392:$K$392,0))*HLOOKUP(AH$391,$J$388:$R$389,2)</f>
        <v>52.6</v>
      </c>
      <c r="AI437" s="726" cm="1">
        <f t="array" ref="AI437">INDEX($H437:$K437,0,MATCH(AI$392,$H$392:$K$392,0))*HLOOKUP(AI$391,$J$388:$R$389,2)</f>
        <v>35.1</v>
      </c>
      <c r="AJ437" s="726" cm="1">
        <f t="array" ref="AJ437">INDEX($H437:$K437,0,MATCH(AJ$392,$H$392:$K$392,0))*HLOOKUP(AJ$391,$J$388:$R$389,2)</f>
        <v>0</v>
      </c>
      <c r="AK437" s="726" cm="1">
        <f t="array" ref="AK437">INDEX($H437:$K437,0,MATCH(AK$392,$H$392:$K$392,0))*HLOOKUP(AK$391,$J$388:$R$389,2)</f>
        <v>196</v>
      </c>
      <c r="AL437" s="726" cm="1">
        <f t="array" ref="AL437">INDEX($H437:$K437,0,MATCH(AL$392,$H$392:$K$392,0))*HLOOKUP(AL$391,$J$388:$R$389,2)</f>
        <v>52.6</v>
      </c>
      <c r="AM437" s="726" cm="1">
        <f t="array" ref="AM437">INDEX($H437:$K437,0,MATCH(AM$392,$H$392:$K$392,0))*HLOOKUP(AM$391,$J$388:$R$389,2)</f>
        <v>35.1</v>
      </c>
      <c r="AN437" s="726" cm="1">
        <f t="array" ref="AN437">INDEX($H437:$K437,0,MATCH(AN$392,$H$392:$K$392,0))*HLOOKUP(AN$391,$J$388:$R$389,2)</f>
        <v>0</v>
      </c>
      <c r="AO437" s="726" cm="1">
        <f t="array" ref="AO437">INDEX($H437:$K437,0,MATCH(AO$392,$H$392:$K$392,0))*HLOOKUP(AO$391,$J$388:$R$389,2)</f>
        <v>196</v>
      </c>
      <c r="AP437" s="726" cm="1">
        <f t="array" ref="AP437">INDEX($H437:$K437,0,MATCH(AP$392,$H$392:$K$392,0))*HLOOKUP(AP$391,$J$388:$R$389,2)</f>
        <v>52.6</v>
      </c>
      <c r="AQ437" s="726" cm="1">
        <f t="array" ref="AQ437">INDEX($H437:$K437,0,MATCH(AQ$392,$H$392:$K$392,0))*HLOOKUP(AQ$391,$J$388:$R$389,2)</f>
        <v>35.1</v>
      </c>
      <c r="AR437" s="726" cm="1">
        <f t="array" ref="AR437">INDEX($H437:$K437,0,MATCH(AR$392,$H$392:$K$392,0))*HLOOKUP(AR$391,$J$388:$R$389,2)</f>
        <v>0</v>
      </c>
      <c r="AS437" s="726" cm="1">
        <f t="array" ref="AS437">INDEX($H437:$K437,0,MATCH(AS$392,$H$392:$K$392,0))*HLOOKUP(AS$391,$J$388:$R$389,2)</f>
        <v>196</v>
      </c>
      <c r="AT437" s="726" cm="1">
        <f t="array" ref="AT437">INDEX($H437:$K437,0,MATCH(AT$392,$H$392:$K$392,0))*HLOOKUP(AT$391,$J$388:$R$389,2)</f>
        <v>52.6</v>
      </c>
      <c r="AU437" s="726"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6" cm="1">
        <f t="array" ref="L438">INDEX($H438:$K438,0,MATCH(L$392,$H$392:$K$392,0))*HLOOKUP(L$391,$J$388:$R$389,2)</f>
        <v>0</v>
      </c>
      <c r="M438" s="726" cm="1">
        <f t="array" ref="M438">INDEX($H438:$K438,0,MATCH(M$392,$H$392:$K$392,0))*HLOOKUP(M$391,$J$388:$R$389,2)</f>
        <v>196</v>
      </c>
      <c r="N438" s="726" cm="1">
        <f t="array" ref="N438">INDEX($H438:$K438,0,MATCH(N$392,$H$392:$K$392,0))*HLOOKUP(N$391,$J$388:$R$389,2)</f>
        <v>52.6</v>
      </c>
      <c r="O438" s="726" cm="1">
        <f t="array" ref="O438">INDEX($H438:$K438,0,MATCH(O$392,$H$392:$K$392,0))*HLOOKUP(O$391,$J$388:$R$389,2)</f>
        <v>35.1</v>
      </c>
      <c r="P438" s="726" cm="1">
        <f t="array" ref="P438">INDEX($H438:$K438,0,MATCH(P$392,$H$392:$K$392,0))*HLOOKUP(P$391,$J$388:$R$389,2)</f>
        <v>0</v>
      </c>
      <c r="Q438" s="726" cm="1">
        <f t="array" ref="Q438">INDEX($H438:$K438,0,MATCH(Q$392,$H$392:$K$392,0))*HLOOKUP(Q$391,$J$388:$R$389,2)</f>
        <v>196</v>
      </c>
      <c r="R438" s="726" cm="1">
        <f t="array" ref="R438">INDEX($H438:$K438,0,MATCH(R$392,$H$392:$K$392,0))*HLOOKUP(R$391,$J$388:$R$389,2)</f>
        <v>52.6</v>
      </c>
      <c r="S438" s="726" cm="1">
        <f t="array" ref="S438">INDEX($H438:$K438,0,MATCH(S$392,$H$392:$K$392,0))*HLOOKUP(S$391,$J$388:$R$389,2)</f>
        <v>35.1</v>
      </c>
      <c r="T438" s="726" cm="1">
        <f t="array" ref="T438">INDEX($H438:$K438,0,MATCH(T$392,$H$392:$K$392,0))*HLOOKUP(T$391,$J$388:$R$389,2)</f>
        <v>0</v>
      </c>
      <c r="U438" s="726" cm="1">
        <f t="array" ref="U438">INDEX($H438:$K438,0,MATCH(U$392,$H$392:$K$392,0))*HLOOKUP(U$391,$J$388:$R$389,2)</f>
        <v>196</v>
      </c>
      <c r="V438" s="726" cm="1">
        <f t="array" ref="V438">INDEX($H438:$K438,0,MATCH(V$392,$H$392:$K$392,0))*HLOOKUP(V$391,$J$388:$R$389,2)</f>
        <v>52.6</v>
      </c>
      <c r="W438" s="726" cm="1">
        <f t="array" ref="W438">INDEX($H438:$K438,0,MATCH(W$392,$H$392:$K$392,0))*HLOOKUP(W$391,$J$388:$R$389,2)</f>
        <v>35.1</v>
      </c>
      <c r="X438" s="726" cm="1">
        <f t="array" ref="X438">INDEX($H438:$K438,0,MATCH(X$392,$H$392:$K$392,0))*HLOOKUP(X$391,$J$388:$R$389,2)</f>
        <v>0</v>
      </c>
      <c r="Y438" s="726" cm="1">
        <f t="array" ref="Y438">INDEX($H438:$K438,0,MATCH(Y$392,$H$392:$K$392,0))*HLOOKUP(Y$391,$J$388:$R$389,2)</f>
        <v>196</v>
      </c>
      <c r="Z438" s="726" cm="1">
        <f t="array" ref="Z438">INDEX($H438:$K438,0,MATCH(Z$392,$H$392:$K$392,0))*HLOOKUP(Z$391,$J$388:$R$389,2)</f>
        <v>52.6</v>
      </c>
      <c r="AA438" s="726" cm="1">
        <f t="array" ref="AA438">INDEX($H438:$K438,0,MATCH(AA$392,$H$392:$K$392,0))*HLOOKUP(AA$391,$J$388:$R$389,2)</f>
        <v>35.1</v>
      </c>
      <c r="AB438" s="726" cm="1">
        <f t="array" ref="AB438">INDEX($H438:$K438,0,MATCH(AB$392,$H$392:$K$392,0))*HLOOKUP(AB$391,$J$388:$R$389,2)</f>
        <v>0</v>
      </c>
      <c r="AC438" s="726" cm="1">
        <f t="array" ref="AC438">INDEX($H438:$K438,0,MATCH(AC$392,$H$392:$K$392,0))*HLOOKUP(AC$391,$J$388:$R$389,2)</f>
        <v>196</v>
      </c>
      <c r="AD438" s="726" cm="1">
        <f t="array" ref="AD438">INDEX($H438:$K438,0,MATCH(AD$392,$H$392:$K$392,0))*HLOOKUP(AD$391,$J$388:$R$389,2)</f>
        <v>52.6</v>
      </c>
      <c r="AE438" s="726" cm="1">
        <f t="array" ref="AE438">INDEX($H438:$K438,0,MATCH(AE$392,$H$392:$K$392,0))*HLOOKUP(AE$391,$J$388:$R$389,2)</f>
        <v>35.1</v>
      </c>
      <c r="AF438" s="726" cm="1">
        <f t="array" ref="AF438">INDEX($H438:$K438,0,MATCH(AF$392,$H$392:$K$392,0))*HLOOKUP(AF$391,$J$388:$R$389,2)</f>
        <v>0</v>
      </c>
      <c r="AG438" s="726" cm="1">
        <f t="array" ref="AG438">INDEX($H438:$K438,0,MATCH(AG$392,$H$392:$K$392,0))*HLOOKUP(AG$391,$J$388:$R$389,2)</f>
        <v>196</v>
      </c>
      <c r="AH438" s="726" cm="1">
        <f t="array" ref="AH438">INDEX($H438:$K438,0,MATCH(AH$392,$H$392:$K$392,0))*HLOOKUP(AH$391,$J$388:$R$389,2)</f>
        <v>52.6</v>
      </c>
      <c r="AI438" s="726" cm="1">
        <f t="array" ref="AI438">INDEX($H438:$K438,0,MATCH(AI$392,$H$392:$K$392,0))*HLOOKUP(AI$391,$J$388:$R$389,2)</f>
        <v>35.1</v>
      </c>
      <c r="AJ438" s="726" cm="1">
        <f t="array" ref="AJ438">INDEX($H438:$K438,0,MATCH(AJ$392,$H$392:$K$392,0))*HLOOKUP(AJ$391,$J$388:$R$389,2)</f>
        <v>0</v>
      </c>
      <c r="AK438" s="726" cm="1">
        <f t="array" ref="AK438">INDEX($H438:$K438,0,MATCH(AK$392,$H$392:$K$392,0))*HLOOKUP(AK$391,$J$388:$R$389,2)</f>
        <v>196</v>
      </c>
      <c r="AL438" s="726" cm="1">
        <f t="array" ref="AL438">INDEX($H438:$K438,0,MATCH(AL$392,$H$392:$K$392,0))*HLOOKUP(AL$391,$J$388:$R$389,2)</f>
        <v>52.6</v>
      </c>
      <c r="AM438" s="726" cm="1">
        <f t="array" ref="AM438">INDEX($H438:$K438,0,MATCH(AM$392,$H$392:$K$392,0))*HLOOKUP(AM$391,$J$388:$R$389,2)</f>
        <v>35.1</v>
      </c>
      <c r="AN438" s="726" cm="1">
        <f t="array" ref="AN438">INDEX($H438:$K438,0,MATCH(AN$392,$H$392:$K$392,0))*HLOOKUP(AN$391,$J$388:$R$389,2)</f>
        <v>0</v>
      </c>
      <c r="AO438" s="726" cm="1">
        <f t="array" ref="AO438">INDEX($H438:$K438,0,MATCH(AO$392,$H$392:$K$392,0))*HLOOKUP(AO$391,$J$388:$R$389,2)</f>
        <v>196</v>
      </c>
      <c r="AP438" s="726" cm="1">
        <f t="array" ref="AP438">INDEX($H438:$K438,0,MATCH(AP$392,$H$392:$K$392,0))*HLOOKUP(AP$391,$J$388:$R$389,2)</f>
        <v>52.6</v>
      </c>
      <c r="AQ438" s="726" cm="1">
        <f t="array" ref="AQ438">INDEX($H438:$K438,0,MATCH(AQ$392,$H$392:$K$392,0))*HLOOKUP(AQ$391,$J$388:$R$389,2)</f>
        <v>35.1</v>
      </c>
      <c r="AR438" s="726" cm="1">
        <f t="array" ref="AR438">INDEX($H438:$K438,0,MATCH(AR$392,$H$392:$K$392,0))*HLOOKUP(AR$391,$J$388:$R$389,2)</f>
        <v>0</v>
      </c>
      <c r="AS438" s="726" cm="1">
        <f t="array" ref="AS438">INDEX($H438:$K438,0,MATCH(AS$392,$H$392:$K$392,0))*HLOOKUP(AS$391,$J$388:$R$389,2)</f>
        <v>196</v>
      </c>
      <c r="AT438" s="726" cm="1">
        <f t="array" ref="AT438">INDEX($H438:$K438,0,MATCH(AT$392,$H$392:$K$392,0))*HLOOKUP(AT$391,$J$388:$R$389,2)</f>
        <v>52.6</v>
      </c>
      <c r="AU438" s="726"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6" cm="1">
        <f t="array" ref="L439">INDEX($H439:$K439,0,MATCH(L$392,$H$392:$K$392,0))*HLOOKUP(L$391,$J$388:$R$389,2)</f>
        <v>0</v>
      </c>
      <c r="M439" s="726" cm="1">
        <f t="array" ref="M439">INDEX($H439:$K439,0,MATCH(M$392,$H$392:$K$392,0))*HLOOKUP(M$391,$J$388:$R$389,2)</f>
        <v>196</v>
      </c>
      <c r="N439" s="726" cm="1">
        <f t="array" ref="N439">INDEX($H439:$K439,0,MATCH(N$392,$H$392:$K$392,0))*HLOOKUP(N$391,$J$388:$R$389,2)</f>
        <v>52.6</v>
      </c>
      <c r="O439" s="726" cm="1">
        <f t="array" ref="O439">INDEX($H439:$K439,0,MATCH(O$392,$H$392:$K$392,0))*HLOOKUP(O$391,$J$388:$R$389,2)</f>
        <v>56.1</v>
      </c>
      <c r="P439" s="726" cm="1">
        <f t="array" ref="P439">INDEX($H439:$K439,0,MATCH(P$392,$H$392:$K$392,0))*HLOOKUP(P$391,$J$388:$R$389,2)</f>
        <v>0</v>
      </c>
      <c r="Q439" s="726" cm="1">
        <f t="array" ref="Q439">INDEX($H439:$K439,0,MATCH(Q$392,$H$392:$K$392,0))*HLOOKUP(Q$391,$J$388:$R$389,2)</f>
        <v>196</v>
      </c>
      <c r="R439" s="726" cm="1">
        <f t="array" ref="R439">INDEX($H439:$K439,0,MATCH(R$392,$H$392:$K$392,0))*HLOOKUP(R$391,$J$388:$R$389,2)</f>
        <v>52.6</v>
      </c>
      <c r="S439" s="726" cm="1">
        <f t="array" ref="S439">INDEX($H439:$K439,0,MATCH(S$392,$H$392:$K$392,0))*HLOOKUP(S$391,$J$388:$R$389,2)</f>
        <v>56.1</v>
      </c>
      <c r="T439" s="726" cm="1">
        <f t="array" ref="T439">INDEX($H439:$K439,0,MATCH(T$392,$H$392:$K$392,0))*HLOOKUP(T$391,$J$388:$R$389,2)</f>
        <v>0</v>
      </c>
      <c r="U439" s="726" cm="1">
        <f t="array" ref="U439">INDEX($H439:$K439,0,MATCH(U$392,$H$392:$K$392,0))*HLOOKUP(U$391,$J$388:$R$389,2)</f>
        <v>196</v>
      </c>
      <c r="V439" s="726" cm="1">
        <f t="array" ref="V439">INDEX($H439:$K439,0,MATCH(V$392,$H$392:$K$392,0))*HLOOKUP(V$391,$J$388:$R$389,2)</f>
        <v>52.6</v>
      </c>
      <c r="W439" s="726" cm="1">
        <f t="array" ref="W439">INDEX($H439:$K439,0,MATCH(W$392,$H$392:$K$392,0))*HLOOKUP(W$391,$J$388:$R$389,2)</f>
        <v>56.1</v>
      </c>
      <c r="X439" s="726" cm="1">
        <f t="array" ref="X439">INDEX($H439:$K439,0,MATCH(X$392,$H$392:$K$392,0))*HLOOKUP(X$391,$J$388:$R$389,2)</f>
        <v>0</v>
      </c>
      <c r="Y439" s="726" cm="1">
        <f t="array" ref="Y439">INDEX($H439:$K439,0,MATCH(Y$392,$H$392:$K$392,0))*HLOOKUP(Y$391,$J$388:$R$389,2)</f>
        <v>196</v>
      </c>
      <c r="Z439" s="726" cm="1">
        <f t="array" ref="Z439">INDEX($H439:$K439,0,MATCH(Z$392,$H$392:$K$392,0))*HLOOKUP(Z$391,$J$388:$R$389,2)</f>
        <v>52.6</v>
      </c>
      <c r="AA439" s="726" cm="1">
        <f t="array" ref="AA439">INDEX($H439:$K439,0,MATCH(AA$392,$H$392:$K$392,0))*HLOOKUP(AA$391,$J$388:$R$389,2)</f>
        <v>56.1</v>
      </c>
      <c r="AB439" s="726" cm="1">
        <f t="array" ref="AB439">INDEX($H439:$K439,0,MATCH(AB$392,$H$392:$K$392,0))*HLOOKUP(AB$391,$J$388:$R$389,2)</f>
        <v>0</v>
      </c>
      <c r="AC439" s="726" cm="1">
        <f t="array" ref="AC439">INDEX($H439:$K439,0,MATCH(AC$392,$H$392:$K$392,0))*HLOOKUP(AC$391,$J$388:$R$389,2)</f>
        <v>196</v>
      </c>
      <c r="AD439" s="726" cm="1">
        <f t="array" ref="AD439">INDEX($H439:$K439,0,MATCH(AD$392,$H$392:$K$392,0))*HLOOKUP(AD$391,$J$388:$R$389,2)</f>
        <v>52.6</v>
      </c>
      <c r="AE439" s="726" cm="1">
        <f t="array" ref="AE439">INDEX($H439:$K439,0,MATCH(AE$392,$H$392:$K$392,0))*HLOOKUP(AE$391,$J$388:$R$389,2)</f>
        <v>56.1</v>
      </c>
      <c r="AF439" s="726" cm="1">
        <f t="array" ref="AF439">INDEX($H439:$K439,0,MATCH(AF$392,$H$392:$K$392,0))*HLOOKUP(AF$391,$J$388:$R$389,2)</f>
        <v>0</v>
      </c>
      <c r="AG439" s="726" cm="1">
        <f t="array" ref="AG439">INDEX($H439:$K439,0,MATCH(AG$392,$H$392:$K$392,0))*HLOOKUP(AG$391,$J$388:$R$389,2)</f>
        <v>196</v>
      </c>
      <c r="AH439" s="726" cm="1">
        <f t="array" ref="AH439">INDEX($H439:$K439,0,MATCH(AH$392,$H$392:$K$392,0))*HLOOKUP(AH$391,$J$388:$R$389,2)</f>
        <v>52.6</v>
      </c>
      <c r="AI439" s="726" cm="1">
        <f t="array" ref="AI439">INDEX($H439:$K439,0,MATCH(AI$392,$H$392:$K$392,0))*HLOOKUP(AI$391,$J$388:$R$389,2)</f>
        <v>56.1</v>
      </c>
      <c r="AJ439" s="726" cm="1">
        <f t="array" ref="AJ439">INDEX($H439:$K439,0,MATCH(AJ$392,$H$392:$K$392,0))*HLOOKUP(AJ$391,$J$388:$R$389,2)</f>
        <v>0</v>
      </c>
      <c r="AK439" s="726" cm="1">
        <f t="array" ref="AK439">INDEX($H439:$K439,0,MATCH(AK$392,$H$392:$K$392,0))*HLOOKUP(AK$391,$J$388:$R$389,2)</f>
        <v>196</v>
      </c>
      <c r="AL439" s="726" cm="1">
        <f t="array" ref="AL439">INDEX($H439:$K439,0,MATCH(AL$392,$H$392:$K$392,0))*HLOOKUP(AL$391,$J$388:$R$389,2)</f>
        <v>52.6</v>
      </c>
      <c r="AM439" s="726" cm="1">
        <f t="array" ref="AM439">INDEX($H439:$K439,0,MATCH(AM$392,$H$392:$K$392,0))*HLOOKUP(AM$391,$J$388:$R$389,2)</f>
        <v>56.1</v>
      </c>
      <c r="AN439" s="726" cm="1">
        <f t="array" ref="AN439">INDEX($H439:$K439,0,MATCH(AN$392,$H$392:$K$392,0))*HLOOKUP(AN$391,$J$388:$R$389,2)</f>
        <v>0</v>
      </c>
      <c r="AO439" s="726" cm="1">
        <f t="array" ref="AO439">INDEX($H439:$K439,0,MATCH(AO$392,$H$392:$K$392,0))*HLOOKUP(AO$391,$J$388:$R$389,2)</f>
        <v>196</v>
      </c>
      <c r="AP439" s="726" cm="1">
        <f t="array" ref="AP439">INDEX($H439:$K439,0,MATCH(AP$392,$H$392:$K$392,0))*HLOOKUP(AP$391,$J$388:$R$389,2)</f>
        <v>52.6</v>
      </c>
      <c r="AQ439" s="726" cm="1">
        <f t="array" ref="AQ439">INDEX($H439:$K439,0,MATCH(AQ$392,$H$392:$K$392,0))*HLOOKUP(AQ$391,$J$388:$R$389,2)</f>
        <v>56.1</v>
      </c>
      <c r="AR439" s="726" cm="1">
        <f t="array" ref="AR439">INDEX($H439:$K439,0,MATCH(AR$392,$H$392:$K$392,0))*HLOOKUP(AR$391,$J$388:$R$389,2)</f>
        <v>0</v>
      </c>
      <c r="AS439" s="726" cm="1">
        <f t="array" ref="AS439">INDEX($H439:$K439,0,MATCH(AS$392,$H$392:$K$392,0))*HLOOKUP(AS$391,$J$388:$R$389,2)</f>
        <v>196</v>
      </c>
      <c r="AT439" s="726" cm="1">
        <f t="array" ref="AT439">INDEX($H439:$K439,0,MATCH(AT$392,$H$392:$K$392,0))*HLOOKUP(AT$391,$J$388:$R$389,2)</f>
        <v>52.6</v>
      </c>
      <c r="AU439" s="726"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6" cm="1">
        <f t="array" ref="L440">INDEX($H440:$K440,0,MATCH(L$392,$H$392:$K$392,0))*HLOOKUP(L$391,$J$388:$R$389,2)</f>
        <v>0</v>
      </c>
      <c r="M440" s="726" cm="1">
        <f t="array" ref="M440">INDEX($H440:$K440,0,MATCH(M$392,$H$392:$K$392,0))*HLOOKUP(M$391,$J$388:$R$389,2)</f>
        <v>196</v>
      </c>
      <c r="N440" s="726" cm="1">
        <f t="array" ref="N440">INDEX($H440:$K440,0,MATCH(N$392,$H$392:$K$392,0))*HLOOKUP(N$391,$J$388:$R$389,2)</f>
        <v>52.6</v>
      </c>
      <c r="O440" s="726" cm="1">
        <f t="array" ref="O440">INDEX($H440:$K440,0,MATCH(O$392,$H$392:$K$392,0))*HLOOKUP(O$391,$J$388:$R$389,2)</f>
        <v>56.1</v>
      </c>
      <c r="P440" s="726" cm="1">
        <f t="array" ref="P440">INDEX($H440:$K440,0,MATCH(P$392,$H$392:$K$392,0))*HLOOKUP(P$391,$J$388:$R$389,2)</f>
        <v>0</v>
      </c>
      <c r="Q440" s="726" cm="1">
        <f t="array" ref="Q440">INDEX($H440:$K440,0,MATCH(Q$392,$H$392:$K$392,0))*HLOOKUP(Q$391,$J$388:$R$389,2)</f>
        <v>196</v>
      </c>
      <c r="R440" s="726" cm="1">
        <f t="array" ref="R440">INDEX($H440:$K440,0,MATCH(R$392,$H$392:$K$392,0))*HLOOKUP(R$391,$J$388:$R$389,2)</f>
        <v>52.6</v>
      </c>
      <c r="S440" s="726" cm="1">
        <f t="array" ref="S440">INDEX($H440:$K440,0,MATCH(S$392,$H$392:$K$392,0))*HLOOKUP(S$391,$J$388:$R$389,2)</f>
        <v>56.1</v>
      </c>
      <c r="T440" s="726" cm="1">
        <f t="array" ref="T440">INDEX($H440:$K440,0,MATCH(T$392,$H$392:$K$392,0))*HLOOKUP(T$391,$J$388:$R$389,2)</f>
        <v>0</v>
      </c>
      <c r="U440" s="726" cm="1">
        <f t="array" ref="U440">INDEX($H440:$K440,0,MATCH(U$392,$H$392:$K$392,0))*HLOOKUP(U$391,$J$388:$R$389,2)</f>
        <v>196</v>
      </c>
      <c r="V440" s="726" cm="1">
        <f t="array" ref="V440">INDEX($H440:$K440,0,MATCH(V$392,$H$392:$K$392,0))*HLOOKUP(V$391,$J$388:$R$389,2)</f>
        <v>52.6</v>
      </c>
      <c r="W440" s="726" cm="1">
        <f t="array" ref="W440">INDEX($H440:$K440,0,MATCH(W$392,$H$392:$K$392,0))*HLOOKUP(W$391,$J$388:$R$389,2)</f>
        <v>56.1</v>
      </c>
      <c r="X440" s="726" cm="1">
        <f t="array" ref="X440">INDEX($H440:$K440,0,MATCH(X$392,$H$392:$K$392,0))*HLOOKUP(X$391,$J$388:$R$389,2)</f>
        <v>0</v>
      </c>
      <c r="Y440" s="726" cm="1">
        <f t="array" ref="Y440">INDEX($H440:$K440,0,MATCH(Y$392,$H$392:$K$392,0))*HLOOKUP(Y$391,$J$388:$R$389,2)</f>
        <v>196</v>
      </c>
      <c r="Z440" s="726" cm="1">
        <f t="array" ref="Z440">INDEX($H440:$K440,0,MATCH(Z$392,$H$392:$K$392,0))*HLOOKUP(Z$391,$J$388:$R$389,2)</f>
        <v>52.6</v>
      </c>
      <c r="AA440" s="726" cm="1">
        <f t="array" ref="AA440">INDEX($H440:$K440,0,MATCH(AA$392,$H$392:$K$392,0))*HLOOKUP(AA$391,$J$388:$R$389,2)</f>
        <v>56.1</v>
      </c>
      <c r="AB440" s="726" cm="1">
        <f t="array" ref="AB440">INDEX($H440:$K440,0,MATCH(AB$392,$H$392:$K$392,0))*HLOOKUP(AB$391,$J$388:$R$389,2)</f>
        <v>0</v>
      </c>
      <c r="AC440" s="726" cm="1">
        <f t="array" ref="AC440">INDEX($H440:$K440,0,MATCH(AC$392,$H$392:$K$392,0))*HLOOKUP(AC$391,$J$388:$R$389,2)</f>
        <v>196</v>
      </c>
      <c r="AD440" s="726" cm="1">
        <f t="array" ref="AD440">INDEX($H440:$K440,0,MATCH(AD$392,$H$392:$K$392,0))*HLOOKUP(AD$391,$J$388:$R$389,2)</f>
        <v>52.6</v>
      </c>
      <c r="AE440" s="726" cm="1">
        <f t="array" ref="AE440">INDEX($H440:$K440,0,MATCH(AE$392,$H$392:$K$392,0))*HLOOKUP(AE$391,$J$388:$R$389,2)</f>
        <v>56.1</v>
      </c>
      <c r="AF440" s="726" cm="1">
        <f t="array" ref="AF440">INDEX($H440:$K440,0,MATCH(AF$392,$H$392:$K$392,0))*HLOOKUP(AF$391,$J$388:$R$389,2)</f>
        <v>0</v>
      </c>
      <c r="AG440" s="726" cm="1">
        <f t="array" ref="AG440">INDEX($H440:$K440,0,MATCH(AG$392,$H$392:$K$392,0))*HLOOKUP(AG$391,$J$388:$R$389,2)</f>
        <v>196</v>
      </c>
      <c r="AH440" s="726" cm="1">
        <f t="array" ref="AH440">INDEX($H440:$K440,0,MATCH(AH$392,$H$392:$K$392,0))*HLOOKUP(AH$391,$J$388:$R$389,2)</f>
        <v>52.6</v>
      </c>
      <c r="AI440" s="726" cm="1">
        <f t="array" ref="AI440">INDEX($H440:$K440,0,MATCH(AI$392,$H$392:$K$392,0))*HLOOKUP(AI$391,$J$388:$R$389,2)</f>
        <v>56.1</v>
      </c>
      <c r="AJ440" s="726" cm="1">
        <f t="array" ref="AJ440">INDEX($H440:$K440,0,MATCH(AJ$392,$H$392:$K$392,0))*HLOOKUP(AJ$391,$J$388:$R$389,2)</f>
        <v>0</v>
      </c>
      <c r="AK440" s="726" cm="1">
        <f t="array" ref="AK440">INDEX($H440:$K440,0,MATCH(AK$392,$H$392:$K$392,0))*HLOOKUP(AK$391,$J$388:$R$389,2)</f>
        <v>196</v>
      </c>
      <c r="AL440" s="726" cm="1">
        <f t="array" ref="AL440">INDEX($H440:$K440,0,MATCH(AL$392,$H$392:$K$392,0))*HLOOKUP(AL$391,$J$388:$R$389,2)</f>
        <v>52.6</v>
      </c>
      <c r="AM440" s="726" cm="1">
        <f t="array" ref="AM440">INDEX($H440:$K440,0,MATCH(AM$392,$H$392:$K$392,0))*HLOOKUP(AM$391,$J$388:$R$389,2)</f>
        <v>56.1</v>
      </c>
      <c r="AN440" s="726" cm="1">
        <f t="array" ref="AN440">INDEX($H440:$K440,0,MATCH(AN$392,$H$392:$K$392,0))*HLOOKUP(AN$391,$J$388:$R$389,2)</f>
        <v>0</v>
      </c>
      <c r="AO440" s="726" cm="1">
        <f t="array" ref="AO440">INDEX($H440:$K440,0,MATCH(AO$392,$H$392:$K$392,0))*HLOOKUP(AO$391,$J$388:$R$389,2)</f>
        <v>196</v>
      </c>
      <c r="AP440" s="726" cm="1">
        <f t="array" ref="AP440">INDEX($H440:$K440,0,MATCH(AP$392,$H$392:$K$392,0))*HLOOKUP(AP$391,$J$388:$R$389,2)</f>
        <v>52.6</v>
      </c>
      <c r="AQ440" s="726" cm="1">
        <f t="array" ref="AQ440">INDEX($H440:$K440,0,MATCH(AQ$392,$H$392:$K$392,0))*HLOOKUP(AQ$391,$J$388:$R$389,2)</f>
        <v>56.1</v>
      </c>
      <c r="AR440" s="726" cm="1">
        <f t="array" ref="AR440">INDEX($H440:$K440,0,MATCH(AR$392,$H$392:$K$392,0))*HLOOKUP(AR$391,$J$388:$R$389,2)</f>
        <v>0</v>
      </c>
      <c r="AS440" s="726" cm="1">
        <f t="array" ref="AS440">INDEX($H440:$K440,0,MATCH(AS$392,$H$392:$K$392,0))*HLOOKUP(AS$391,$J$388:$R$389,2)</f>
        <v>196</v>
      </c>
      <c r="AT440" s="726" cm="1">
        <f t="array" ref="AT440">INDEX($H440:$K440,0,MATCH(AT$392,$H$392:$K$392,0))*HLOOKUP(AT$391,$J$388:$R$389,2)</f>
        <v>52.6</v>
      </c>
      <c r="AU440" s="726"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6" cm="1">
        <f t="array" ref="L441">INDEX($H441:$K441,0,MATCH(L$392,$H$392:$K$392,0))*HLOOKUP(L$391,$J$388:$R$389,2)</f>
        <v>0</v>
      </c>
      <c r="M441" s="726" cm="1">
        <f t="array" ref="M441">INDEX($H441:$K441,0,MATCH(M$392,$H$392:$K$392,0))*HLOOKUP(M$391,$J$388:$R$389,2)</f>
        <v>196</v>
      </c>
      <c r="N441" s="726" cm="1">
        <f t="array" ref="N441">INDEX($H441:$K441,0,MATCH(N$392,$H$392:$K$392,0))*HLOOKUP(N$391,$J$388:$R$389,2)</f>
        <v>52.6</v>
      </c>
      <c r="O441" s="726" cm="1">
        <f t="array" ref="O441">INDEX($H441:$K441,0,MATCH(O$392,$H$392:$K$392,0))*HLOOKUP(O$391,$J$388:$R$389,2)</f>
        <v>35.1</v>
      </c>
      <c r="P441" s="726" cm="1">
        <f t="array" ref="P441">INDEX($H441:$K441,0,MATCH(P$392,$H$392:$K$392,0))*HLOOKUP(P$391,$J$388:$R$389,2)</f>
        <v>0</v>
      </c>
      <c r="Q441" s="726" cm="1">
        <f t="array" ref="Q441">INDEX($H441:$K441,0,MATCH(Q$392,$H$392:$K$392,0))*HLOOKUP(Q$391,$J$388:$R$389,2)</f>
        <v>196</v>
      </c>
      <c r="R441" s="726" cm="1">
        <f t="array" ref="R441">INDEX($H441:$K441,0,MATCH(R$392,$H$392:$K$392,0))*HLOOKUP(R$391,$J$388:$R$389,2)</f>
        <v>52.6</v>
      </c>
      <c r="S441" s="726" cm="1">
        <f t="array" ref="S441">INDEX($H441:$K441,0,MATCH(S$392,$H$392:$K$392,0))*HLOOKUP(S$391,$J$388:$R$389,2)</f>
        <v>35.1</v>
      </c>
      <c r="T441" s="726" cm="1">
        <f t="array" ref="T441">INDEX($H441:$K441,0,MATCH(T$392,$H$392:$K$392,0))*HLOOKUP(T$391,$J$388:$R$389,2)</f>
        <v>0</v>
      </c>
      <c r="U441" s="726" cm="1">
        <f t="array" ref="U441">INDEX($H441:$K441,0,MATCH(U$392,$H$392:$K$392,0))*HLOOKUP(U$391,$J$388:$R$389,2)</f>
        <v>196</v>
      </c>
      <c r="V441" s="726" cm="1">
        <f t="array" ref="V441">INDEX($H441:$K441,0,MATCH(V$392,$H$392:$K$392,0))*HLOOKUP(V$391,$J$388:$R$389,2)</f>
        <v>52.6</v>
      </c>
      <c r="W441" s="726" cm="1">
        <f t="array" ref="W441">INDEX($H441:$K441,0,MATCH(W$392,$H$392:$K$392,0))*HLOOKUP(W$391,$J$388:$R$389,2)</f>
        <v>35.1</v>
      </c>
      <c r="X441" s="726" cm="1">
        <f t="array" ref="X441">INDEX($H441:$K441,0,MATCH(X$392,$H$392:$K$392,0))*HLOOKUP(X$391,$J$388:$R$389,2)</f>
        <v>0</v>
      </c>
      <c r="Y441" s="726" cm="1">
        <f t="array" ref="Y441">INDEX($H441:$K441,0,MATCH(Y$392,$H$392:$K$392,0))*HLOOKUP(Y$391,$J$388:$R$389,2)</f>
        <v>196</v>
      </c>
      <c r="Z441" s="726" cm="1">
        <f t="array" ref="Z441">INDEX($H441:$K441,0,MATCH(Z$392,$H$392:$K$392,0))*HLOOKUP(Z$391,$J$388:$R$389,2)</f>
        <v>52.6</v>
      </c>
      <c r="AA441" s="726" cm="1">
        <f t="array" ref="AA441">INDEX($H441:$K441,0,MATCH(AA$392,$H$392:$K$392,0))*HLOOKUP(AA$391,$J$388:$R$389,2)</f>
        <v>35.1</v>
      </c>
      <c r="AB441" s="726" cm="1">
        <f t="array" ref="AB441">INDEX($H441:$K441,0,MATCH(AB$392,$H$392:$K$392,0))*HLOOKUP(AB$391,$J$388:$R$389,2)</f>
        <v>0</v>
      </c>
      <c r="AC441" s="726" cm="1">
        <f t="array" ref="AC441">INDEX($H441:$K441,0,MATCH(AC$392,$H$392:$K$392,0))*HLOOKUP(AC$391,$J$388:$R$389,2)</f>
        <v>196</v>
      </c>
      <c r="AD441" s="726" cm="1">
        <f t="array" ref="AD441">INDEX($H441:$K441,0,MATCH(AD$392,$H$392:$K$392,0))*HLOOKUP(AD$391,$J$388:$R$389,2)</f>
        <v>52.6</v>
      </c>
      <c r="AE441" s="726" cm="1">
        <f t="array" ref="AE441">INDEX($H441:$K441,0,MATCH(AE$392,$H$392:$K$392,0))*HLOOKUP(AE$391,$J$388:$R$389,2)</f>
        <v>35.1</v>
      </c>
      <c r="AF441" s="726" cm="1">
        <f t="array" ref="AF441">INDEX($H441:$K441,0,MATCH(AF$392,$H$392:$K$392,0))*HLOOKUP(AF$391,$J$388:$R$389,2)</f>
        <v>0</v>
      </c>
      <c r="AG441" s="726" cm="1">
        <f t="array" ref="AG441">INDEX($H441:$K441,0,MATCH(AG$392,$H$392:$K$392,0))*HLOOKUP(AG$391,$J$388:$R$389,2)</f>
        <v>196</v>
      </c>
      <c r="AH441" s="726" cm="1">
        <f t="array" ref="AH441">INDEX($H441:$K441,0,MATCH(AH$392,$H$392:$K$392,0))*HLOOKUP(AH$391,$J$388:$R$389,2)</f>
        <v>52.6</v>
      </c>
      <c r="AI441" s="726" cm="1">
        <f t="array" ref="AI441">INDEX($H441:$K441,0,MATCH(AI$392,$H$392:$K$392,0))*HLOOKUP(AI$391,$J$388:$R$389,2)</f>
        <v>35.1</v>
      </c>
      <c r="AJ441" s="726" cm="1">
        <f t="array" ref="AJ441">INDEX($H441:$K441,0,MATCH(AJ$392,$H$392:$K$392,0))*HLOOKUP(AJ$391,$J$388:$R$389,2)</f>
        <v>0</v>
      </c>
      <c r="AK441" s="726" cm="1">
        <f t="array" ref="AK441">INDEX($H441:$K441,0,MATCH(AK$392,$H$392:$K$392,0))*HLOOKUP(AK$391,$J$388:$R$389,2)</f>
        <v>196</v>
      </c>
      <c r="AL441" s="726" cm="1">
        <f t="array" ref="AL441">INDEX($H441:$K441,0,MATCH(AL$392,$H$392:$K$392,0))*HLOOKUP(AL$391,$J$388:$R$389,2)</f>
        <v>52.6</v>
      </c>
      <c r="AM441" s="726" cm="1">
        <f t="array" ref="AM441">INDEX($H441:$K441,0,MATCH(AM$392,$H$392:$K$392,0))*HLOOKUP(AM$391,$J$388:$R$389,2)</f>
        <v>35.1</v>
      </c>
      <c r="AN441" s="726" cm="1">
        <f t="array" ref="AN441">INDEX($H441:$K441,0,MATCH(AN$392,$H$392:$K$392,0))*HLOOKUP(AN$391,$J$388:$R$389,2)</f>
        <v>0</v>
      </c>
      <c r="AO441" s="726" cm="1">
        <f t="array" ref="AO441">INDEX($H441:$K441,0,MATCH(AO$392,$H$392:$K$392,0))*HLOOKUP(AO$391,$J$388:$R$389,2)</f>
        <v>196</v>
      </c>
      <c r="AP441" s="726" cm="1">
        <f t="array" ref="AP441">INDEX($H441:$K441,0,MATCH(AP$392,$H$392:$K$392,0))*HLOOKUP(AP$391,$J$388:$R$389,2)</f>
        <v>52.6</v>
      </c>
      <c r="AQ441" s="726" cm="1">
        <f t="array" ref="AQ441">INDEX($H441:$K441,0,MATCH(AQ$392,$H$392:$K$392,0))*HLOOKUP(AQ$391,$J$388:$R$389,2)</f>
        <v>35.1</v>
      </c>
      <c r="AR441" s="726" cm="1">
        <f t="array" ref="AR441">INDEX($H441:$K441,0,MATCH(AR$392,$H$392:$K$392,0))*HLOOKUP(AR$391,$J$388:$R$389,2)</f>
        <v>0</v>
      </c>
      <c r="AS441" s="726" cm="1">
        <f t="array" ref="AS441">INDEX($H441:$K441,0,MATCH(AS$392,$H$392:$K$392,0))*HLOOKUP(AS$391,$J$388:$R$389,2)</f>
        <v>196</v>
      </c>
      <c r="AT441" s="726" cm="1">
        <f t="array" ref="AT441">INDEX($H441:$K441,0,MATCH(AT$392,$H$392:$K$392,0))*HLOOKUP(AT$391,$J$388:$R$389,2)</f>
        <v>52.6</v>
      </c>
      <c r="AU441" s="726"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6" cm="1">
        <f t="array" ref="L442">INDEX($H442:$K442,0,MATCH(L$392,$H$392:$K$392,0))*HLOOKUP(L$391,$J$388:$R$389,2)</f>
        <v>0</v>
      </c>
      <c r="M442" s="726" cm="1">
        <f t="array" ref="M442">INDEX($H442:$K442,0,MATCH(M$392,$H$392:$K$392,0))*HLOOKUP(M$391,$J$388:$R$389,2)</f>
        <v>196</v>
      </c>
      <c r="N442" s="726" cm="1">
        <f t="array" ref="N442">INDEX($H442:$K442,0,MATCH(N$392,$H$392:$K$392,0))*HLOOKUP(N$391,$J$388:$R$389,2)</f>
        <v>52.6</v>
      </c>
      <c r="O442" s="726" cm="1">
        <f t="array" ref="O442">INDEX($H442:$K442,0,MATCH(O$392,$H$392:$K$392,0))*HLOOKUP(O$391,$J$388:$R$389,2)</f>
        <v>35.1</v>
      </c>
      <c r="P442" s="726" cm="1">
        <f t="array" ref="P442">INDEX($H442:$K442,0,MATCH(P$392,$H$392:$K$392,0))*HLOOKUP(P$391,$J$388:$R$389,2)</f>
        <v>0</v>
      </c>
      <c r="Q442" s="726" cm="1">
        <f t="array" ref="Q442">INDEX($H442:$K442,0,MATCH(Q$392,$H$392:$K$392,0))*HLOOKUP(Q$391,$J$388:$R$389,2)</f>
        <v>196</v>
      </c>
      <c r="R442" s="726" cm="1">
        <f t="array" ref="R442">INDEX($H442:$K442,0,MATCH(R$392,$H$392:$K$392,0))*HLOOKUP(R$391,$J$388:$R$389,2)</f>
        <v>52.6</v>
      </c>
      <c r="S442" s="726" cm="1">
        <f t="array" ref="S442">INDEX($H442:$K442,0,MATCH(S$392,$H$392:$K$392,0))*HLOOKUP(S$391,$J$388:$R$389,2)</f>
        <v>35.1</v>
      </c>
      <c r="T442" s="726" cm="1">
        <f t="array" ref="T442">INDEX($H442:$K442,0,MATCH(T$392,$H$392:$K$392,0))*HLOOKUP(T$391,$J$388:$R$389,2)</f>
        <v>0</v>
      </c>
      <c r="U442" s="726" cm="1">
        <f t="array" ref="U442">INDEX($H442:$K442,0,MATCH(U$392,$H$392:$K$392,0))*HLOOKUP(U$391,$J$388:$R$389,2)</f>
        <v>196</v>
      </c>
      <c r="V442" s="726" cm="1">
        <f t="array" ref="V442">INDEX($H442:$K442,0,MATCH(V$392,$H$392:$K$392,0))*HLOOKUP(V$391,$J$388:$R$389,2)</f>
        <v>52.6</v>
      </c>
      <c r="W442" s="726" cm="1">
        <f t="array" ref="W442">INDEX($H442:$K442,0,MATCH(W$392,$H$392:$K$392,0))*HLOOKUP(W$391,$J$388:$R$389,2)</f>
        <v>35.1</v>
      </c>
      <c r="X442" s="726" cm="1">
        <f t="array" ref="X442">INDEX($H442:$K442,0,MATCH(X$392,$H$392:$K$392,0))*HLOOKUP(X$391,$J$388:$R$389,2)</f>
        <v>0</v>
      </c>
      <c r="Y442" s="726" cm="1">
        <f t="array" ref="Y442">INDEX($H442:$K442,0,MATCH(Y$392,$H$392:$K$392,0))*HLOOKUP(Y$391,$J$388:$R$389,2)</f>
        <v>196</v>
      </c>
      <c r="Z442" s="726" cm="1">
        <f t="array" ref="Z442">INDEX($H442:$K442,0,MATCH(Z$392,$H$392:$K$392,0))*HLOOKUP(Z$391,$J$388:$R$389,2)</f>
        <v>52.6</v>
      </c>
      <c r="AA442" s="726" cm="1">
        <f t="array" ref="AA442">INDEX($H442:$K442,0,MATCH(AA$392,$H$392:$K$392,0))*HLOOKUP(AA$391,$J$388:$R$389,2)</f>
        <v>35.1</v>
      </c>
      <c r="AB442" s="726" cm="1">
        <f t="array" ref="AB442">INDEX($H442:$K442,0,MATCH(AB$392,$H$392:$K$392,0))*HLOOKUP(AB$391,$J$388:$R$389,2)</f>
        <v>0</v>
      </c>
      <c r="AC442" s="726" cm="1">
        <f t="array" ref="AC442">INDEX($H442:$K442,0,MATCH(AC$392,$H$392:$K$392,0))*HLOOKUP(AC$391,$J$388:$R$389,2)</f>
        <v>196</v>
      </c>
      <c r="AD442" s="726" cm="1">
        <f t="array" ref="AD442">INDEX($H442:$K442,0,MATCH(AD$392,$H$392:$K$392,0))*HLOOKUP(AD$391,$J$388:$R$389,2)</f>
        <v>52.6</v>
      </c>
      <c r="AE442" s="726" cm="1">
        <f t="array" ref="AE442">INDEX($H442:$K442,0,MATCH(AE$392,$H$392:$K$392,0))*HLOOKUP(AE$391,$J$388:$R$389,2)</f>
        <v>35.1</v>
      </c>
      <c r="AF442" s="726" cm="1">
        <f t="array" ref="AF442">INDEX($H442:$K442,0,MATCH(AF$392,$H$392:$K$392,0))*HLOOKUP(AF$391,$J$388:$R$389,2)</f>
        <v>0</v>
      </c>
      <c r="AG442" s="726" cm="1">
        <f t="array" ref="AG442">INDEX($H442:$K442,0,MATCH(AG$392,$H$392:$K$392,0))*HLOOKUP(AG$391,$J$388:$R$389,2)</f>
        <v>196</v>
      </c>
      <c r="AH442" s="726" cm="1">
        <f t="array" ref="AH442">INDEX($H442:$K442,0,MATCH(AH$392,$H$392:$K$392,0))*HLOOKUP(AH$391,$J$388:$R$389,2)</f>
        <v>52.6</v>
      </c>
      <c r="AI442" s="726" cm="1">
        <f t="array" ref="AI442">INDEX($H442:$K442,0,MATCH(AI$392,$H$392:$K$392,0))*HLOOKUP(AI$391,$J$388:$R$389,2)</f>
        <v>35.1</v>
      </c>
      <c r="AJ442" s="726" cm="1">
        <f t="array" ref="AJ442">INDEX($H442:$K442,0,MATCH(AJ$392,$H$392:$K$392,0))*HLOOKUP(AJ$391,$J$388:$R$389,2)</f>
        <v>0</v>
      </c>
      <c r="AK442" s="726" cm="1">
        <f t="array" ref="AK442">INDEX($H442:$K442,0,MATCH(AK$392,$H$392:$K$392,0))*HLOOKUP(AK$391,$J$388:$R$389,2)</f>
        <v>196</v>
      </c>
      <c r="AL442" s="726" cm="1">
        <f t="array" ref="AL442">INDEX($H442:$K442,0,MATCH(AL$392,$H$392:$K$392,0))*HLOOKUP(AL$391,$J$388:$R$389,2)</f>
        <v>52.6</v>
      </c>
      <c r="AM442" s="726" cm="1">
        <f t="array" ref="AM442">INDEX($H442:$K442,0,MATCH(AM$392,$H$392:$K$392,0))*HLOOKUP(AM$391,$J$388:$R$389,2)</f>
        <v>35.1</v>
      </c>
      <c r="AN442" s="726" cm="1">
        <f t="array" ref="AN442">INDEX($H442:$K442,0,MATCH(AN$392,$H$392:$K$392,0))*HLOOKUP(AN$391,$J$388:$R$389,2)</f>
        <v>0</v>
      </c>
      <c r="AO442" s="726" cm="1">
        <f t="array" ref="AO442">INDEX($H442:$K442,0,MATCH(AO$392,$H$392:$K$392,0))*HLOOKUP(AO$391,$J$388:$R$389,2)</f>
        <v>196</v>
      </c>
      <c r="AP442" s="726" cm="1">
        <f t="array" ref="AP442">INDEX($H442:$K442,0,MATCH(AP$392,$H$392:$K$392,0))*HLOOKUP(AP$391,$J$388:$R$389,2)</f>
        <v>52.6</v>
      </c>
      <c r="AQ442" s="726" cm="1">
        <f t="array" ref="AQ442">INDEX($H442:$K442,0,MATCH(AQ$392,$H$392:$K$392,0))*HLOOKUP(AQ$391,$J$388:$R$389,2)</f>
        <v>35.1</v>
      </c>
      <c r="AR442" s="726" cm="1">
        <f t="array" ref="AR442">INDEX($H442:$K442,0,MATCH(AR$392,$H$392:$K$392,0))*HLOOKUP(AR$391,$J$388:$R$389,2)</f>
        <v>0</v>
      </c>
      <c r="AS442" s="726" cm="1">
        <f t="array" ref="AS442">INDEX($H442:$K442,0,MATCH(AS$392,$H$392:$K$392,0))*HLOOKUP(AS$391,$J$388:$R$389,2)</f>
        <v>196</v>
      </c>
      <c r="AT442" s="726" cm="1">
        <f t="array" ref="AT442">INDEX($H442:$K442,0,MATCH(AT$392,$H$392:$K$392,0))*HLOOKUP(AT$391,$J$388:$R$389,2)</f>
        <v>52.6</v>
      </c>
      <c r="AU442" s="726"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6" cm="1">
        <f t="array" ref="L443">INDEX($H443:$K443,0,MATCH(L$392,$H$392:$K$392,0))*HLOOKUP(L$391,$J$388:$R$389,2)</f>
        <v>0</v>
      </c>
      <c r="M443" s="726" cm="1">
        <f t="array" ref="M443">INDEX($H443:$K443,0,MATCH(M$392,$H$392:$K$392,0))*HLOOKUP(M$391,$J$388:$R$389,2)</f>
        <v>196</v>
      </c>
      <c r="N443" s="726" cm="1">
        <f t="array" ref="N443">INDEX($H443:$K443,0,MATCH(N$392,$H$392:$K$392,0))*HLOOKUP(N$391,$J$388:$R$389,2)</f>
        <v>52.6</v>
      </c>
      <c r="O443" s="726" cm="1">
        <f t="array" ref="O443">INDEX($H443:$K443,0,MATCH(O$392,$H$392:$K$392,0))*HLOOKUP(O$391,$J$388:$R$389,2)</f>
        <v>35.1</v>
      </c>
      <c r="P443" s="726" cm="1">
        <f t="array" ref="P443">INDEX($H443:$K443,0,MATCH(P$392,$H$392:$K$392,0))*HLOOKUP(P$391,$J$388:$R$389,2)</f>
        <v>0</v>
      </c>
      <c r="Q443" s="726" cm="1">
        <f t="array" ref="Q443">INDEX($H443:$K443,0,MATCH(Q$392,$H$392:$K$392,0))*HLOOKUP(Q$391,$J$388:$R$389,2)</f>
        <v>196</v>
      </c>
      <c r="R443" s="726" cm="1">
        <f t="array" ref="R443">INDEX($H443:$K443,0,MATCH(R$392,$H$392:$K$392,0))*HLOOKUP(R$391,$J$388:$R$389,2)</f>
        <v>52.6</v>
      </c>
      <c r="S443" s="726" cm="1">
        <f t="array" ref="S443">INDEX($H443:$K443,0,MATCH(S$392,$H$392:$K$392,0))*HLOOKUP(S$391,$J$388:$R$389,2)</f>
        <v>35.1</v>
      </c>
      <c r="T443" s="726" cm="1">
        <f t="array" ref="T443">INDEX($H443:$K443,0,MATCH(T$392,$H$392:$K$392,0))*HLOOKUP(T$391,$J$388:$R$389,2)</f>
        <v>0</v>
      </c>
      <c r="U443" s="726" cm="1">
        <f t="array" ref="U443">INDEX($H443:$K443,0,MATCH(U$392,$H$392:$K$392,0))*HLOOKUP(U$391,$J$388:$R$389,2)</f>
        <v>196</v>
      </c>
      <c r="V443" s="726" cm="1">
        <f t="array" ref="V443">INDEX($H443:$K443,0,MATCH(V$392,$H$392:$K$392,0))*HLOOKUP(V$391,$J$388:$R$389,2)</f>
        <v>52.6</v>
      </c>
      <c r="W443" s="726" cm="1">
        <f t="array" ref="W443">INDEX($H443:$K443,0,MATCH(W$392,$H$392:$K$392,0))*HLOOKUP(W$391,$J$388:$R$389,2)</f>
        <v>35.1</v>
      </c>
      <c r="X443" s="726" cm="1">
        <f t="array" ref="X443">INDEX($H443:$K443,0,MATCH(X$392,$H$392:$K$392,0))*HLOOKUP(X$391,$J$388:$R$389,2)</f>
        <v>0</v>
      </c>
      <c r="Y443" s="726" cm="1">
        <f t="array" ref="Y443">INDEX($H443:$K443,0,MATCH(Y$392,$H$392:$K$392,0))*HLOOKUP(Y$391,$J$388:$R$389,2)</f>
        <v>196</v>
      </c>
      <c r="Z443" s="726" cm="1">
        <f t="array" ref="Z443">INDEX($H443:$K443,0,MATCH(Z$392,$H$392:$K$392,0))*HLOOKUP(Z$391,$J$388:$R$389,2)</f>
        <v>52.6</v>
      </c>
      <c r="AA443" s="726" cm="1">
        <f t="array" ref="AA443">INDEX($H443:$K443,0,MATCH(AA$392,$H$392:$K$392,0))*HLOOKUP(AA$391,$J$388:$R$389,2)</f>
        <v>35.1</v>
      </c>
      <c r="AB443" s="726" cm="1">
        <f t="array" ref="AB443">INDEX($H443:$K443,0,MATCH(AB$392,$H$392:$K$392,0))*HLOOKUP(AB$391,$J$388:$R$389,2)</f>
        <v>0</v>
      </c>
      <c r="AC443" s="726" cm="1">
        <f t="array" ref="AC443">INDEX($H443:$K443,0,MATCH(AC$392,$H$392:$K$392,0))*HLOOKUP(AC$391,$J$388:$R$389,2)</f>
        <v>196</v>
      </c>
      <c r="AD443" s="726" cm="1">
        <f t="array" ref="AD443">INDEX($H443:$K443,0,MATCH(AD$392,$H$392:$K$392,0))*HLOOKUP(AD$391,$J$388:$R$389,2)</f>
        <v>52.6</v>
      </c>
      <c r="AE443" s="726" cm="1">
        <f t="array" ref="AE443">INDEX($H443:$K443,0,MATCH(AE$392,$H$392:$K$392,0))*HLOOKUP(AE$391,$J$388:$R$389,2)</f>
        <v>35.1</v>
      </c>
      <c r="AF443" s="726" cm="1">
        <f t="array" ref="AF443">INDEX($H443:$K443,0,MATCH(AF$392,$H$392:$K$392,0))*HLOOKUP(AF$391,$J$388:$R$389,2)</f>
        <v>0</v>
      </c>
      <c r="AG443" s="726" cm="1">
        <f t="array" ref="AG443">INDEX($H443:$K443,0,MATCH(AG$392,$H$392:$K$392,0))*HLOOKUP(AG$391,$J$388:$R$389,2)</f>
        <v>196</v>
      </c>
      <c r="AH443" s="726" cm="1">
        <f t="array" ref="AH443">INDEX($H443:$K443,0,MATCH(AH$392,$H$392:$K$392,0))*HLOOKUP(AH$391,$J$388:$R$389,2)</f>
        <v>52.6</v>
      </c>
      <c r="AI443" s="726" cm="1">
        <f t="array" ref="AI443">INDEX($H443:$K443,0,MATCH(AI$392,$H$392:$K$392,0))*HLOOKUP(AI$391,$J$388:$R$389,2)</f>
        <v>35.1</v>
      </c>
      <c r="AJ443" s="726" cm="1">
        <f t="array" ref="AJ443">INDEX($H443:$K443,0,MATCH(AJ$392,$H$392:$K$392,0))*HLOOKUP(AJ$391,$J$388:$R$389,2)</f>
        <v>0</v>
      </c>
      <c r="AK443" s="726" cm="1">
        <f t="array" ref="AK443">INDEX($H443:$K443,0,MATCH(AK$392,$H$392:$K$392,0))*HLOOKUP(AK$391,$J$388:$R$389,2)</f>
        <v>196</v>
      </c>
      <c r="AL443" s="726" cm="1">
        <f t="array" ref="AL443">INDEX($H443:$K443,0,MATCH(AL$392,$H$392:$K$392,0))*HLOOKUP(AL$391,$J$388:$R$389,2)</f>
        <v>52.6</v>
      </c>
      <c r="AM443" s="726" cm="1">
        <f t="array" ref="AM443">INDEX($H443:$K443,0,MATCH(AM$392,$H$392:$K$392,0))*HLOOKUP(AM$391,$J$388:$R$389,2)</f>
        <v>35.1</v>
      </c>
      <c r="AN443" s="726" cm="1">
        <f t="array" ref="AN443">INDEX($H443:$K443,0,MATCH(AN$392,$H$392:$K$392,0))*HLOOKUP(AN$391,$J$388:$R$389,2)</f>
        <v>0</v>
      </c>
      <c r="AO443" s="726" cm="1">
        <f t="array" ref="AO443">INDEX($H443:$K443,0,MATCH(AO$392,$H$392:$K$392,0))*HLOOKUP(AO$391,$J$388:$R$389,2)</f>
        <v>196</v>
      </c>
      <c r="AP443" s="726" cm="1">
        <f t="array" ref="AP443">INDEX($H443:$K443,0,MATCH(AP$392,$H$392:$K$392,0))*HLOOKUP(AP$391,$J$388:$R$389,2)</f>
        <v>52.6</v>
      </c>
      <c r="AQ443" s="726" cm="1">
        <f t="array" ref="AQ443">INDEX($H443:$K443,0,MATCH(AQ$392,$H$392:$K$392,0))*HLOOKUP(AQ$391,$J$388:$R$389,2)</f>
        <v>35.1</v>
      </c>
      <c r="AR443" s="726" cm="1">
        <f t="array" ref="AR443">INDEX($H443:$K443,0,MATCH(AR$392,$H$392:$K$392,0))*HLOOKUP(AR$391,$J$388:$R$389,2)</f>
        <v>0</v>
      </c>
      <c r="AS443" s="726" cm="1">
        <f t="array" ref="AS443">INDEX($H443:$K443,0,MATCH(AS$392,$H$392:$K$392,0))*HLOOKUP(AS$391,$J$388:$R$389,2)</f>
        <v>196</v>
      </c>
      <c r="AT443" s="726" cm="1">
        <f t="array" ref="AT443">INDEX($H443:$K443,0,MATCH(AT$392,$H$392:$K$392,0))*HLOOKUP(AT$391,$J$388:$R$389,2)</f>
        <v>52.6</v>
      </c>
      <c r="AU443" s="726"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6" cm="1">
        <f t="array" ref="L444">INDEX($H444:$K444,0,MATCH(L$392,$H$392:$K$392,0))*HLOOKUP(L$391,$J$388:$R$389,2)</f>
        <v>0</v>
      </c>
      <c r="M444" s="726" cm="1">
        <f t="array" ref="M444">INDEX($H444:$K444,0,MATCH(M$392,$H$392:$K$392,0))*HLOOKUP(M$391,$J$388:$R$389,2)</f>
        <v>196</v>
      </c>
      <c r="N444" s="726" cm="1">
        <f t="array" ref="N444">INDEX($H444:$K444,0,MATCH(N$392,$H$392:$K$392,0))*HLOOKUP(N$391,$J$388:$R$389,2)</f>
        <v>52.6</v>
      </c>
      <c r="O444" s="726" cm="1">
        <f t="array" ref="O444">INDEX($H444:$K444,0,MATCH(O$392,$H$392:$K$392,0))*HLOOKUP(O$391,$J$388:$R$389,2)</f>
        <v>35.1</v>
      </c>
      <c r="P444" s="726" cm="1">
        <f t="array" ref="P444">INDEX($H444:$K444,0,MATCH(P$392,$H$392:$K$392,0))*HLOOKUP(P$391,$J$388:$R$389,2)</f>
        <v>0</v>
      </c>
      <c r="Q444" s="726" cm="1">
        <f t="array" ref="Q444">INDEX($H444:$K444,0,MATCH(Q$392,$H$392:$K$392,0))*HLOOKUP(Q$391,$J$388:$R$389,2)</f>
        <v>196</v>
      </c>
      <c r="R444" s="726" cm="1">
        <f t="array" ref="R444">INDEX($H444:$K444,0,MATCH(R$392,$H$392:$K$392,0))*HLOOKUP(R$391,$J$388:$R$389,2)</f>
        <v>52.6</v>
      </c>
      <c r="S444" s="726" cm="1">
        <f t="array" ref="S444">INDEX($H444:$K444,0,MATCH(S$392,$H$392:$K$392,0))*HLOOKUP(S$391,$J$388:$R$389,2)</f>
        <v>35.1</v>
      </c>
      <c r="T444" s="726" cm="1">
        <f t="array" ref="T444">INDEX($H444:$K444,0,MATCH(T$392,$H$392:$K$392,0))*HLOOKUP(T$391,$J$388:$R$389,2)</f>
        <v>0</v>
      </c>
      <c r="U444" s="726" cm="1">
        <f t="array" ref="U444">INDEX($H444:$K444,0,MATCH(U$392,$H$392:$K$392,0))*HLOOKUP(U$391,$J$388:$R$389,2)</f>
        <v>196</v>
      </c>
      <c r="V444" s="726" cm="1">
        <f t="array" ref="V444">INDEX($H444:$K444,0,MATCH(V$392,$H$392:$K$392,0))*HLOOKUP(V$391,$J$388:$R$389,2)</f>
        <v>52.6</v>
      </c>
      <c r="W444" s="726" cm="1">
        <f t="array" ref="W444">INDEX($H444:$K444,0,MATCH(W$392,$H$392:$K$392,0))*HLOOKUP(W$391,$J$388:$R$389,2)</f>
        <v>35.1</v>
      </c>
      <c r="X444" s="726" cm="1">
        <f t="array" ref="X444">INDEX($H444:$K444,0,MATCH(X$392,$H$392:$K$392,0))*HLOOKUP(X$391,$J$388:$R$389,2)</f>
        <v>0</v>
      </c>
      <c r="Y444" s="726" cm="1">
        <f t="array" ref="Y444">INDEX($H444:$K444,0,MATCH(Y$392,$H$392:$K$392,0))*HLOOKUP(Y$391,$J$388:$R$389,2)</f>
        <v>196</v>
      </c>
      <c r="Z444" s="726" cm="1">
        <f t="array" ref="Z444">INDEX($H444:$K444,0,MATCH(Z$392,$H$392:$K$392,0))*HLOOKUP(Z$391,$J$388:$R$389,2)</f>
        <v>52.6</v>
      </c>
      <c r="AA444" s="726" cm="1">
        <f t="array" ref="AA444">INDEX($H444:$K444,0,MATCH(AA$392,$H$392:$K$392,0))*HLOOKUP(AA$391,$J$388:$R$389,2)</f>
        <v>35.1</v>
      </c>
      <c r="AB444" s="726" cm="1">
        <f t="array" ref="AB444">INDEX($H444:$K444,0,MATCH(AB$392,$H$392:$K$392,0))*HLOOKUP(AB$391,$J$388:$R$389,2)</f>
        <v>0</v>
      </c>
      <c r="AC444" s="726" cm="1">
        <f t="array" ref="AC444">INDEX($H444:$K444,0,MATCH(AC$392,$H$392:$K$392,0))*HLOOKUP(AC$391,$J$388:$R$389,2)</f>
        <v>196</v>
      </c>
      <c r="AD444" s="726" cm="1">
        <f t="array" ref="AD444">INDEX($H444:$K444,0,MATCH(AD$392,$H$392:$K$392,0))*HLOOKUP(AD$391,$J$388:$R$389,2)</f>
        <v>52.6</v>
      </c>
      <c r="AE444" s="726" cm="1">
        <f t="array" ref="AE444">INDEX($H444:$K444,0,MATCH(AE$392,$H$392:$K$392,0))*HLOOKUP(AE$391,$J$388:$R$389,2)</f>
        <v>35.1</v>
      </c>
      <c r="AF444" s="726" cm="1">
        <f t="array" ref="AF444">INDEX($H444:$K444,0,MATCH(AF$392,$H$392:$K$392,0))*HLOOKUP(AF$391,$J$388:$R$389,2)</f>
        <v>0</v>
      </c>
      <c r="AG444" s="726" cm="1">
        <f t="array" ref="AG444">INDEX($H444:$K444,0,MATCH(AG$392,$H$392:$K$392,0))*HLOOKUP(AG$391,$J$388:$R$389,2)</f>
        <v>196</v>
      </c>
      <c r="AH444" s="726" cm="1">
        <f t="array" ref="AH444">INDEX($H444:$K444,0,MATCH(AH$392,$H$392:$K$392,0))*HLOOKUP(AH$391,$J$388:$R$389,2)</f>
        <v>52.6</v>
      </c>
      <c r="AI444" s="726" cm="1">
        <f t="array" ref="AI444">INDEX($H444:$K444,0,MATCH(AI$392,$H$392:$K$392,0))*HLOOKUP(AI$391,$J$388:$R$389,2)</f>
        <v>35.1</v>
      </c>
      <c r="AJ444" s="726" cm="1">
        <f t="array" ref="AJ444">INDEX($H444:$K444,0,MATCH(AJ$392,$H$392:$K$392,0))*HLOOKUP(AJ$391,$J$388:$R$389,2)</f>
        <v>0</v>
      </c>
      <c r="AK444" s="726" cm="1">
        <f t="array" ref="AK444">INDEX($H444:$K444,0,MATCH(AK$392,$H$392:$K$392,0))*HLOOKUP(AK$391,$J$388:$R$389,2)</f>
        <v>196</v>
      </c>
      <c r="AL444" s="726" cm="1">
        <f t="array" ref="AL444">INDEX($H444:$K444,0,MATCH(AL$392,$H$392:$K$392,0))*HLOOKUP(AL$391,$J$388:$R$389,2)</f>
        <v>52.6</v>
      </c>
      <c r="AM444" s="726" cm="1">
        <f t="array" ref="AM444">INDEX($H444:$K444,0,MATCH(AM$392,$H$392:$K$392,0))*HLOOKUP(AM$391,$J$388:$R$389,2)</f>
        <v>35.1</v>
      </c>
      <c r="AN444" s="726" cm="1">
        <f t="array" ref="AN444">INDEX($H444:$K444,0,MATCH(AN$392,$H$392:$K$392,0))*HLOOKUP(AN$391,$J$388:$R$389,2)</f>
        <v>0</v>
      </c>
      <c r="AO444" s="726" cm="1">
        <f t="array" ref="AO444">INDEX($H444:$K444,0,MATCH(AO$392,$H$392:$K$392,0))*HLOOKUP(AO$391,$J$388:$R$389,2)</f>
        <v>196</v>
      </c>
      <c r="AP444" s="726" cm="1">
        <f t="array" ref="AP444">INDEX($H444:$K444,0,MATCH(AP$392,$H$392:$K$392,0))*HLOOKUP(AP$391,$J$388:$R$389,2)</f>
        <v>52.6</v>
      </c>
      <c r="AQ444" s="726" cm="1">
        <f t="array" ref="AQ444">INDEX($H444:$K444,0,MATCH(AQ$392,$H$392:$K$392,0))*HLOOKUP(AQ$391,$J$388:$R$389,2)</f>
        <v>35.1</v>
      </c>
      <c r="AR444" s="726" cm="1">
        <f t="array" ref="AR444">INDEX($H444:$K444,0,MATCH(AR$392,$H$392:$K$392,0))*HLOOKUP(AR$391,$J$388:$R$389,2)</f>
        <v>0</v>
      </c>
      <c r="AS444" s="726" cm="1">
        <f t="array" ref="AS444">INDEX($H444:$K444,0,MATCH(AS$392,$H$392:$K$392,0))*HLOOKUP(AS$391,$J$388:$R$389,2)</f>
        <v>196</v>
      </c>
      <c r="AT444" s="726" cm="1">
        <f t="array" ref="AT444">INDEX($H444:$K444,0,MATCH(AT$392,$H$392:$K$392,0))*HLOOKUP(AT$391,$J$388:$R$389,2)</f>
        <v>52.6</v>
      </c>
      <c r="AU444" s="726"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6" cm="1">
        <f t="array" ref="L445">INDEX($H445:$K445,0,MATCH(L$392,$H$392:$K$392,0))*HLOOKUP(L$391,$J$388:$R$389,2)</f>
        <v>0</v>
      </c>
      <c r="M445" s="726" cm="1">
        <f t="array" ref="M445">INDEX($H445:$K445,0,MATCH(M$392,$H$392:$K$392,0))*HLOOKUP(M$391,$J$388:$R$389,2)</f>
        <v>137</v>
      </c>
      <c r="N445" s="726" cm="1">
        <f t="array" ref="N445">INDEX($H445:$K445,0,MATCH(N$392,$H$392:$K$392,0))*HLOOKUP(N$391,$J$388:$R$389,2)</f>
        <v>0</v>
      </c>
      <c r="O445" s="726" cm="1">
        <f t="array" ref="O445">INDEX($H445:$K445,0,MATCH(O$392,$H$392:$K$392,0))*HLOOKUP(O$391,$J$388:$R$389,2)</f>
        <v>0</v>
      </c>
      <c r="P445" s="726" cm="1">
        <f t="array" ref="P445">INDEX($H445:$K445,0,MATCH(P$392,$H$392:$K$392,0))*HLOOKUP(P$391,$J$388:$R$389,2)</f>
        <v>0</v>
      </c>
      <c r="Q445" s="726" cm="1">
        <f t="array" ref="Q445">INDEX($H445:$K445,0,MATCH(Q$392,$H$392:$K$392,0))*HLOOKUP(Q$391,$J$388:$R$389,2)</f>
        <v>137</v>
      </c>
      <c r="R445" s="726" cm="1">
        <f t="array" ref="R445">INDEX($H445:$K445,0,MATCH(R$392,$H$392:$K$392,0))*HLOOKUP(R$391,$J$388:$R$389,2)</f>
        <v>0</v>
      </c>
      <c r="S445" s="726" cm="1">
        <f t="array" ref="S445">INDEX($H445:$K445,0,MATCH(S$392,$H$392:$K$392,0))*HLOOKUP(S$391,$J$388:$R$389,2)</f>
        <v>0</v>
      </c>
      <c r="T445" s="726" cm="1">
        <f t="array" ref="T445">INDEX($H445:$K445,0,MATCH(T$392,$H$392:$K$392,0))*HLOOKUP(T$391,$J$388:$R$389,2)</f>
        <v>0</v>
      </c>
      <c r="U445" s="726" cm="1">
        <f t="array" ref="U445">INDEX($H445:$K445,0,MATCH(U$392,$H$392:$K$392,0))*HLOOKUP(U$391,$J$388:$R$389,2)</f>
        <v>137</v>
      </c>
      <c r="V445" s="726" cm="1">
        <f t="array" ref="V445">INDEX($H445:$K445,0,MATCH(V$392,$H$392:$K$392,0))*HLOOKUP(V$391,$J$388:$R$389,2)</f>
        <v>0</v>
      </c>
      <c r="W445" s="726" cm="1">
        <f t="array" ref="W445">INDEX($H445:$K445,0,MATCH(W$392,$H$392:$K$392,0))*HLOOKUP(W$391,$J$388:$R$389,2)</f>
        <v>0</v>
      </c>
      <c r="X445" s="726" cm="1">
        <f t="array" ref="X445">INDEX($H445:$K445,0,MATCH(X$392,$H$392:$K$392,0))*HLOOKUP(X$391,$J$388:$R$389,2)</f>
        <v>0</v>
      </c>
      <c r="Y445" s="726" cm="1">
        <f t="array" ref="Y445">INDEX($H445:$K445,0,MATCH(Y$392,$H$392:$K$392,0))*HLOOKUP(Y$391,$J$388:$R$389,2)</f>
        <v>137</v>
      </c>
      <c r="Z445" s="726" cm="1">
        <f t="array" ref="Z445">INDEX($H445:$K445,0,MATCH(Z$392,$H$392:$K$392,0))*HLOOKUP(Z$391,$J$388:$R$389,2)</f>
        <v>0</v>
      </c>
      <c r="AA445" s="726" cm="1">
        <f t="array" ref="AA445">INDEX($H445:$K445,0,MATCH(AA$392,$H$392:$K$392,0))*HLOOKUP(AA$391,$J$388:$R$389,2)</f>
        <v>0</v>
      </c>
      <c r="AB445" s="726" cm="1">
        <f t="array" ref="AB445">INDEX($H445:$K445,0,MATCH(AB$392,$H$392:$K$392,0))*HLOOKUP(AB$391,$J$388:$R$389,2)</f>
        <v>0</v>
      </c>
      <c r="AC445" s="726" cm="1">
        <f t="array" ref="AC445">INDEX($H445:$K445,0,MATCH(AC$392,$H$392:$K$392,0))*HLOOKUP(AC$391,$J$388:$R$389,2)</f>
        <v>137</v>
      </c>
      <c r="AD445" s="726" cm="1">
        <f t="array" ref="AD445">INDEX($H445:$K445,0,MATCH(AD$392,$H$392:$K$392,0))*HLOOKUP(AD$391,$J$388:$R$389,2)</f>
        <v>0</v>
      </c>
      <c r="AE445" s="726" cm="1">
        <f t="array" ref="AE445">INDEX($H445:$K445,0,MATCH(AE$392,$H$392:$K$392,0))*HLOOKUP(AE$391,$J$388:$R$389,2)</f>
        <v>0</v>
      </c>
      <c r="AF445" s="726" cm="1">
        <f t="array" ref="AF445">INDEX($H445:$K445,0,MATCH(AF$392,$H$392:$K$392,0))*HLOOKUP(AF$391,$J$388:$R$389,2)</f>
        <v>0</v>
      </c>
      <c r="AG445" s="726" cm="1">
        <f t="array" ref="AG445">INDEX($H445:$K445,0,MATCH(AG$392,$H$392:$K$392,0))*HLOOKUP(AG$391,$J$388:$R$389,2)</f>
        <v>137</v>
      </c>
      <c r="AH445" s="726" cm="1">
        <f t="array" ref="AH445">INDEX($H445:$K445,0,MATCH(AH$392,$H$392:$K$392,0))*HLOOKUP(AH$391,$J$388:$R$389,2)</f>
        <v>0</v>
      </c>
      <c r="AI445" s="726" cm="1">
        <f t="array" ref="AI445">INDEX($H445:$K445,0,MATCH(AI$392,$H$392:$K$392,0))*HLOOKUP(AI$391,$J$388:$R$389,2)</f>
        <v>0</v>
      </c>
      <c r="AJ445" s="726" cm="1">
        <f t="array" ref="AJ445">INDEX($H445:$K445,0,MATCH(AJ$392,$H$392:$K$392,0))*HLOOKUP(AJ$391,$J$388:$R$389,2)</f>
        <v>0</v>
      </c>
      <c r="AK445" s="726" cm="1">
        <f t="array" ref="AK445">INDEX($H445:$K445,0,MATCH(AK$392,$H$392:$K$392,0))*HLOOKUP(AK$391,$J$388:$R$389,2)</f>
        <v>137</v>
      </c>
      <c r="AL445" s="726" cm="1">
        <f t="array" ref="AL445">INDEX($H445:$K445,0,MATCH(AL$392,$H$392:$K$392,0))*HLOOKUP(AL$391,$J$388:$R$389,2)</f>
        <v>0</v>
      </c>
      <c r="AM445" s="726" cm="1">
        <f t="array" ref="AM445">INDEX($H445:$K445,0,MATCH(AM$392,$H$392:$K$392,0))*HLOOKUP(AM$391,$J$388:$R$389,2)</f>
        <v>0</v>
      </c>
      <c r="AN445" s="726" cm="1">
        <f t="array" ref="AN445">INDEX($H445:$K445,0,MATCH(AN$392,$H$392:$K$392,0))*HLOOKUP(AN$391,$J$388:$R$389,2)</f>
        <v>0</v>
      </c>
      <c r="AO445" s="726" cm="1">
        <f t="array" ref="AO445">INDEX($H445:$K445,0,MATCH(AO$392,$H$392:$K$392,0))*HLOOKUP(AO$391,$J$388:$R$389,2)</f>
        <v>137</v>
      </c>
      <c r="AP445" s="726" cm="1">
        <f t="array" ref="AP445">INDEX($H445:$K445,0,MATCH(AP$392,$H$392:$K$392,0))*HLOOKUP(AP$391,$J$388:$R$389,2)</f>
        <v>0</v>
      </c>
      <c r="AQ445" s="726" cm="1">
        <f t="array" ref="AQ445">INDEX($H445:$K445,0,MATCH(AQ$392,$H$392:$K$392,0))*HLOOKUP(AQ$391,$J$388:$R$389,2)</f>
        <v>0</v>
      </c>
      <c r="AR445" s="726" cm="1">
        <f t="array" ref="AR445">INDEX($H445:$K445,0,MATCH(AR$392,$H$392:$K$392,0))*HLOOKUP(AR$391,$J$388:$R$389,2)</f>
        <v>0</v>
      </c>
      <c r="AS445" s="726" cm="1">
        <f t="array" ref="AS445">INDEX($H445:$K445,0,MATCH(AS$392,$H$392:$K$392,0))*HLOOKUP(AS$391,$J$388:$R$389,2)</f>
        <v>137</v>
      </c>
      <c r="AT445" s="726" cm="1">
        <f t="array" ref="AT445">INDEX($H445:$K445,0,MATCH(AT$392,$H$392:$K$392,0))*HLOOKUP(AT$391,$J$388:$R$389,2)</f>
        <v>0</v>
      </c>
      <c r="AU445" s="726"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895">
        <v>0</v>
      </c>
      <c r="K446" s="231">
        <f t="shared" si="106"/>
        <v>35.1</v>
      </c>
      <c r="L446" s="726" cm="1">
        <f t="array" ref="L446">INDEX($H446:$K446,0,MATCH(L$392,$H$392:$K$392,0))*HLOOKUP(L$391,$J$388:$R$389,2)</f>
        <v>0</v>
      </c>
      <c r="M446" s="726" cm="1">
        <f t="array" ref="M446">INDEX($H446:$K446,0,MATCH(M$392,$H$392:$K$392,0))*HLOOKUP(M$391,$J$388:$R$389,2)</f>
        <v>196</v>
      </c>
      <c r="N446" s="726" cm="1">
        <f t="array" ref="N446">INDEX($H446:$K446,0,MATCH(N$392,$H$392:$K$392,0))*HLOOKUP(N$391,$J$388:$R$389,2)</f>
        <v>0</v>
      </c>
      <c r="O446" s="726" cm="1">
        <f t="array" ref="O446">INDEX($H446:$K446,0,MATCH(O$392,$H$392:$K$392,0))*HLOOKUP(O$391,$J$388:$R$389,2)</f>
        <v>35.1</v>
      </c>
      <c r="P446" s="726" cm="1">
        <f t="array" ref="P446">INDEX($H446:$K446,0,MATCH(P$392,$H$392:$K$392,0))*HLOOKUP(P$391,$J$388:$R$389,2)</f>
        <v>0</v>
      </c>
      <c r="Q446" s="726" cm="1">
        <f t="array" ref="Q446">INDEX($H446:$K446,0,MATCH(Q$392,$H$392:$K$392,0))*HLOOKUP(Q$391,$J$388:$R$389,2)</f>
        <v>196</v>
      </c>
      <c r="R446" s="726" cm="1">
        <f t="array" ref="R446">INDEX($H446:$K446,0,MATCH(R$392,$H$392:$K$392,0))*HLOOKUP(R$391,$J$388:$R$389,2)</f>
        <v>0</v>
      </c>
      <c r="S446" s="726" cm="1">
        <f t="array" ref="S446">INDEX($H446:$K446,0,MATCH(S$392,$H$392:$K$392,0))*HLOOKUP(S$391,$J$388:$R$389,2)</f>
        <v>35.1</v>
      </c>
      <c r="T446" s="726" cm="1">
        <f t="array" ref="T446">INDEX($H446:$K446,0,MATCH(T$392,$H$392:$K$392,0))*HLOOKUP(T$391,$J$388:$R$389,2)</f>
        <v>0</v>
      </c>
      <c r="U446" s="726" cm="1">
        <f t="array" ref="U446">INDEX($H446:$K446,0,MATCH(U$392,$H$392:$K$392,0))*HLOOKUP(U$391,$J$388:$R$389,2)</f>
        <v>196</v>
      </c>
      <c r="V446" s="726" cm="1">
        <f t="array" ref="V446">INDEX($H446:$K446,0,MATCH(V$392,$H$392:$K$392,0))*HLOOKUP(V$391,$J$388:$R$389,2)</f>
        <v>0</v>
      </c>
      <c r="W446" s="726" cm="1">
        <f t="array" ref="W446">INDEX($H446:$K446,0,MATCH(W$392,$H$392:$K$392,0))*HLOOKUP(W$391,$J$388:$R$389,2)</f>
        <v>35.1</v>
      </c>
      <c r="X446" s="726" cm="1">
        <f t="array" ref="X446">INDEX($H446:$K446,0,MATCH(X$392,$H$392:$K$392,0))*HLOOKUP(X$391,$J$388:$R$389,2)</f>
        <v>0</v>
      </c>
      <c r="Y446" s="726" cm="1">
        <f t="array" ref="Y446">INDEX($H446:$K446,0,MATCH(Y$392,$H$392:$K$392,0))*HLOOKUP(Y$391,$J$388:$R$389,2)</f>
        <v>196</v>
      </c>
      <c r="Z446" s="726" cm="1">
        <f t="array" ref="Z446">INDEX($H446:$K446,0,MATCH(Z$392,$H$392:$K$392,0))*HLOOKUP(Z$391,$J$388:$R$389,2)</f>
        <v>0</v>
      </c>
      <c r="AA446" s="726" cm="1">
        <f t="array" ref="AA446">INDEX($H446:$K446,0,MATCH(AA$392,$H$392:$K$392,0))*HLOOKUP(AA$391,$J$388:$R$389,2)</f>
        <v>35.1</v>
      </c>
      <c r="AB446" s="726" cm="1">
        <f t="array" ref="AB446">INDEX($H446:$K446,0,MATCH(AB$392,$H$392:$K$392,0))*HLOOKUP(AB$391,$J$388:$R$389,2)</f>
        <v>0</v>
      </c>
      <c r="AC446" s="726" cm="1">
        <f t="array" ref="AC446">INDEX($H446:$K446,0,MATCH(AC$392,$H$392:$K$392,0))*HLOOKUP(AC$391,$J$388:$R$389,2)</f>
        <v>196</v>
      </c>
      <c r="AD446" s="726" cm="1">
        <f t="array" ref="AD446">INDEX($H446:$K446,0,MATCH(AD$392,$H$392:$K$392,0))*HLOOKUP(AD$391,$J$388:$R$389,2)</f>
        <v>0</v>
      </c>
      <c r="AE446" s="726" cm="1">
        <f t="array" ref="AE446">INDEX($H446:$K446,0,MATCH(AE$392,$H$392:$K$392,0))*HLOOKUP(AE$391,$J$388:$R$389,2)</f>
        <v>35.1</v>
      </c>
      <c r="AF446" s="726" cm="1">
        <f t="array" ref="AF446">INDEX($H446:$K446,0,MATCH(AF$392,$H$392:$K$392,0))*HLOOKUP(AF$391,$J$388:$R$389,2)</f>
        <v>0</v>
      </c>
      <c r="AG446" s="726" cm="1">
        <f t="array" ref="AG446">INDEX($H446:$K446,0,MATCH(AG$392,$H$392:$K$392,0))*HLOOKUP(AG$391,$J$388:$R$389,2)</f>
        <v>196</v>
      </c>
      <c r="AH446" s="726" cm="1">
        <f t="array" ref="AH446">INDEX($H446:$K446,0,MATCH(AH$392,$H$392:$K$392,0))*HLOOKUP(AH$391,$J$388:$R$389,2)</f>
        <v>0</v>
      </c>
      <c r="AI446" s="726" cm="1">
        <f t="array" ref="AI446">INDEX($H446:$K446,0,MATCH(AI$392,$H$392:$K$392,0))*HLOOKUP(AI$391,$J$388:$R$389,2)</f>
        <v>35.1</v>
      </c>
      <c r="AJ446" s="726" cm="1">
        <f t="array" ref="AJ446">INDEX($H446:$K446,0,MATCH(AJ$392,$H$392:$K$392,0))*HLOOKUP(AJ$391,$J$388:$R$389,2)</f>
        <v>0</v>
      </c>
      <c r="AK446" s="726" cm="1">
        <f t="array" ref="AK446">INDEX($H446:$K446,0,MATCH(AK$392,$H$392:$K$392,0))*HLOOKUP(AK$391,$J$388:$R$389,2)</f>
        <v>196</v>
      </c>
      <c r="AL446" s="726" cm="1">
        <f t="array" ref="AL446">INDEX($H446:$K446,0,MATCH(AL$392,$H$392:$K$392,0))*HLOOKUP(AL$391,$J$388:$R$389,2)</f>
        <v>0</v>
      </c>
      <c r="AM446" s="726" cm="1">
        <f t="array" ref="AM446">INDEX($H446:$K446,0,MATCH(AM$392,$H$392:$K$392,0))*HLOOKUP(AM$391,$J$388:$R$389,2)</f>
        <v>35.1</v>
      </c>
      <c r="AN446" s="726" cm="1">
        <f t="array" ref="AN446">INDEX($H446:$K446,0,MATCH(AN$392,$H$392:$K$392,0))*HLOOKUP(AN$391,$J$388:$R$389,2)</f>
        <v>0</v>
      </c>
      <c r="AO446" s="726" cm="1">
        <f t="array" ref="AO446">INDEX($H446:$K446,0,MATCH(AO$392,$H$392:$K$392,0))*HLOOKUP(AO$391,$J$388:$R$389,2)</f>
        <v>196</v>
      </c>
      <c r="AP446" s="726" cm="1">
        <f t="array" ref="AP446">INDEX($H446:$K446,0,MATCH(AP$392,$H$392:$K$392,0))*HLOOKUP(AP$391,$J$388:$R$389,2)</f>
        <v>0</v>
      </c>
      <c r="AQ446" s="726" cm="1">
        <f t="array" ref="AQ446">INDEX($H446:$K446,0,MATCH(AQ$392,$H$392:$K$392,0))*HLOOKUP(AQ$391,$J$388:$R$389,2)</f>
        <v>35.1</v>
      </c>
      <c r="AR446" s="726" cm="1">
        <f t="array" ref="AR446">INDEX($H446:$K446,0,MATCH(AR$392,$H$392:$K$392,0))*HLOOKUP(AR$391,$J$388:$R$389,2)</f>
        <v>0</v>
      </c>
      <c r="AS446" s="726" cm="1">
        <f t="array" ref="AS446">INDEX($H446:$K446,0,MATCH(AS$392,$H$392:$K$392,0))*HLOOKUP(AS$391,$J$388:$R$389,2)</f>
        <v>196</v>
      </c>
      <c r="AT446" s="726" cm="1">
        <f t="array" ref="AT446">INDEX($H446:$K446,0,MATCH(AT$392,$H$392:$K$392,0))*HLOOKUP(AT$391,$J$388:$R$389,2)</f>
        <v>0</v>
      </c>
      <c r="AU446" s="726"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895">
        <v>0</v>
      </c>
      <c r="K447" s="231">
        <f t="shared" si="106"/>
        <v>35.1</v>
      </c>
      <c r="L447" s="726" cm="1">
        <f t="array" ref="L447">INDEX($H447:$K447,0,MATCH(L$392,$H$392:$K$392,0))*HLOOKUP(L$391,$J$388:$R$389,2)</f>
        <v>0</v>
      </c>
      <c r="M447" s="726" cm="1">
        <f t="array" ref="M447">INDEX($H447:$K447,0,MATCH(M$392,$H$392:$K$392,0))*HLOOKUP(M$391,$J$388:$R$389,2)</f>
        <v>196</v>
      </c>
      <c r="N447" s="726" cm="1">
        <f t="array" ref="N447">INDEX($H447:$K447,0,MATCH(N$392,$H$392:$K$392,0))*HLOOKUP(N$391,$J$388:$R$389,2)</f>
        <v>0</v>
      </c>
      <c r="O447" s="726" cm="1">
        <f t="array" ref="O447">INDEX($H447:$K447,0,MATCH(O$392,$H$392:$K$392,0))*HLOOKUP(O$391,$J$388:$R$389,2)</f>
        <v>35.1</v>
      </c>
      <c r="P447" s="726" cm="1">
        <f t="array" ref="P447">INDEX($H447:$K447,0,MATCH(P$392,$H$392:$K$392,0))*HLOOKUP(P$391,$J$388:$R$389,2)</f>
        <v>0</v>
      </c>
      <c r="Q447" s="726" cm="1">
        <f t="array" ref="Q447">INDEX($H447:$K447,0,MATCH(Q$392,$H$392:$K$392,0))*HLOOKUP(Q$391,$J$388:$R$389,2)</f>
        <v>196</v>
      </c>
      <c r="R447" s="726" cm="1">
        <f t="array" ref="R447">INDEX($H447:$K447,0,MATCH(R$392,$H$392:$K$392,0))*HLOOKUP(R$391,$J$388:$R$389,2)</f>
        <v>0</v>
      </c>
      <c r="S447" s="726" cm="1">
        <f t="array" ref="S447">INDEX($H447:$K447,0,MATCH(S$392,$H$392:$K$392,0))*HLOOKUP(S$391,$J$388:$R$389,2)</f>
        <v>35.1</v>
      </c>
      <c r="T447" s="726" cm="1">
        <f t="array" ref="T447">INDEX($H447:$K447,0,MATCH(T$392,$H$392:$K$392,0))*HLOOKUP(T$391,$J$388:$R$389,2)</f>
        <v>0</v>
      </c>
      <c r="U447" s="726" cm="1">
        <f t="array" ref="U447">INDEX($H447:$K447,0,MATCH(U$392,$H$392:$K$392,0))*HLOOKUP(U$391,$J$388:$R$389,2)</f>
        <v>196</v>
      </c>
      <c r="V447" s="726" cm="1">
        <f t="array" ref="V447">INDEX($H447:$K447,0,MATCH(V$392,$H$392:$K$392,0))*HLOOKUP(V$391,$J$388:$R$389,2)</f>
        <v>0</v>
      </c>
      <c r="W447" s="726" cm="1">
        <f t="array" ref="W447">INDEX($H447:$K447,0,MATCH(W$392,$H$392:$K$392,0))*HLOOKUP(W$391,$J$388:$R$389,2)</f>
        <v>35.1</v>
      </c>
      <c r="X447" s="726" cm="1">
        <f t="array" ref="X447">INDEX($H447:$K447,0,MATCH(X$392,$H$392:$K$392,0))*HLOOKUP(X$391,$J$388:$R$389,2)</f>
        <v>0</v>
      </c>
      <c r="Y447" s="726" cm="1">
        <f t="array" ref="Y447">INDEX($H447:$K447,0,MATCH(Y$392,$H$392:$K$392,0))*HLOOKUP(Y$391,$J$388:$R$389,2)</f>
        <v>196</v>
      </c>
      <c r="Z447" s="726" cm="1">
        <f t="array" ref="Z447">INDEX($H447:$K447,0,MATCH(Z$392,$H$392:$K$392,0))*HLOOKUP(Z$391,$J$388:$R$389,2)</f>
        <v>0</v>
      </c>
      <c r="AA447" s="726" cm="1">
        <f t="array" ref="AA447">INDEX($H447:$K447,0,MATCH(AA$392,$H$392:$K$392,0))*HLOOKUP(AA$391,$J$388:$R$389,2)</f>
        <v>35.1</v>
      </c>
      <c r="AB447" s="726" cm="1">
        <f t="array" ref="AB447">INDEX($H447:$K447,0,MATCH(AB$392,$H$392:$K$392,0))*HLOOKUP(AB$391,$J$388:$R$389,2)</f>
        <v>0</v>
      </c>
      <c r="AC447" s="726" cm="1">
        <f t="array" ref="AC447">INDEX($H447:$K447,0,MATCH(AC$392,$H$392:$K$392,0))*HLOOKUP(AC$391,$J$388:$R$389,2)</f>
        <v>196</v>
      </c>
      <c r="AD447" s="726" cm="1">
        <f t="array" ref="AD447">INDEX($H447:$K447,0,MATCH(AD$392,$H$392:$K$392,0))*HLOOKUP(AD$391,$J$388:$R$389,2)</f>
        <v>0</v>
      </c>
      <c r="AE447" s="726" cm="1">
        <f t="array" ref="AE447">INDEX($H447:$K447,0,MATCH(AE$392,$H$392:$K$392,0))*HLOOKUP(AE$391,$J$388:$R$389,2)</f>
        <v>35.1</v>
      </c>
      <c r="AF447" s="726" cm="1">
        <f t="array" ref="AF447">INDEX($H447:$K447,0,MATCH(AF$392,$H$392:$K$392,0))*HLOOKUP(AF$391,$J$388:$R$389,2)</f>
        <v>0</v>
      </c>
      <c r="AG447" s="726" cm="1">
        <f t="array" ref="AG447">INDEX($H447:$K447,0,MATCH(AG$392,$H$392:$K$392,0))*HLOOKUP(AG$391,$J$388:$R$389,2)</f>
        <v>196</v>
      </c>
      <c r="AH447" s="726" cm="1">
        <f t="array" ref="AH447">INDEX($H447:$K447,0,MATCH(AH$392,$H$392:$K$392,0))*HLOOKUP(AH$391,$J$388:$R$389,2)</f>
        <v>0</v>
      </c>
      <c r="AI447" s="726" cm="1">
        <f t="array" ref="AI447">INDEX($H447:$K447,0,MATCH(AI$392,$H$392:$K$392,0))*HLOOKUP(AI$391,$J$388:$R$389,2)</f>
        <v>35.1</v>
      </c>
      <c r="AJ447" s="726" cm="1">
        <f t="array" ref="AJ447">INDEX($H447:$K447,0,MATCH(AJ$392,$H$392:$K$392,0))*HLOOKUP(AJ$391,$J$388:$R$389,2)</f>
        <v>0</v>
      </c>
      <c r="AK447" s="726" cm="1">
        <f t="array" ref="AK447">INDEX($H447:$K447,0,MATCH(AK$392,$H$392:$K$392,0))*HLOOKUP(AK$391,$J$388:$R$389,2)</f>
        <v>196</v>
      </c>
      <c r="AL447" s="726" cm="1">
        <f t="array" ref="AL447">INDEX($H447:$K447,0,MATCH(AL$392,$H$392:$K$392,0))*HLOOKUP(AL$391,$J$388:$R$389,2)</f>
        <v>0</v>
      </c>
      <c r="AM447" s="726" cm="1">
        <f t="array" ref="AM447">INDEX($H447:$K447,0,MATCH(AM$392,$H$392:$K$392,0))*HLOOKUP(AM$391,$J$388:$R$389,2)</f>
        <v>35.1</v>
      </c>
      <c r="AN447" s="726" cm="1">
        <f t="array" ref="AN447">INDEX($H447:$K447,0,MATCH(AN$392,$H$392:$K$392,0))*HLOOKUP(AN$391,$J$388:$R$389,2)</f>
        <v>0</v>
      </c>
      <c r="AO447" s="726" cm="1">
        <f t="array" ref="AO447">INDEX($H447:$K447,0,MATCH(AO$392,$H$392:$K$392,0))*HLOOKUP(AO$391,$J$388:$R$389,2)</f>
        <v>196</v>
      </c>
      <c r="AP447" s="726" cm="1">
        <f t="array" ref="AP447">INDEX($H447:$K447,0,MATCH(AP$392,$H$392:$K$392,0))*HLOOKUP(AP$391,$J$388:$R$389,2)</f>
        <v>0</v>
      </c>
      <c r="AQ447" s="726" cm="1">
        <f t="array" ref="AQ447">INDEX($H447:$K447,0,MATCH(AQ$392,$H$392:$K$392,0))*HLOOKUP(AQ$391,$J$388:$R$389,2)</f>
        <v>35.1</v>
      </c>
      <c r="AR447" s="726" cm="1">
        <f t="array" ref="AR447">INDEX($H447:$K447,0,MATCH(AR$392,$H$392:$K$392,0))*HLOOKUP(AR$391,$J$388:$R$389,2)</f>
        <v>0</v>
      </c>
      <c r="AS447" s="726" cm="1">
        <f t="array" ref="AS447">INDEX($H447:$K447,0,MATCH(AS$392,$H$392:$K$392,0))*HLOOKUP(AS$391,$J$388:$R$389,2)</f>
        <v>196</v>
      </c>
      <c r="AT447" s="726" cm="1">
        <f t="array" ref="AT447">INDEX($H447:$K447,0,MATCH(AT$392,$H$392:$K$392,0))*HLOOKUP(AT$391,$J$388:$R$389,2)</f>
        <v>0</v>
      </c>
      <c r="AU447" s="726"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6" cm="1">
        <f t="array" ref="L448">INDEX($H448:$K448,0,MATCH(L$392,$H$392:$K$392,0))*HLOOKUP(L$391,$J$388:$R$389,2)</f>
        <v>0</v>
      </c>
      <c r="M448" s="726" cm="1">
        <f t="array" ref="M448">INDEX($H448:$K448,0,MATCH(M$392,$H$392:$K$392,0))*HLOOKUP(M$391,$J$388:$R$389,2)</f>
        <v>196</v>
      </c>
      <c r="N448" s="726" cm="1">
        <f t="array" ref="N448">INDEX($H448:$K448,0,MATCH(N$392,$H$392:$K$392,0))*HLOOKUP(N$391,$J$388:$R$389,2)</f>
        <v>52.6</v>
      </c>
      <c r="O448" s="726" cm="1">
        <f t="array" ref="O448">INDEX($H448:$K448,0,MATCH(O$392,$H$392:$K$392,0))*HLOOKUP(O$391,$J$388:$R$389,2)</f>
        <v>35.1</v>
      </c>
      <c r="P448" s="726" cm="1">
        <f t="array" ref="P448">INDEX($H448:$K448,0,MATCH(P$392,$H$392:$K$392,0))*HLOOKUP(P$391,$J$388:$R$389,2)</f>
        <v>0</v>
      </c>
      <c r="Q448" s="726" cm="1">
        <f t="array" ref="Q448">INDEX($H448:$K448,0,MATCH(Q$392,$H$392:$K$392,0))*HLOOKUP(Q$391,$J$388:$R$389,2)</f>
        <v>196</v>
      </c>
      <c r="R448" s="726" cm="1">
        <f t="array" ref="R448">INDEX($H448:$K448,0,MATCH(R$392,$H$392:$K$392,0))*HLOOKUP(R$391,$J$388:$R$389,2)</f>
        <v>52.6</v>
      </c>
      <c r="S448" s="726" cm="1">
        <f t="array" ref="S448">INDEX($H448:$K448,0,MATCH(S$392,$H$392:$K$392,0))*HLOOKUP(S$391,$J$388:$R$389,2)</f>
        <v>35.1</v>
      </c>
      <c r="T448" s="726" cm="1">
        <f t="array" ref="T448">INDEX($H448:$K448,0,MATCH(T$392,$H$392:$K$392,0))*HLOOKUP(T$391,$J$388:$R$389,2)</f>
        <v>0</v>
      </c>
      <c r="U448" s="726" cm="1">
        <f t="array" ref="U448">INDEX($H448:$K448,0,MATCH(U$392,$H$392:$K$392,0))*HLOOKUP(U$391,$J$388:$R$389,2)</f>
        <v>196</v>
      </c>
      <c r="V448" s="726" cm="1">
        <f t="array" ref="V448">INDEX($H448:$K448,0,MATCH(V$392,$H$392:$K$392,0))*HLOOKUP(V$391,$J$388:$R$389,2)</f>
        <v>52.6</v>
      </c>
      <c r="W448" s="726" cm="1">
        <f t="array" ref="W448">INDEX($H448:$K448,0,MATCH(W$392,$H$392:$K$392,0))*HLOOKUP(W$391,$J$388:$R$389,2)</f>
        <v>35.1</v>
      </c>
      <c r="X448" s="726" cm="1">
        <f t="array" ref="X448">INDEX($H448:$K448,0,MATCH(X$392,$H$392:$K$392,0))*HLOOKUP(X$391,$J$388:$R$389,2)</f>
        <v>0</v>
      </c>
      <c r="Y448" s="726" cm="1">
        <f t="array" ref="Y448">INDEX($H448:$K448,0,MATCH(Y$392,$H$392:$K$392,0))*HLOOKUP(Y$391,$J$388:$R$389,2)</f>
        <v>196</v>
      </c>
      <c r="Z448" s="726" cm="1">
        <f t="array" ref="Z448">INDEX($H448:$K448,0,MATCH(Z$392,$H$392:$K$392,0))*HLOOKUP(Z$391,$J$388:$R$389,2)</f>
        <v>52.6</v>
      </c>
      <c r="AA448" s="726" cm="1">
        <f t="array" ref="AA448">INDEX($H448:$K448,0,MATCH(AA$392,$H$392:$K$392,0))*HLOOKUP(AA$391,$J$388:$R$389,2)</f>
        <v>35.1</v>
      </c>
      <c r="AB448" s="726" cm="1">
        <f t="array" ref="AB448">INDEX($H448:$K448,0,MATCH(AB$392,$H$392:$K$392,0))*HLOOKUP(AB$391,$J$388:$R$389,2)</f>
        <v>0</v>
      </c>
      <c r="AC448" s="726" cm="1">
        <f t="array" ref="AC448">INDEX($H448:$K448,0,MATCH(AC$392,$H$392:$K$392,0))*HLOOKUP(AC$391,$J$388:$R$389,2)</f>
        <v>196</v>
      </c>
      <c r="AD448" s="726" cm="1">
        <f t="array" ref="AD448">INDEX($H448:$K448,0,MATCH(AD$392,$H$392:$K$392,0))*HLOOKUP(AD$391,$J$388:$R$389,2)</f>
        <v>52.6</v>
      </c>
      <c r="AE448" s="726" cm="1">
        <f t="array" ref="AE448">INDEX($H448:$K448,0,MATCH(AE$392,$H$392:$K$392,0))*HLOOKUP(AE$391,$J$388:$R$389,2)</f>
        <v>35.1</v>
      </c>
      <c r="AF448" s="726" cm="1">
        <f t="array" ref="AF448">INDEX($H448:$K448,0,MATCH(AF$392,$H$392:$K$392,0))*HLOOKUP(AF$391,$J$388:$R$389,2)</f>
        <v>0</v>
      </c>
      <c r="AG448" s="726" cm="1">
        <f t="array" ref="AG448">INDEX($H448:$K448,0,MATCH(AG$392,$H$392:$K$392,0))*HLOOKUP(AG$391,$J$388:$R$389,2)</f>
        <v>196</v>
      </c>
      <c r="AH448" s="726" cm="1">
        <f t="array" ref="AH448">INDEX($H448:$K448,0,MATCH(AH$392,$H$392:$K$392,0))*HLOOKUP(AH$391,$J$388:$R$389,2)</f>
        <v>52.6</v>
      </c>
      <c r="AI448" s="726" cm="1">
        <f t="array" ref="AI448">INDEX($H448:$K448,0,MATCH(AI$392,$H$392:$K$392,0))*HLOOKUP(AI$391,$J$388:$R$389,2)</f>
        <v>35.1</v>
      </c>
      <c r="AJ448" s="726" cm="1">
        <f t="array" ref="AJ448">INDEX($H448:$K448,0,MATCH(AJ$392,$H$392:$K$392,0))*HLOOKUP(AJ$391,$J$388:$R$389,2)</f>
        <v>0</v>
      </c>
      <c r="AK448" s="726" cm="1">
        <f t="array" ref="AK448">INDEX($H448:$K448,0,MATCH(AK$392,$H$392:$K$392,0))*HLOOKUP(AK$391,$J$388:$R$389,2)</f>
        <v>196</v>
      </c>
      <c r="AL448" s="726" cm="1">
        <f t="array" ref="AL448">INDEX($H448:$K448,0,MATCH(AL$392,$H$392:$K$392,0))*HLOOKUP(AL$391,$J$388:$R$389,2)</f>
        <v>52.6</v>
      </c>
      <c r="AM448" s="726" cm="1">
        <f t="array" ref="AM448">INDEX($H448:$K448,0,MATCH(AM$392,$H$392:$K$392,0))*HLOOKUP(AM$391,$J$388:$R$389,2)</f>
        <v>35.1</v>
      </c>
      <c r="AN448" s="726" cm="1">
        <f t="array" ref="AN448">INDEX($H448:$K448,0,MATCH(AN$392,$H$392:$K$392,0))*HLOOKUP(AN$391,$J$388:$R$389,2)</f>
        <v>0</v>
      </c>
      <c r="AO448" s="726" cm="1">
        <f t="array" ref="AO448">INDEX($H448:$K448,0,MATCH(AO$392,$H$392:$K$392,0))*HLOOKUP(AO$391,$J$388:$R$389,2)</f>
        <v>196</v>
      </c>
      <c r="AP448" s="726" cm="1">
        <f t="array" ref="AP448">INDEX($H448:$K448,0,MATCH(AP$392,$H$392:$K$392,0))*HLOOKUP(AP$391,$J$388:$R$389,2)</f>
        <v>52.6</v>
      </c>
      <c r="AQ448" s="726" cm="1">
        <f t="array" ref="AQ448">INDEX($H448:$K448,0,MATCH(AQ$392,$H$392:$K$392,0))*HLOOKUP(AQ$391,$J$388:$R$389,2)</f>
        <v>35.1</v>
      </c>
      <c r="AR448" s="726" cm="1">
        <f t="array" ref="AR448">INDEX($H448:$K448,0,MATCH(AR$392,$H$392:$K$392,0))*HLOOKUP(AR$391,$J$388:$R$389,2)</f>
        <v>0</v>
      </c>
      <c r="AS448" s="726" cm="1">
        <f t="array" ref="AS448">INDEX($H448:$K448,0,MATCH(AS$392,$H$392:$K$392,0))*HLOOKUP(AS$391,$J$388:$R$389,2)</f>
        <v>196</v>
      </c>
      <c r="AT448" s="726" cm="1">
        <f t="array" ref="AT448">INDEX($H448:$K448,0,MATCH(AT$392,$H$392:$K$392,0))*HLOOKUP(AT$391,$J$388:$R$389,2)</f>
        <v>52.6</v>
      </c>
      <c r="AU448" s="726"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6" cm="1">
        <f t="array" ref="L449">INDEX($H449:$K449,0,MATCH(L$392,$H$392:$K$392,0))*HLOOKUP(L$391,$J$388:$R$389,2)</f>
        <v>0</v>
      </c>
      <c r="M449" s="726" cm="1">
        <f t="array" ref="M449">INDEX($H449:$K449,0,MATCH(M$392,$H$392:$K$392,0))*HLOOKUP(M$391,$J$388:$R$389,2)</f>
        <v>196</v>
      </c>
      <c r="N449" s="726" cm="1">
        <f t="array" ref="N449">INDEX($H449:$K449,0,MATCH(N$392,$H$392:$K$392,0))*HLOOKUP(N$391,$J$388:$R$389,2)</f>
        <v>52.6</v>
      </c>
      <c r="O449" s="726" cm="1">
        <f t="array" ref="O449">INDEX($H449:$K449,0,MATCH(O$392,$H$392:$K$392,0))*HLOOKUP(O$391,$J$388:$R$389,2)</f>
        <v>35.1</v>
      </c>
      <c r="P449" s="726" cm="1">
        <f t="array" ref="P449">INDEX($H449:$K449,0,MATCH(P$392,$H$392:$K$392,0))*HLOOKUP(P$391,$J$388:$R$389,2)</f>
        <v>0</v>
      </c>
      <c r="Q449" s="726" cm="1">
        <f t="array" ref="Q449">INDEX($H449:$K449,0,MATCH(Q$392,$H$392:$K$392,0))*HLOOKUP(Q$391,$J$388:$R$389,2)</f>
        <v>196</v>
      </c>
      <c r="R449" s="726" cm="1">
        <f t="array" ref="R449">INDEX($H449:$K449,0,MATCH(R$392,$H$392:$K$392,0))*HLOOKUP(R$391,$J$388:$R$389,2)</f>
        <v>52.6</v>
      </c>
      <c r="S449" s="726" cm="1">
        <f t="array" ref="S449">INDEX($H449:$K449,0,MATCH(S$392,$H$392:$K$392,0))*HLOOKUP(S$391,$J$388:$R$389,2)</f>
        <v>35.1</v>
      </c>
      <c r="T449" s="726" cm="1">
        <f t="array" ref="T449">INDEX($H449:$K449,0,MATCH(T$392,$H$392:$K$392,0))*HLOOKUP(T$391,$J$388:$R$389,2)</f>
        <v>0</v>
      </c>
      <c r="U449" s="726" cm="1">
        <f t="array" ref="U449">INDEX($H449:$K449,0,MATCH(U$392,$H$392:$K$392,0))*HLOOKUP(U$391,$J$388:$R$389,2)</f>
        <v>196</v>
      </c>
      <c r="V449" s="726" cm="1">
        <f t="array" ref="V449">INDEX($H449:$K449,0,MATCH(V$392,$H$392:$K$392,0))*HLOOKUP(V$391,$J$388:$R$389,2)</f>
        <v>52.6</v>
      </c>
      <c r="W449" s="726" cm="1">
        <f t="array" ref="W449">INDEX($H449:$K449,0,MATCH(W$392,$H$392:$K$392,0))*HLOOKUP(W$391,$J$388:$R$389,2)</f>
        <v>35.1</v>
      </c>
      <c r="X449" s="726" cm="1">
        <f t="array" ref="X449">INDEX($H449:$K449,0,MATCH(X$392,$H$392:$K$392,0))*HLOOKUP(X$391,$J$388:$R$389,2)</f>
        <v>0</v>
      </c>
      <c r="Y449" s="726" cm="1">
        <f t="array" ref="Y449">INDEX($H449:$K449,0,MATCH(Y$392,$H$392:$K$392,0))*HLOOKUP(Y$391,$J$388:$R$389,2)</f>
        <v>196</v>
      </c>
      <c r="Z449" s="726" cm="1">
        <f t="array" ref="Z449">INDEX($H449:$K449,0,MATCH(Z$392,$H$392:$K$392,0))*HLOOKUP(Z$391,$J$388:$R$389,2)</f>
        <v>52.6</v>
      </c>
      <c r="AA449" s="726" cm="1">
        <f t="array" ref="AA449">INDEX($H449:$K449,0,MATCH(AA$392,$H$392:$K$392,0))*HLOOKUP(AA$391,$J$388:$R$389,2)</f>
        <v>35.1</v>
      </c>
      <c r="AB449" s="726" cm="1">
        <f t="array" ref="AB449">INDEX($H449:$K449,0,MATCH(AB$392,$H$392:$K$392,0))*HLOOKUP(AB$391,$J$388:$R$389,2)</f>
        <v>0</v>
      </c>
      <c r="AC449" s="726" cm="1">
        <f t="array" ref="AC449">INDEX($H449:$K449,0,MATCH(AC$392,$H$392:$K$392,0))*HLOOKUP(AC$391,$J$388:$R$389,2)</f>
        <v>196</v>
      </c>
      <c r="AD449" s="726" cm="1">
        <f t="array" ref="AD449">INDEX($H449:$K449,0,MATCH(AD$392,$H$392:$K$392,0))*HLOOKUP(AD$391,$J$388:$R$389,2)</f>
        <v>52.6</v>
      </c>
      <c r="AE449" s="726" cm="1">
        <f t="array" ref="AE449">INDEX($H449:$K449,0,MATCH(AE$392,$H$392:$K$392,0))*HLOOKUP(AE$391,$J$388:$R$389,2)</f>
        <v>35.1</v>
      </c>
      <c r="AF449" s="726" cm="1">
        <f t="array" ref="AF449">INDEX($H449:$K449,0,MATCH(AF$392,$H$392:$K$392,0))*HLOOKUP(AF$391,$J$388:$R$389,2)</f>
        <v>0</v>
      </c>
      <c r="AG449" s="726" cm="1">
        <f t="array" ref="AG449">INDEX($H449:$K449,0,MATCH(AG$392,$H$392:$K$392,0))*HLOOKUP(AG$391,$J$388:$R$389,2)</f>
        <v>196</v>
      </c>
      <c r="AH449" s="726" cm="1">
        <f t="array" ref="AH449">INDEX($H449:$K449,0,MATCH(AH$392,$H$392:$K$392,0))*HLOOKUP(AH$391,$J$388:$R$389,2)</f>
        <v>52.6</v>
      </c>
      <c r="AI449" s="726" cm="1">
        <f t="array" ref="AI449">INDEX($H449:$K449,0,MATCH(AI$392,$H$392:$K$392,0))*HLOOKUP(AI$391,$J$388:$R$389,2)</f>
        <v>35.1</v>
      </c>
      <c r="AJ449" s="726" cm="1">
        <f t="array" ref="AJ449">INDEX($H449:$K449,0,MATCH(AJ$392,$H$392:$K$392,0))*HLOOKUP(AJ$391,$J$388:$R$389,2)</f>
        <v>0</v>
      </c>
      <c r="AK449" s="726" cm="1">
        <f t="array" ref="AK449">INDEX($H449:$K449,0,MATCH(AK$392,$H$392:$K$392,0))*HLOOKUP(AK$391,$J$388:$R$389,2)</f>
        <v>196</v>
      </c>
      <c r="AL449" s="726" cm="1">
        <f t="array" ref="AL449">INDEX($H449:$K449,0,MATCH(AL$392,$H$392:$K$392,0))*HLOOKUP(AL$391,$J$388:$R$389,2)</f>
        <v>52.6</v>
      </c>
      <c r="AM449" s="726" cm="1">
        <f t="array" ref="AM449">INDEX($H449:$K449,0,MATCH(AM$392,$H$392:$K$392,0))*HLOOKUP(AM$391,$J$388:$R$389,2)</f>
        <v>35.1</v>
      </c>
      <c r="AN449" s="726" cm="1">
        <f t="array" ref="AN449">INDEX($H449:$K449,0,MATCH(AN$392,$H$392:$K$392,0))*HLOOKUP(AN$391,$J$388:$R$389,2)</f>
        <v>0</v>
      </c>
      <c r="AO449" s="726" cm="1">
        <f t="array" ref="AO449">INDEX($H449:$K449,0,MATCH(AO$392,$H$392:$K$392,0))*HLOOKUP(AO$391,$J$388:$R$389,2)</f>
        <v>196</v>
      </c>
      <c r="AP449" s="726" cm="1">
        <f t="array" ref="AP449">INDEX($H449:$K449,0,MATCH(AP$392,$H$392:$K$392,0))*HLOOKUP(AP$391,$J$388:$R$389,2)</f>
        <v>52.6</v>
      </c>
      <c r="AQ449" s="726" cm="1">
        <f t="array" ref="AQ449">INDEX($H449:$K449,0,MATCH(AQ$392,$H$392:$K$392,0))*HLOOKUP(AQ$391,$J$388:$R$389,2)</f>
        <v>35.1</v>
      </c>
      <c r="AR449" s="726" cm="1">
        <f t="array" ref="AR449">INDEX($H449:$K449,0,MATCH(AR$392,$H$392:$K$392,0))*HLOOKUP(AR$391,$J$388:$R$389,2)</f>
        <v>0</v>
      </c>
      <c r="AS449" s="726" cm="1">
        <f t="array" ref="AS449">INDEX($H449:$K449,0,MATCH(AS$392,$H$392:$K$392,0))*HLOOKUP(AS$391,$J$388:$R$389,2)</f>
        <v>196</v>
      </c>
      <c r="AT449" s="726" cm="1">
        <f t="array" ref="AT449">INDEX($H449:$K449,0,MATCH(AT$392,$H$392:$K$392,0))*HLOOKUP(AT$391,$J$388:$R$389,2)</f>
        <v>52.6</v>
      </c>
      <c r="AU449" s="726"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6" cm="1">
        <f t="array" ref="L450">INDEX($H450:$K450,0,MATCH(L$392,$H$392:$K$392,0))*HLOOKUP(L$391,$J$388:$R$389,2)</f>
        <v>0</v>
      </c>
      <c r="M450" s="726" cm="1">
        <f t="array" ref="M450">INDEX($H450:$K450,0,MATCH(M$392,$H$392:$K$392,0))*HLOOKUP(M$391,$J$388:$R$389,2)</f>
        <v>196</v>
      </c>
      <c r="N450" s="726" cm="1">
        <f t="array" ref="N450">INDEX($H450:$K450,0,MATCH(N$392,$H$392:$K$392,0))*HLOOKUP(N$391,$J$388:$R$389,2)</f>
        <v>52.6</v>
      </c>
      <c r="O450" s="726" cm="1">
        <f t="array" ref="O450">INDEX($H450:$K450,0,MATCH(O$392,$H$392:$K$392,0))*HLOOKUP(O$391,$J$388:$R$389,2)</f>
        <v>56.1</v>
      </c>
      <c r="P450" s="726" cm="1">
        <f t="array" ref="P450">INDEX($H450:$K450,0,MATCH(P$392,$H$392:$K$392,0))*HLOOKUP(P$391,$J$388:$R$389,2)</f>
        <v>0</v>
      </c>
      <c r="Q450" s="726" cm="1">
        <f t="array" ref="Q450">INDEX($H450:$K450,0,MATCH(Q$392,$H$392:$K$392,0))*HLOOKUP(Q$391,$J$388:$R$389,2)</f>
        <v>196</v>
      </c>
      <c r="R450" s="726" cm="1">
        <f t="array" ref="R450">INDEX($H450:$K450,0,MATCH(R$392,$H$392:$K$392,0))*HLOOKUP(R$391,$J$388:$R$389,2)</f>
        <v>52.6</v>
      </c>
      <c r="S450" s="726" cm="1">
        <f t="array" ref="S450">INDEX($H450:$K450,0,MATCH(S$392,$H$392:$K$392,0))*HLOOKUP(S$391,$J$388:$R$389,2)</f>
        <v>56.1</v>
      </c>
      <c r="T450" s="726" cm="1">
        <f t="array" ref="T450">INDEX($H450:$K450,0,MATCH(T$392,$H$392:$K$392,0))*HLOOKUP(T$391,$J$388:$R$389,2)</f>
        <v>0</v>
      </c>
      <c r="U450" s="726" cm="1">
        <f t="array" ref="U450">INDEX($H450:$K450,0,MATCH(U$392,$H$392:$K$392,0))*HLOOKUP(U$391,$J$388:$R$389,2)</f>
        <v>196</v>
      </c>
      <c r="V450" s="726" cm="1">
        <f t="array" ref="V450">INDEX($H450:$K450,0,MATCH(V$392,$H$392:$K$392,0))*HLOOKUP(V$391,$J$388:$R$389,2)</f>
        <v>52.6</v>
      </c>
      <c r="W450" s="726" cm="1">
        <f t="array" ref="W450">INDEX($H450:$K450,0,MATCH(W$392,$H$392:$K$392,0))*HLOOKUP(W$391,$J$388:$R$389,2)</f>
        <v>56.1</v>
      </c>
      <c r="X450" s="726" cm="1">
        <f t="array" ref="X450">INDEX($H450:$K450,0,MATCH(X$392,$H$392:$K$392,0))*HLOOKUP(X$391,$J$388:$R$389,2)</f>
        <v>0</v>
      </c>
      <c r="Y450" s="726" cm="1">
        <f t="array" ref="Y450">INDEX($H450:$K450,0,MATCH(Y$392,$H$392:$K$392,0))*HLOOKUP(Y$391,$J$388:$R$389,2)</f>
        <v>196</v>
      </c>
      <c r="Z450" s="726" cm="1">
        <f t="array" ref="Z450">INDEX($H450:$K450,0,MATCH(Z$392,$H$392:$K$392,0))*HLOOKUP(Z$391,$J$388:$R$389,2)</f>
        <v>52.6</v>
      </c>
      <c r="AA450" s="726" cm="1">
        <f t="array" ref="AA450">INDEX($H450:$K450,0,MATCH(AA$392,$H$392:$K$392,0))*HLOOKUP(AA$391,$J$388:$R$389,2)</f>
        <v>56.1</v>
      </c>
      <c r="AB450" s="726" cm="1">
        <f t="array" ref="AB450">INDEX($H450:$K450,0,MATCH(AB$392,$H$392:$K$392,0))*HLOOKUP(AB$391,$J$388:$R$389,2)</f>
        <v>0</v>
      </c>
      <c r="AC450" s="726" cm="1">
        <f t="array" ref="AC450">INDEX($H450:$K450,0,MATCH(AC$392,$H$392:$K$392,0))*HLOOKUP(AC$391,$J$388:$R$389,2)</f>
        <v>196</v>
      </c>
      <c r="AD450" s="726" cm="1">
        <f t="array" ref="AD450">INDEX($H450:$K450,0,MATCH(AD$392,$H$392:$K$392,0))*HLOOKUP(AD$391,$J$388:$R$389,2)</f>
        <v>52.6</v>
      </c>
      <c r="AE450" s="726" cm="1">
        <f t="array" ref="AE450">INDEX($H450:$K450,0,MATCH(AE$392,$H$392:$K$392,0))*HLOOKUP(AE$391,$J$388:$R$389,2)</f>
        <v>56.1</v>
      </c>
      <c r="AF450" s="726" cm="1">
        <f t="array" ref="AF450">INDEX($H450:$K450,0,MATCH(AF$392,$H$392:$K$392,0))*HLOOKUP(AF$391,$J$388:$R$389,2)</f>
        <v>0</v>
      </c>
      <c r="AG450" s="726" cm="1">
        <f t="array" ref="AG450">INDEX($H450:$K450,0,MATCH(AG$392,$H$392:$K$392,0))*HLOOKUP(AG$391,$J$388:$R$389,2)</f>
        <v>196</v>
      </c>
      <c r="AH450" s="726" cm="1">
        <f t="array" ref="AH450">INDEX($H450:$K450,0,MATCH(AH$392,$H$392:$K$392,0))*HLOOKUP(AH$391,$J$388:$R$389,2)</f>
        <v>52.6</v>
      </c>
      <c r="AI450" s="726" cm="1">
        <f t="array" ref="AI450">INDEX($H450:$K450,0,MATCH(AI$392,$H$392:$K$392,0))*HLOOKUP(AI$391,$J$388:$R$389,2)</f>
        <v>56.1</v>
      </c>
      <c r="AJ450" s="726" cm="1">
        <f t="array" ref="AJ450">INDEX($H450:$K450,0,MATCH(AJ$392,$H$392:$K$392,0))*HLOOKUP(AJ$391,$J$388:$R$389,2)</f>
        <v>0</v>
      </c>
      <c r="AK450" s="726" cm="1">
        <f t="array" ref="AK450">INDEX($H450:$K450,0,MATCH(AK$392,$H$392:$K$392,0))*HLOOKUP(AK$391,$J$388:$R$389,2)</f>
        <v>196</v>
      </c>
      <c r="AL450" s="726" cm="1">
        <f t="array" ref="AL450">INDEX($H450:$K450,0,MATCH(AL$392,$H$392:$K$392,0))*HLOOKUP(AL$391,$J$388:$R$389,2)</f>
        <v>52.6</v>
      </c>
      <c r="AM450" s="726" cm="1">
        <f t="array" ref="AM450">INDEX($H450:$K450,0,MATCH(AM$392,$H$392:$K$392,0))*HLOOKUP(AM$391,$J$388:$R$389,2)</f>
        <v>56.1</v>
      </c>
      <c r="AN450" s="726" cm="1">
        <f t="array" ref="AN450">INDEX($H450:$K450,0,MATCH(AN$392,$H$392:$K$392,0))*HLOOKUP(AN$391,$J$388:$R$389,2)</f>
        <v>0</v>
      </c>
      <c r="AO450" s="726" cm="1">
        <f t="array" ref="AO450">INDEX($H450:$K450,0,MATCH(AO$392,$H$392:$K$392,0))*HLOOKUP(AO$391,$J$388:$R$389,2)</f>
        <v>196</v>
      </c>
      <c r="AP450" s="726" cm="1">
        <f t="array" ref="AP450">INDEX($H450:$K450,0,MATCH(AP$392,$H$392:$K$392,0))*HLOOKUP(AP$391,$J$388:$R$389,2)</f>
        <v>52.6</v>
      </c>
      <c r="AQ450" s="726" cm="1">
        <f t="array" ref="AQ450">INDEX($H450:$K450,0,MATCH(AQ$392,$H$392:$K$392,0))*HLOOKUP(AQ$391,$J$388:$R$389,2)</f>
        <v>56.1</v>
      </c>
      <c r="AR450" s="726" cm="1">
        <f t="array" ref="AR450">INDEX($H450:$K450,0,MATCH(AR$392,$H$392:$K$392,0))*HLOOKUP(AR$391,$J$388:$R$389,2)</f>
        <v>0</v>
      </c>
      <c r="AS450" s="726" cm="1">
        <f t="array" ref="AS450">INDEX($H450:$K450,0,MATCH(AS$392,$H$392:$K$392,0))*HLOOKUP(AS$391,$J$388:$R$389,2)</f>
        <v>196</v>
      </c>
      <c r="AT450" s="726" cm="1">
        <f t="array" ref="AT450">INDEX($H450:$K450,0,MATCH(AT$392,$H$392:$K$392,0))*HLOOKUP(AT$391,$J$388:$R$389,2)</f>
        <v>52.6</v>
      </c>
      <c r="AU450" s="726"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6" cm="1">
        <f t="array" ref="L451">INDEX($H451:$K451,0,MATCH(L$392,$H$392:$K$392,0))*HLOOKUP(L$391,$J$388:$R$389,2)</f>
        <v>0</v>
      </c>
      <c r="M451" s="726" cm="1">
        <f t="array" ref="M451">INDEX($H451:$K451,0,MATCH(M$392,$H$392:$K$392,0))*HLOOKUP(M$391,$J$388:$R$389,2)</f>
        <v>196</v>
      </c>
      <c r="N451" s="726" cm="1">
        <f t="array" ref="N451">INDEX($H451:$K451,0,MATCH(N$392,$H$392:$K$392,0))*HLOOKUP(N$391,$J$388:$R$389,2)</f>
        <v>52.6</v>
      </c>
      <c r="O451" s="726" cm="1">
        <f t="array" ref="O451">INDEX($H451:$K451,0,MATCH(O$392,$H$392:$K$392,0))*HLOOKUP(O$391,$J$388:$R$389,2)</f>
        <v>56.1</v>
      </c>
      <c r="P451" s="726" cm="1">
        <f t="array" ref="P451">INDEX($H451:$K451,0,MATCH(P$392,$H$392:$K$392,0))*HLOOKUP(P$391,$J$388:$R$389,2)</f>
        <v>0</v>
      </c>
      <c r="Q451" s="726" cm="1">
        <f t="array" ref="Q451">INDEX($H451:$K451,0,MATCH(Q$392,$H$392:$K$392,0))*HLOOKUP(Q$391,$J$388:$R$389,2)</f>
        <v>196</v>
      </c>
      <c r="R451" s="726" cm="1">
        <f t="array" ref="R451">INDEX($H451:$K451,0,MATCH(R$392,$H$392:$K$392,0))*HLOOKUP(R$391,$J$388:$R$389,2)</f>
        <v>52.6</v>
      </c>
      <c r="S451" s="726" cm="1">
        <f t="array" ref="S451">INDEX($H451:$K451,0,MATCH(S$392,$H$392:$K$392,0))*HLOOKUP(S$391,$J$388:$R$389,2)</f>
        <v>56.1</v>
      </c>
      <c r="T451" s="726" cm="1">
        <f t="array" ref="T451">INDEX($H451:$K451,0,MATCH(T$392,$H$392:$K$392,0))*HLOOKUP(T$391,$J$388:$R$389,2)</f>
        <v>0</v>
      </c>
      <c r="U451" s="726" cm="1">
        <f t="array" ref="U451">INDEX($H451:$K451,0,MATCH(U$392,$H$392:$K$392,0))*HLOOKUP(U$391,$J$388:$R$389,2)</f>
        <v>196</v>
      </c>
      <c r="V451" s="726" cm="1">
        <f t="array" ref="V451">INDEX($H451:$K451,0,MATCH(V$392,$H$392:$K$392,0))*HLOOKUP(V$391,$J$388:$R$389,2)</f>
        <v>52.6</v>
      </c>
      <c r="W451" s="726" cm="1">
        <f t="array" ref="W451">INDEX($H451:$K451,0,MATCH(W$392,$H$392:$K$392,0))*HLOOKUP(W$391,$J$388:$R$389,2)</f>
        <v>56.1</v>
      </c>
      <c r="X451" s="726" cm="1">
        <f t="array" ref="X451">INDEX($H451:$K451,0,MATCH(X$392,$H$392:$K$392,0))*HLOOKUP(X$391,$J$388:$R$389,2)</f>
        <v>0</v>
      </c>
      <c r="Y451" s="726" cm="1">
        <f t="array" ref="Y451">INDEX($H451:$K451,0,MATCH(Y$392,$H$392:$K$392,0))*HLOOKUP(Y$391,$J$388:$R$389,2)</f>
        <v>196</v>
      </c>
      <c r="Z451" s="726" cm="1">
        <f t="array" ref="Z451">INDEX($H451:$K451,0,MATCH(Z$392,$H$392:$K$392,0))*HLOOKUP(Z$391,$J$388:$R$389,2)</f>
        <v>52.6</v>
      </c>
      <c r="AA451" s="726" cm="1">
        <f t="array" ref="AA451">INDEX($H451:$K451,0,MATCH(AA$392,$H$392:$K$392,0))*HLOOKUP(AA$391,$J$388:$R$389,2)</f>
        <v>56.1</v>
      </c>
      <c r="AB451" s="726" cm="1">
        <f t="array" ref="AB451">INDEX($H451:$K451,0,MATCH(AB$392,$H$392:$K$392,0))*HLOOKUP(AB$391,$J$388:$R$389,2)</f>
        <v>0</v>
      </c>
      <c r="AC451" s="726" cm="1">
        <f t="array" ref="AC451">INDEX($H451:$K451,0,MATCH(AC$392,$H$392:$K$392,0))*HLOOKUP(AC$391,$J$388:$R$389,2)</f>
        <v>196</v>
      </c>
      <c r="AD451" s="726" cm="1">
        <f t="array" ref="AD451">INDEX($H451:$K451,0,MATCH(AD$392,$H$392:$K$392,0))*HLOOKUP(AD$391,$J$388:$R$389,2)</f>
        <v>52.6</v>
      </c>
      <c r="AE451" s="726" cm="1">
        <f t="array" ref="AE451">INDEX($H451:$K451,0,MATCH(AE$392,$H$392:$K$392,0))*HLOOKUP(AE$391,$J$388:$R$389,2)</f>
        <v>56.1</v>
      </c>
      <c r="AF451" s="726" cm="1">
        <f t="array" ref="AF451">INDEX($H451:$K451,0,MATCH(AF$392,$H$392:$K$392,0))*HLOOKUP(AF$391,$J$388:$R$389,2)</f>
        <v>0</v>
      </c>
      <c r="AG451" s="726" cm="1">
        <f t="array" ref="AG451">INDEX($H451:$K451,0,MATCH(AG$392,$H$392:$K$392,0))*HLOOKUP(AG$391,$J$388:$R$389,2)</f>
        <v>196</v>
      </c>
      <c r="AH451" s="726" cm="1">
        <f t="array" ref="AH451">INDEX($H451:$K451,0,MATCH(AH$392,$H$392:$K$392,0))*HLOOKUP(AH$391,$J$388:$R$389,2)</f>
        <v>52.6</v>
      </c>
      <c r="AI451" s="726" cm="1">
        <f t="array" ref="AI451">INDEX($H451:$K451,0,MATCH(AI$392,$H$392:$K$392,0))*HLOOKUP(AI$391,$J$388:$R$389,2)</f>
        <v>56.1</v>
      </c>
      <c r="AJ451" s="726" cm="1">
        <f t="array" ref="AJ451">INDEX($H451:$K451,0,MATCH(AJ$392,$H$392:$K$392,0))*HLOOKUP(AJ$391,$J$388:$R$389,2)</f>
        <v>0</v>
      </c>
      <c r="AK451" s="726" cm="1">
        <f t="array" ref="AK451">INDEX($H451:$K451,0,MATCH(AK$392,$H$392:$K$392,0))*HLOOKUP(AK$391,$J$388:$R$389,2)</f>
        <v>196</v>
      </c>
      <c r="AL451" s="726" cm="1">
        <f t="array" ref="AL451">INDEX($H451:$K451,0,MATCH(AL$392,$H$392:$K$392,0))*HLOOKUP(AL$391,$J$388:$R$389,2)</f>
        <v>52.6</v>
      </c>
      <c r="AM451" s="726" cm="1">
        <f t="array" ref="AM451">INDEX($H451:$K451,0,MATCH(AM$392,$H$392:$K$392,0))*HLOOKUP(AM$391,$J$388:$R$389,2)</f>
        <v>56.1</v>
      </c>
      <c r="AN451" s="726" cm="1">
        <f t="array" ref="AN451">INDEX($H451:$K451,0,MATCH(AN$392,$H$392:$K$392,0))*HLOOKUP(AN$391,$J$388:$R$389,2)</f>
        <v>0</v>
      </c>
      <c r="AO451" s="726" cm="1">
        <f t="array" ref="AO451">INDEX($H451:$K451,0,MATCH(AO$392,$H$392:$K$392,0))*HLOOKUP(AO$391,$J$388:$R$389,2)</f>
        <v>196</v>
      </c>
      <c r="AP451" s="726" cm="1">
        <f t="array" ref="AP451">INDEX($H451:$K451,0,MATCH(AP$392,$H$392:$K$392,0))*HLOOKUP(AP$391,$J$388:$R$389,2)</f>
        <v>52.6</v>
      </c>
      <c r="AQ451" s="726" cm="1">
        <f t="array" ref="AQ451">INDEX($H451:$K451,0,MATCH(AQ$392,$H$392:$K$392,0))*HLOOKUP(AQ$391,$J$388:$R$389,2)</f>
        <v>56.1</v>
      </c>
      <c r="AR451" s="726" cm="1">
        <f t="array" ref="AR451">INDEX($H451:$K451,0,MATCH(AR$392,$H$392:$K$392,0))*HLOOKUP(AR$391,$J$388:$R$389,2)</f>
        <v>0</v>
      </c>
      <c r="AS451" s="726" cm="1">
        <f t="array" ref="AS451">INDEX($H451:$K451,0,MATCH(AS$392,$H$392:$K$392,0))*HLOOKUP(AS$391,$J$388:$R$389,2)</f>
        <v>196</v>
      </c>
      <c r="AT451" s="726" cm="1">
        <f t="array" ref="AT451">INDEX($H451:$K451,0,MATCH(AT$392,$H$392:$K$392,0))*HLOOKUP(AT$391,$J$388:$R$389,2)</f>
        <v>52.6</v>
      </c>
      <c r="AU451" s="726"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5">
        <v>1</v>
      </c>
      <c r="K455" s="725">
        <v>1</v>
      </c>
      <c r="L455" s="725">
        <v>1</v>
      </c>
      <c r="M455" s="725">
        <v>1</v>
      </c>
      <c r="N455" s="725">
        <v>1</v>
      </c>
      <c r="O455" s="725">
        <v>1</v>
      </c>
      <c r="P455" s="725">
        <v>1</v>
      </c>
      <c r="Q455" s="725">
        <v>1</v>
      </c>
      <c r="R455" s="725">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6" cm="1">
        <f t="array" ref="L459">INDEX($H459:$K459,0,MATCH(L$458,$H$458:$K$458,0))*HLOOKUP(L$457,$J$454:$R$455,2)</f>
        <v>0</v>
      </c>
      <c r="M459" s="726" cm="1">
        <f t="array" ref="M459">INDEX($H459:$K459,0,MATCH(M$458,$H$458:$K$458,0))*HLOOKUP(M$457,$J$454:$R$455,2)</f>
        <v>1</v>
      </c>
      <c r="N459" s="726" cm="1">
        <f t="array" ref="N459">INDEX($H459:$K459,0,MATCH(N$458,$H$458:$K$458,0))*HLOOKUP(N$457,$J$454:$R$455,2)</f>
        <v>0</v>
      </c>
      <c r="O459" s="726" cm="1">
        <f t="array" ref="O459">INDEX($H459:$K459,0,MATCH(O$458,$H$458:$K$458,0))*HLOOKUP(O$457,$J$454:$R$455,2)</f>
        <v>0</v>
      </c>
      <c r="P459" s="726" cm="1">
        <f t="array" ref="P459">INDEX($H459:$K459,0,MATCH(P$458,$H$458:$K$458,0))*HLOOKUP(P$457,$J$454:$R$455,2)</f>
        <v>0</v>
      </c>
      <c r="Q459" s="726" cm="1">
        <f t="array" ref="Q459">INDEX($H459:$K459,0,MATCH(Q$458,$H$458:$K$458,0))*HLOOKUP(Q$457,$J$454:$R$455,2)</f>
        <v>1</v>
      </c>
      <c r="R459" s="726" cm="1">
        <f t="array" ref="R459">INDEX($H459:$K459,0,MATCH(R$458,$H$458:$K$458,0))*HLOOKUP(R$457,$J$454:$R$455,2)</f>
        <v>0</v>
      </c>
      <c r="S459" s="726" cm="1">
        <f t="array" ref="S459">INDEX($H459:$K459,0,MATCH(S$458,$H$458:$K$458,0))*HLOOKUP(S$457,$J$454:$R$455,2)</f>
        <v>0</v>
      </c>
      <c r="T459" s="726" cm="1">
        <f t="array" ref="T459">INDEX($H459:$K459,0,MATCH(T$458,$H$458:$K$458,0))*HLOOKUP(T$457,$J$454:$R$455,2)</f>
        <v>0</v>
      </c>
      <c r="U459" s="726" cm="1">
        <f t="array" ref="U459">INDEX($H459:$K459,0,MATCH(U$458,$H$458:$K$458,0))*HLOOKUP(U$457,$J$454:$R$455,2)</f>
        <v>1</v>
      </c>
      <c r="V459" s="726" cm="1">
        <f t="array" ref="V459">INDEX($H459:$K459,0,MATCH(V$458,$H$458:$K$458,0))*HLOOKUP(V$457,$J$454:$R$455,2)</f>
        <v>0</v>
      </c>
      <c r="W459" s="726" cm="1">
        <f t="array" ref="W459">INDEX($H459:$K459,0,MATCH(W$458,$H$458:$K$458,0))*HLOOKUP(W$457,$J$454:$R$455,2)</f>
        <v>0</v>
      </c>
      <c r="X459" s="726" cm="1">
        <f t="array" ref="X459">INDEX($H459:$K459,0,MATCH(X$458,$H$458:$K$458,0))*HLOOKUP(X$457,$J$454:$R$455,2)</f>
        <v>0</v>
      </c>
      <c r="Y459" s="726" cm="1">
        <f t="array" ref="Y459">INDEX($H459:$K459,0,MATCH(Y$458,$H$458:$K$458,0))*HLOOKUP(Y$457,$J$454:$R$455,2)</f>
        <v>1</v>
      </c>
      <c r="Z459" s="726" cm="1">
        <f t="array" ref="Z459">INDEX($H459:$K459,0,MATCH(Z$458,$H$458:$K$458,0))*HLOOKUP(Z$457,$J$454:$R$455,2)</f>
        <v>0</v>
      </c>
      <c r="AA459" s="726" cm="1">
        <f t="array" ref="AA459">INDEX($H459:$K459,0,MATCH(AA$458,$H$458:$K$458,0))*HLOOKUP(AA$457,$J$454:$R$455,2)</f>
        <v>0</v>
      </c>
      <c r="AB459" s="726" cm="1">
        <f t="array" ref="AB459">INDEX($H459:$K459,0,MATCH(AB$458,$H$458:$K$458,0))*HLOOKUP(AB$457,$J$454:$R$455,2)</f>
        <v>0</v>
      </c>
      <c r="AC459" s="726" cm="1">
        <f t="array" ref="AC459">INDEX($H459:$K459,0,MATCH(AC$458,$H$458:$K$458,0))*HLOOKUP(AC$457,$J$454:$R$455,2)</f>
        <v>1</v>
      </c>
      <c r="AD459" s="726" cm="1">
        <f t="array" ref="AD459">INDEX($H459:$K459,0,MATCH(AD$458,$H$458:$K$458,0))*HLOOKUP(AD$457,$J$454:$R$455,2)</f>
        <v>0</v>
      </c>
      <c r="AE459" s="726" cm="1">
        <f t="array" ref="AE459">INDEX($H459:$K459,0,MATCH(AE$458,$H$458:$K$458,0))*HLOOKUP(AE$457,$J$454:$R$455,2)</f>
        <v>0</v>
      </c>
      <c r="AF459" s="726" cm="1">
        <f t="array" ref="AF459">INDEX($H459:$K459,0,MATCH(AF$458,$H$458:$K$458,0))*HLOOKUP(AF$457,$J$454:$R$455,2)</f>
        <v>0</v>
      </c>
      <c r="AG459" s="726" cm="1">
        <f t="array" ref="AG459">INDEX($H459:$K459,0,MATCH(AG$458,$H$458:$K$458,0))*HLOOKUP(AG$457,$J$454:$R$455,2)</f>
        <v>1</v>
      </c>
      <c r="AH459" s="726" cm="1">
        <f t="array" ref="AH459">INDEX($H459:$K459,0,MATCH(AH$458,$H$458:$K$458,0))*HLOOKUP(AH$457,$J$454:$R$455,2)</f>
        <v>0</v>
      </c>
      <c r="AI459" s="726" cm="1">
        <f t="array" ref="AI459">INDEX($H459:$K459,0,MATCH(AI$458,$H$458:$K$458,0))*HLOOKUP(AI$457,$J$454:$R$455,2)</f>
        <v>0</v>
      </c>
      <c r="AJ459" s="726" cm="1">
        <f t="array" ref="AJ459">INDEX($H459:$K459,0,MATCH(AJ$458,$H$458:$K$458,0))*HLOOKUP(AJ$457,$J$454:$R$455,2)</f>
        <v>0</v>
      </c>
      <c r="AK459" s="726" cm="1">
        <f t="array" ref="AK459">INDEX($H459:$K459,0,MATCH(AK$458,$H$458:$K$458,0))*HLOOKUP(AK$457,$J$454:$R$455,2)</f>
        <v>1</v>
      </c>
      <c r="AL459" s="726" cm="1">
        <f t="array" ref="AL459">INDEX($H459:$K459,0,MATCH(AL$458,$H$458:$K$458,0))*HLOOKUP(AL$457,$J$454:$R$455,2)</f>
        <v>0</v>
      </c>
      <c r="AM459" s="726" cm="1">
        <f t="array" ref="AM459">INDEX($H459:$K459,0,MATCH(AM$458,$H$458:$K$458,0))*HLOOKUP(AM$457,$J$454:$R$455,2)</f>
        <v>0</v>
      </c>
      <c r="AN459" s="726" cm="1">
        <f t="array" ref="AN459">INDEX($H459:$K459,0,MATCH(AN$458,$H$458:$K$458,0))*HLOOKUP(AN$457,$J$454:$R$455,2)</f>
        <v>0</v>
      </c>
      <c r="AO459" s="726" cm="1">
        <f t="array" ref="AO459">INDEX($H459:$K459,0,MATCH(AO$458,$H$458:$K$458,0))*HLOOKUP(AO$457,$J$454:$R$455,2)</f>
        <v>1</v>
      </c>
      <c r="AP459" s="726" cm="1">
        <f t="array" ref="AP459">INDEX($H459:$K459,0,MATCH(AP$458,$H$458:$K$458,0))*HLOOKUP(AP$457,$J$454:$R$455,2)</f>
        <v>0</v>
      </c>
      <c r="AQ459" s="726" cm="1">
        <f t="array" ref="AQ459">INDEX($H459:$K459,0,MATCH(AQ$458,$H$458:$K$458,0))*HLOOKUP(AQ$457,$J$454:$R$455,2)</f>
        <v>0</v>
      </c>
      <c r="AR459" s="726" cm="1">
        <f t="array" ref="AR459">INDEX($H459:$K459,0,MATCH(AR$458,$H$458:$K$458,0))*HLOOKUP(AR$457,$J$454:$R$455,2)</f>
        <v>0</v>
      </c>
      <c r="AS459" s="726" cm="1">
        <f t="array" ref="AS459">INDEX($H459:$K459,0,MATCH(AS$458,$H$458:$K$458,0))*HLOOKUP(AS$457,$J$454:$R$455,2)</f>
        <v>1</v>
      </c>
      <c r="AT459" s="726" cm="1">
        <f t="array" ref="AT459">INDEX($H459:$K459,0,MATCH(AT$458,$H$458:$K$458,0))*HLOOKUP(AT$457,$J$454:$R$455,2)</f>
        <v>0</v>
      </c>
      <c r="AU459" s="726"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6" cm="1">
        <f t="array" ref="L460">INDEX($H460:$K460,0,MATCH(L$458,$H$458:$K$458,0))*HLOOKUP(L$457,$J$454:$R$455,2)</f>
        <v>0</v>
      </c>
      <c r="M460" s="726" cm="1">
        <f t="array" ref="M460">INDEX($H460:$K460,0,MATCH(M$458,$H$458:$K$458,0))*HLOOKUP(M$457,$J$454:$R$455,2)</f>
        <v>0</v>
      </c>
      <c r="N460" s="726" cm="1">
        <f t="array" ref="N460">INDEX($H460:$K460,0,MATCH(N$458,$H$458:$K$458,0))*HLOOKUP(N$457,$J$454:$R$455,2)</f>
        <v>0</v>
      </c>
      <c r="O460" s="726" cm="1">
        <f t="array" ref="O460">INDEX($H460:$K460,0,MATCH(O$458,$H$458:$K$458,0))*HLOOKUP(O$457,$J$454:$R$455,2)</f>
        <v>0</v>
      </c>
      <c r="P460" s="726" cm="1">
        <f t="array" ref="P460">INDEX($H460:$K460,0,MATCH(P$458,$H$458:$K$458,0))*HLOOKUP(P$457,$J$454:$R$455,2)</f>
        <v>0</v>
      </c>
      <c r="Q460" s="726" cm="1">
        <f t="array" ref="Q460">INDEX($H460:$K460,0,MATCH(Q$458,$H$458:$K$458,0))*HLOOKUP(Q$457,$J$454:$R$455,2)</f>
        <v>0</v>
      </c>
      <c r="R460" s="726" cm="1">
        <f t="array" ref="R460">INDEX($H460:$K460,0,MATCH(R$458,$H$458:$K$458,0))*HLOOKUP(R$457,$J$454:$R$455,2)</f>
        <v>0</v>
      </c>
      <c r="S460" s="726" cm="1">
        <f t="array" ref="S460">INDEX($H460:$K460,0,MATCH(S$458,$H$458:$K$458,0))*HLOOKUP(S$457,$J$454:$R$455,2)</f>
        <v>0</v>
      </c>
      <c r="T460" s="726" cm="1">
        <f t="array" ref="T460">INDEX($H460:$K460,0,MATCH(T$458,$H$458:$K$458,0))*HLOOKUP(T$457,$J$454:$R$455,2)</f>
        <v>0</v>
      </c>
      <c r="U460" s="726" cm="1">
        <f t="array" ref="U460">INDEX($H460:$K460,0,MATCH(U$458,$H$458:$K$458,0))*HLOOKUP(U$457,$J$454:$R$455,2)</f>
        <v>0</v>
      </c>
      <c r="V460" s="726" cm="1">
        <f t="array" ref="V460">INDEX($H460:$K460,0,MATCH(V$458,$H$458:$K$458,0))*HLOOKUP(V$457,$J$454:$R$455,2)</f>
        <v>0</v>
      </c>
      <c r="W460" s="726" cm="1">
        <f t="array" ref="W460">INDEX($H460:$K460,0,MATCH(W$458,$H$458:$K$458,0))*HLOOKUP(W$457,$J$454:$R$455,2)</f>
        <v>0</v>
      </c>
      <c r="X460" s="726" cm="1">
        <f t="array" ref="X460">INDEX($H460:$K460,0,MATCH(X$458,$H$458:$K$458,0))*HLOOKUP(X$457,$J$454:$R$455,2)</f>
        <v>0</v>
      </c>
      <c r="Y460" s="726" cm="1">
        <f t="array" ref="Y460">INDEX($H460:$K460,0,MATCH(Y$458,$H$458:$K$458,0))*HLOOKUP(Y$457,$J$454:$R$455,2)</f>
        <v>0</v>
      </c>
      <c r="Z460" s="726" cm="1">
        <f t="array" ref="Z460">INDEX($H460:$K460,0,MATCH(Z$458,$H$458:$K$458,0))*HLOOKUP(Z$457,$J$454:$R$455,2)</f>
        <v>0</v>
      </c>
      <c r="AA460" s="726" cm="1">
        <f t="array" ref="AA460">INDEX($H460:$K460,0,MATCH(AA$458,$H$458:$K$458,0))*HLOOKUP(AA$457,$J$454:$R$455,2)</f>
        <v>0</v>
      </c>
      <c r="AB460" s="726" cm="1">
        <f t="array" ref="AB460">INDEX($H460:$K460,0,MATCH(AB$458,$H$458:$K$458,0))*HLOOKUP(AB$457,$J$454:$R$455,2)</f>
        <v>0</v>
      </c>
      <c r="AC460" s="726" cm="1">
        <f t="array" ref="AC460">INDEX($H460:$K460,0,MATCH(AC$458,$H$458:$K$458,0))*HLOOKUP(AC$457,$J$454:$R$455,2)</f>
        <v>0</v>
      </c>
      <c r="AD460" s="726" cm="1">
        <f t="array" ref="AD460">INDEX($H460:$K460,0,MATCH(AD$458,$H$458:$K$458,0))*HLOOKUP(AD$457,$J$454:$R$455,2)</f>
        <v>0</v>
      </c>
      <c r="AE460" s="726" cm="1">
        <f t="array" ref="AE460">INDEX($H460:$K460,0,MATCH(AE$458,$H$458:$K$458,0))*HLOOKUP(AE$457,$J$454:$R$455,2)</f>
        <v>0</v>
      </c>
      <c r="AF460" s="726" cm="1">
        <f t="array" ref="AF460">INDEX($H460:$K460,0,MATCH(AF$458,$H$458:$K$458,0))*HLOOKUP(AF$457,$J$454:$R$455,2)</f>
        <v>0</v>
      </c>
      <c r="AG460" s="726" cm="1">
        <f t="array" ref="AG460">INDEX($H460:$K460,0,MATCH(AG$458,$H$458:$K$458,0))*HLOOKUP(AG$457,$J$454:$R$455,2)</f>
        <v>0</v>
      </c>
      <c r="AH460" s="726" cm="1">
        <f t="array" ref="AH460">INDEX($H460:$K460,0,MATCH(AH$458,$H$458:$K$458,0))*HLOOKUP(AH$457,$J$454:$R$455,2)</f>
        <v>0</v>
      </c>
      <c r="AI460" s="726" cm="1">
        <f t="array" ref="AI460">INDEX($H460:$K460,0,MATCH(AI$458,$H$458:$K$458,0))*HLOOKUP(AI$457,$J$454:$R$455,2)</f>
        <v>0</v>
      </c>
      <c r="AJ460" s="726" cm="1">
        <f t="array" ref="AJ460">INDEX($H460:$K460,0,MATCH(AJ$458,$H$458:$K$458,0))*HLOOKUP(AJ$457,$J$454:$R$455,2)</f>
        <v>0</v>
      </c>
      <c r="AK460" s="726" cm="1">
        <f t="array" ref="AK460">INDEX($H460:$K460,0,MATCH(AK$458,$H$458:$K$458,0))*HLOOKUP(AK$457,$J$454:$R$455,2)</f>
        <v>0</v>
      </c>
      <c r="AL460" s="726" cm="1">
        <f t="array" ref="AL460">INDEX($H460:$K460,0,MATCH(AL$458,$H$458:$K$458,0))*HLOOKUP(AL$457,$J$454:$R$455,2)</f>
        <v>0</v>
      </c>
      <c r="AM460" s="726" cm="1">
        <f t="array" ref="AM460">INDEX($H460:$K460,0,MATCH(AM$458,$H$458:$K$458,0))*HLOOKUP(AM$457,$J$454:$R$455,2)</f>
        <v>0</v>
      </c>
      <c r="AN460" s="726" cm="1">
        <f t="array" ref="AN460">INDEX($H460:$K460,0,MATCH(AN$458,$H$458:$K$458,0))*HLOOKUP(AN$457,$J$454:$R$455,2)</f>
        <v>0</v>
      </c>
      <c r="AO460" s="726" cm="1">
        <f t="array" ref="AO460">INDEX($H460:$K460,0,MATCH(AO$458,$H$458:$K$458,0))*HLOOKUP(AO$457,$J$454:$R$455,2)</f>
        <v>0</v>
      </c>
      <c r="AP460" s="726" cm="1">
        <f t="array" ref="AP460">INDEX($H460:$K460,0,MATCH(AP$458,$H$458:$K$458,0))*HLOOKUP(AP$457,$J$454:$R$455,2)</f>
        <v>0</v>
      </c>
      <c r="AQ460" s="726" cm="1">
        <f t="array" ref="AQ460">INDEX($H460:$K460,0,MATCH(AQ$458,$H$458:$K$458,0))*HLOOKUP(AQ$457,$J$454:$R$455,2)</f>
        <v>0</v>
      </c>
      <c r="AR460" s="726" cm="1">
        <f t="array" ref="AR460">INDEX($H460:$K460,0,MATCH(AR$458,$H$458:$K$458,0))*HLOOKUP(AR$457,$J$454:$R$455,2)</f>
        <v>0</v>
      </c>
      <c r="AS460" s="726" cm="1">
        <f t="array" ref="AS460">INDEX($H460:$K460,0,MATCH(AS$458,$H$458:$K$458,0))*HLOOKUP(AS$457,$J$454:$R$455,2)</f>
        <v>0</v>
      </c>
      <c r="AT460" s="726" cm="1">
        <f t="array" ref="AT460">INDEX($H460:$K460,0,MATCH(AT$458,$H$458:$K$458,0))*HLOOKUP(AT$457,$J$454:$R$455,2)</f>
        <v>0</v>
      </c>
      <c r="AU460" s="726"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6" cm="1">
        <f t="array" ref="L461">INDEX($H461:$K461,0,MATCH(L$458,$H$458:$K$458,0))*HLOOKUP(L$457,$J$454:$R$455,2)</f>
        <v>0</v>
      </c>
      <c r="M461" s="726" cm="1">
        <f t="array" ref="M461">INDEX($H461:$K461,0,MATCH(M$458,$H$458:$K$458,0))*HLOOKUP(M$457,$J$454:$R$455,2)</f>
        <v>0</v>
      </c>
      <c r="N461" s="726" cm="1">
        <f t="array" ref="N461">INDEX($H461:$K461,0,MATCH(N$458,$H$458:$K$458,0))*HLOOKUP(N$457,$J$454:$R$455,2)</f>
        <v>0</v>
      </c>
      <c r="O461" s="726" cm="1">
        <f t="array" ref="O461">INDEX($H461:$K461,0,MATCH(O$458,$H$458:$K$458,0))*HLOOKUP(O$457,$J$454:$R$455,2)</f>
        <v>0</v>
      </c>
      <c r="P461" s="726" cm="1">
        <f t="array" ref="P461">INDEX($H461:$K461,0,MATCH(P$458,$H$458:$K$458,0))*HLOOKUP(P$457,$J$454:$R$455,2)</f>
        <v>0</v>
      </c>
      <c r="Q461" s="726" cm="1">
        <f t="array" ref="Q461">INDEX($H461:$K461,0,MATCH(Q$458,$H$458:$K$458,0))*HLOOKUP(Q$457,$J$454:$R$455,2)</f>
        <v>0</v>
      </c>
      <c r="R461" s="726" cm="1">
        <f t="array" ref="R461">INDEX($H461:$K461,0,MATCH(R$458,$H$458:$K$458,0))*HLOOKUP(R$457,$J$454:$R$455,2)</f>
        <v>0</v>
      </c>
      <c r="S461" s="726" cm="1">
        <f t="array" ref="S461">INDEX($H461:$K461,0,MATCH(S$458,$H$458:$K$458,0))*HLOOKUP(S$457,$J$454:$R$455,2)</f>
        <v>0</v>
      </c>
      <c r="T461" s="726" cm="1">
        <f t="array" ref="T461">INDEX($H461:$K461,0,MATCH(T$458,$H$458:$K$458,0))*HLOOKUP(T$457,$J$454:$R$455,2)</f>
        <v>0</v>
      </c>
      <c r="U461" s="726" cm="1">
        <f t="array" ref="U461">INDEX($H461:$K461,0,MATCH(U$458,$H$458:$K$458,0))*HLOOKUP(U$457,$J$454:$R$455,2)</f>
        <v>0</v>
      </c>
      <c r="V461" s="726" cm="1">
        <f t="array" ref="V461">INDEX($H461:$K461,0,MATCH(V$458,$H$458:$K$458,0))*HLOOKUP(V$457,$J$454:$R$455,2)</f>
        <v>0</v>
      </c>
      <c r="W461" s="726" cm="1">
        <f t="array" ref="W461">INDEX($H461:$K461,0,MATCH(W$458,$H$458:$K$458,0))*HLOOKUP(W$457,$J$454:$R$455,2)</f>
        <v>0</v>
      </c>
      <c r="X461" s="726" cm="1">
        <f t="array" ref="X461">INDEX($H461:$K461,0,MATCH(X$458,$H$458:$K$458,0))*HLOOKUP(X$457,$J$454:$R$455,2)</f>
        <v>0</v>
      </c>
      <c r="Y461" s="726" cm="1">
        <f t="array" ref="Y461">INDEX($H461:$K461,0,MATCH(Y$458,$H$458:$K$458,0))*HLOOKUP(Y$457,$J$454:$R$455,2)</f>
        <v>0</v>
      </c>
      <c r="Z461" s="726" cm="1">
        <f t="array" ref="Z461">INDEX($H461:$K461,0,MATCH(Z$458,$H$458:$K$458,0))*HLOOKUP(Z$457,$J$454:$R$455,2)</f>
        <v>0</v>
      </c>
      <c r="AA461" s="726" cm="1">
        <f t="array" ref="AA461">INDEX($H461:$K461,0,MATCH(AA$458,$H$458:$K$458,0))*HLOOKUP(AA$457,$J$454:$R$455,2)</f>
        <v>0</v>
      </c>
      <c r="AB461" s="726" cm="1">
        <f t="array" ref="AB461">INDEX($H461:$K461,0,MATCH(AB$458,$H$458:$K$458,0))*HLOOKUP(AB$457,$J$454:$R$455,2)</f>
        <v>0</v>
      </c>
      <c r="AC461" s="726" cm="1">
        <f t="array" ref="AC461">INDEX($H461:$K461,0,MATCH(AC$458,$H$458:$K$458,0))*HLOOKUP(AC$457,$J$454:$R$455,2)</f>
        <v>0</v>
      </c>
      <c r="AD461" s="726" cm="1">
        <f t="array" ref="AD461">INDEX($H461:$K461,0,MATCH(AD$458,$H$458:$K$458,0))*HLOOKUP(AD$457,$J$454:$R$455,2)</f>
        <v>0</v>
      </c>
      <c r="AE461" s="726" cm="1">
        <f t="array" ref="AE461">INDEX($H461:$K461,0,MATCH(AE$458,$H$458:$K$458,0))*HLOOKUP(AE$457,$J$454:$R$455,2)</f>
        <v>0</v>
      </c>
      <c r="AF461" s="726" cm="1">
        <f t="array" ref="AF461">INDEX($H461:$K461,0,MATCH(AF$458,$H$458:$K$458,0))*HLOOKUP(AF$457,$J$454:$R$455,2)</f>
        <v>0</v>
      </c>
      <c r="AG461" s="726" cm="1">
        <f t="array" ref="AG461">INDEX($H461:$K461,0,MATCH(AG$458,$H$458:$K$458,0))*HLOOKUP(AG$457,$J$454:$R$455,2)</f>
        <v>0</v>
      </c>
      <c r="AH461" s="726" cm="1">
        <f t="array" ref="AH461">INDEX($H461:$K461,0,MATCH(AH$458,$H$458:$K$458,0))*HLOOKUP(AH$457,$J$454:$R$455,2)</f>
        <v>0</v>
      </c>
      <c r="AI461" s="726" cm="1">
        <f t="array" ref="AI461">INDEX($H461:$K461,0,MATCH(AI$458,$H$458:$K$458,0))*HLOOKUP(AI$457,$J$454:$R$455,2)</f>
        <v>0</v>
      </c>
      <c r="AJ461" s="726" cm="1">
        <f t="array" ref="AJ461">INDEX($H461:$K461,0,MATCH(AJ$458,$H$458:$K$458,0))*HLOOKUP(AJ$457,$J$454:$R$455,2)</f>
        <v>0</v>
      </c>
      <c r="AK461" s="726" cm="1">
        <f t="array" ref="AK461">INDEX($H461:$K461,0,MATCH(AK$458,$H$458:$K$458,0))*HLOOKUP(AK$457,$J$454:$R$455,2)</f>
        <v>0</v>
      </c>
      <c r="AL461" s="726" cm="1">
        <f t="array" ref="AL461">INDEX($H461:$K461,0,MATCH(AL$458,$H$458:$K$458,0))*HLOOKUP(AL$457,$J$454:$R$455,2)</f>
        <v>0</v>
      </c>
      <c r="AM461" s="726" cm="1">
        <f t="array" ref="AM461">INDEX($H461:$K461,0,MATCH(AM$458,$H$458:$K$458,0))*HLOOKUP(AM$457,$J$454:$R$455,2)</f>
        <v>0</v>
      </c>
      <c r="AN461" s="726" cm="1">
        <f t="array" ref="AN461">INDEX($H461:$K461,0,MATCH(AN$458,$H$458:$K$458,0))*HLOOKUP(AN$457,$J$454:$R$455,2)</f>
        <v>0</v>
      </c>
      <c r="AO461" s="726" cm="1">
        <f t="array" ref="AO461">INDEX($H461:$K461,0,MATCH(AO$458,$H$458:$K$458,0))*HLOOKUP(AO$457,$J$454:$R$455,2)</f>
        <v>0</v>
      </c>
      <c r="AP461" s="726" cm="1">
        <f t="array" ref="AP461">INDEX($H461:$K461,0,MATCH(AP$458,$H$458:$K$458,0))*HLOOKUP(AP$457,$J$454:$R$455,2)</f>
        <v>0</v>
      </c>
      <c r="AQ461" s="726" cm="1">
        <f t="array" ref="AQ461">INDEX($H461:$K461,0,MATCH(AQ$458,$H$458:$K$458,0))*HLOOKUP(AQ$457,$J$454:$R$455,2)</f>
        <v>0</v>
      </c>
      <c r="AR461" s="726" cm="1">
        <f t="array" ref="AR461">INDEX($H461:$K461,0,MATCH(AR$458,$H$458:$K$458,0))*HLOOKUP(AR$457,$J$454:$R$455,2)</f>
        <v>0</v>
      </c>
      <c r="AS461" s="726" cm="1">
        <f t="array" ref="AS461">INDEX($H461:$K461,0,MATCH(AS$458,$H$458:$K$458,0))*HLOOKUP(AS$457,$J$454:$R$455,2)</f>
        <v>0</v>
      </c>
      <c r="AT461" s="726" cm="1">
        <f t="array" ref="AT461">INDEX($H461:$K461,0,MATCH(AT$458,$H$458:$K$458,0))*HLOOKUP(AT$457,$J$454:$R$455,2)</f>
        <v>0</v>
      </c>
      <c r="AU461" s="726"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6" cm="1">
        <f t="array" ref="L462">INDEX($H462:$K462,0,MATCH(L$458,$H$458:$K$458,0))*HLOOKUP(L$457,$J$454:$R$455,2)</f>
        <v>0</v>
      </c>
      <c r="M462" s="726" cm="1">
        <f t="array" ref="M462">INDEX($H462:$K462,0,MATCH(M$458,$H$458:$K$458,0))*HLOOKUP(M$457,$J$454:$R$455,2)</f>
        <v>0</v>
      </c>
      <c r="N462" s="726" cm="1">
        <f t="array" ref="N462">INDEX($H462:$K462,0,MATCH(N$458,$H$458:$K$458,0))*HLOOKUP(N$457,$J$454:$R$455,2)</f>
        <v>0</v>
      </c>
      <c r="O462" s="726" cm="1">
        <f t="array" ref="O462">INDEX($H462:$K462,0,MATCH(O$458,$H$458:$K$458,0))*HLOOKUP(O$457,$J$454:$R$455,2)</f>
        <v>0</v>
      </c>
      <c r="P462" s="726" cm="1">
        <f t="array" ref="P462">INDEX($H462:$K462,0,MATCH(P$458,$H$458:$K$458,0))*HLOOKUP(P$457,$J$454:$R$455,2)</f>
        <v>0</v>
      </c>
      <c r="Q462" s="726" cm="1">
        <f t="array" ref="Q462">INDEX($H462:$K462,0,MATCH(Q$458,$H$458:$K$458,0))*HLOOKUP(Q$457,$J$454:$R$455,2)</f>
        <v>0</v>
      </c>
      <c r="R462" s="726" cm="1">
        <f t="array" ref="R462">INDEX($H462:$K462,0,MATCH(R$458,$H$458:$K$458,0))*HLOOKUP(R$457,$J$454:$R$455,2)</f>
        <v>0</v>
      </c>
      <c r="S462" s="726" cm="1">
        <f t="array" ref="S462">INDEX($H462:$K462,0,MATCH(S$458,$H$458:$K$458,0))*HLOOKUP(S$457,$J$454:$R$455,2)</f>
        <v>0</v>
      </c>
      <c r="T462" s="726" cm="1">
        <f t="array" ref="T462">INDEX($H462:$K462,0,MATCH(T$458,$H$458:$K$458,0))*HLOOKUP(T$457,$J$454:$R$455,2)</f>
        <v>0</v>
      </c>
      <c r="U462" s="726" cm="1">
        <f t="array" ref="U462">INDEX($H462:$K462,0,MATCH(U$458,$H$458:$K$458,0))*HLOOKUP(U$457,$J$454:$R$455,2)</f>
        <v>0</v>
      </c>
      <c r="V462" s="726" cm="1">
        <f t="array" ref="V462">INDEX($H462:$K462,0,MATCH(V$458,$H$458:$K$458,0))*HLOOKUP(V$457,$J$454:$R$455,2)</f>
        <v>0</v>
      </c>
      <c r="W462" s="726" cm="1">
        <f t="array" ref="W462">INDEX($H462:$K462,0,MATCH(W$458,$H$458:$K$458,0))*HLOOKUP(W$457,$J$454:$R$455,2)</f>
        <v>0</v>
      </c>
      <c r="X462" s="726" cm="1">
        <f t="array" ref="X462">INDEX($H462:$K462,0,MATCH(X$458,$H$458:$K$458,0))*HLOOKUP(X$457,$J$454:$R$455,2)</f>
        <v>0</v>
      </c>
      <c r="Y462" s="726" cm="1">
        <f t="array" ref="Y462">INDEX($H462:$K462,0,MATCH(Y$458,$H$458:$K$458,0))*HLOOKUP(Y$457,$J$454:$R$455,2)</f>
        <v>0</v>
      </c>
      <c r="Z462" s="726" cm="1">
        <f t="array" ref="Z462">INDEX($H462:$K462,0,MATCH(Z$458,$H$458:$K$458,0))*HLOOKUP(Z$457,$J$454:$R$455,2)</f>
        <v>0</v>
      </c>
      <c r="AA462" s="726" cm="1">
        <f t="array" ref="AA462">INDEX($H462:$K462,0,MATCH(AA$458,$H$458:$K$458,0))*HLOOKUP(AA$457,$J$454:$R$455,2)</f>
        <v>0</v>
      </c>
      <c r="AB462" s="726" cm="1">
        <f t="array" ref="AB462">INDEX($H462:$K462,0,MATCH(AB$458,$H$458:$K$458,0))*HLOOKUP(AB$457,$J$454:$R$455,2)</f>
        <v>0</v>
      </c>
      <c r="AC462" s="726" cm="1">
        <f t="array" ref="AC462">INDEX($H462:$K462,0,MATCH(AC$458,$H$458:$K$458,0))*HLOOKUP(AC$457,$J$454:$R$455,2)</f>
        <v>0</v>
      </c>
      <c r="AD462" s="726" cm="1">
        <f t="array" ref="AD462">INDEX($H462:$K462,0,MATCH(AD$458,$H$458:$K$458,0))*HLOOKUP(AD$457,$J$454:$R$455,2)</f>
        <v>0</v>
      </c>
      <c r="AE462" s="726" cm="1">
        <f t="array" ref="AE462">INDEX($H462:$K462,0,MATCH(AE$458,$H$458:$K$458,0))*HLOOKUP(AE$457,$J$454:$R$455,2)</f>
        <v>0</v>
      </c>
      <c r="AF462" s="726" cm="1">
        <f t="array" ref="AF462">INDEX($H462:$K462,0,MATCH(AF$458,$H$458:$K$458,0))*HLOOKUP(AF$457,$J$454:$R$455,2)</f>
        <v>0</v>
      </c>
      <c r="AG462" s="726" cm="1">
        <f t="array" ref="AG462">INDEX($H462:$K462,0,MATCH(AG$458,$H$458:$K$458,0))*HLOOKUP(AG$457,$J$454:$R$455,2)</f>
        <v>0</v>
      </c>
      <c r="AH462" s="726" cm="1">
        <f t="array" ref="AH462">INDEX($H462:$K462,0,MATCH(AH$458,$H$458:$K$458,0))*HLOOKUP(AH$457,$J$454:$R$455,2)</f>
        <v>0</v>
      </c>
      <c r="AI462" s="726" cm="1">
        <f t="array" ref="AI462">INDEX($H462:$K462,0,MATCH(AI$458,$H$458:$K$458,0))*HLOOKUP(AI$457,$J$454:$R$455,2)</f>
        <v>0</v>
      </c>
      <c r="AJ462" s="726" cm="1">
        <f t="array" ref="AJ462">INDEX($H462:$K462,0,MATCH(AJ$458,$H$458:$K$458,0))*HLOOKUP(AJ$457,$J$454:$R$455,2)</f>
        <v>0</v>
      </c>
      <c r="AK462" s="726" cm="1">
        <f t="array" ref="AK462">INDEX($H462:$K462,0,MATCH(AK$458,$H$458:$K$458,0))*HLOOKUP(AK$457,$J$454:$R$455,2)</f>
        <v>0</v>
      </c>
      <c r="AL462" s="726" cm="1">
        <f t="array" ref="AL462">INDEX($H462:$K462,0,MATCH(AL$458,$H$458:$K$458,0))*HLOOKUP(AL$457,$J$454:$R$455,2)</f>
        <v>0</v>
      </c>
      <c r="AM462" s="726" cm="1">
        <f t="array" ref="AM462">INDEX($H462:$K462,0,MATCH(AM$458,$H$458:$K$458,0))*HLOOKUP(AM$457,$J$454:$R$455,2)</f>
        <v>0</v>
      </c>
      <c r="AN462" s="726" cm="1">
        <f t="array" ref="AN462">INDEX($H462:$K462,0,MATCH(AN$458,$H$458:$K$458,0))*HLOOKUP(AN$457,$J$454:$R$455,2)</f>
        <v>0</v>
      </c>
      <c r="AO462" s="726" cm="1">
        <f t="array" ref="AO462">INDEX($H462:$K462,0,MATCH(AO$458,$H$458:$K$458,0))*HLOOKUP(AO$457,$J$454:$R$455,2)</f>
        <v>0</v>
      </c>
      <c r="AP462" s="726" cm="1">
        <f t="array" ref="AP462">INDEX($H462:$K462,0,MATCH(AP$458,$H$458:$K$458,0))*HLOOKUP(AP$457,$J$454:$R$455,2)</f>
        <v>0</v>
      </c>
      <c r="AQ462" s="726" cm="1">
        <f t="array" ref="AQ462">INDEX($H462:$K462,0,MATCH(AQ$458,$H$458:$K$458,0))*HLOOKUP(AQ$457,$J$454:$R$455,2)</f>
        <v>0</v>
      </c>
      <c r="AR462" s="726" cm="1">
        <f t="array" ref="AR462">INDEX($H462:$K462,0,MATCH(AR$458,$H$458:$K$458,0))*HLOOKUP(AR$457,$J$454:$R$455,2)</f>
        <v>0</v>
      </c>
      <c r="AS462" s="726" cm="1">
        <f t="array" ref="AS462">INDEX($H462:$K462,0,MATCH(AS$458,$H$458:$K$458,0))*HLOOKUP(AS$457,$J$454:$R$455,2)</f>
        <v>0</v>
      </c>
      <c r="AT462" s="726" cm="1">
        <f t="array" ref="AT462">INDEX($H462:$K462,0,MATCH(AT$458,$H$458:$K$458,0))*HLOOKUP(AT$457,$J$454:$R$455,2)</f>
        <v>0</v>
      </c>
      <c r="AU462" s="726"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6" cm="1">
        <f t="array" ref="L463">INDEX($H463:$K463,0,MATCH(L$458,$H$458:$K$458,0))*HLOOKUP(L$457,$J$454:$R$455,2)</f>
        <v>0</v>
      </c>
      <c r="M463" s="726" cm="1">
        <f t="array" ref="M463">INDEX($H463:$K463,0,MATCH(M$458,$H$458:$K$458,0))*HLOOKUP(M$457,$J$454:$R$455,2)</f>
        <v>0</v>
      </c>
      <c r="N463" s="726" cm="1">
        <f t="array" ref="N463">INDEX($H463:$K463,0,MATCH(N$458,$H$458:$K$458,0))*HLOOKUP(N$457,$J$454:$R$455,2)</f>
        <v>0</v>
      </c>
      <c r="O463" s="726" cm="1">
        <f t="array" ref="O463">INDEX($H463:$K463,0,MATCH(O$458,$H$458:$K$458,0))*HLOOKUP(O$457,$J$454:$R$455,2)</f>
        <v>0</v>
      </c>
      <c r="P463" s="726" cm="1">
        <f t="array" ref="P463">INDEX($H463:$K463,0,MATCH(P$458,$H$458:$K$458,0))*HLOOKUP(P$457,$J$454:$R$455,2)</f>
        <v>0</v>
      </c>
      <c r="Q463" s="726" cm="1">
        <f t="array" ref="Q463">INDEX($H463:$K463,0,MATCH(Q$458,$H$458:$K$458,0))*HLOOKUP(Q$457,$J$454:$R$455,2)</f>
        <v>0</v>
      </c>
      <c r="R463" s="726" cm="1">
        <f t="array" ref="R463">INDEX($H463:$K463,0,MATCH(R$458,$H$458:$K$458,0))*HLOOKUP(R$457,$J$454:$R$455,2)</f>
        <v>0</v>
      </c>
      <c r="S463" s="726" cm="1">
        <f t="array" ref="S463">INDEX($H463:$K463,0,MATCH(S$458,$H$458:$K$458,0))*HLOOKUP(S$457,$J$454:$R$455,2)</f>
        <v>0</v>
      </c>
      <c r="T463" s="726" cm="1">
        <f t="array" ref="T463">INDEX($H463:$K463,0,MATCH(T$458,$H$458:$K$458,0))*HLOOKUP(T$457,$J$454:$R$455,2)</f>
        <v>0</v>
      </c>
      <c r="U463" s="726" cm="1">
        <f t="array" ref="U463">INDEX($H463:$K463,0,MATCH(U$458,$H$458:$K$458,0))*HLOOKUP(U$457,$J$454:$R$455,2)</f>
        <v>0</v>
      </c>
      <c r="V463" s="726" cm="1">
        <f t="array" ref="V463">INDEX($H463:$K463,0,MATCH(V$458,$H$458:$K$458,0))*HLOOKUP(V$457,$J$454:$R$455,2)</f>
        <v>0</v>
      </c>
      <c r="W463" s="726" cm="1">
        <f t="array" ref="W463">INDEX($H463:$K463,0,MATCH(W$458,$H$458:$K$458,0))*HLOOKUP(W$457,$J$454:$R$455,2)</f>
        <v>0</v>
      </c>
      <c r="X463" s="726" cm="1">
        <f t="array" ref="X463">INDEX($H463:$K463,0,MATCH(X$458,$H$458:$K$458,0))*HLOOKUP(X$457,$J$454:$R$455,2)</f>
        <v>0</v>
      </c>
      <c r="Y463" s="726" cm="1">
        <f t="array" ref="Y463">INDEX($H463:$K463,0,MATCH(Y$458,$H$458:$K$458,0))*HLOOKUP(Y$457,$J$454:$R$455,2)</f>
        <v>0</v>
      </c>
      <c r="Z463" s="726" cm="1">
        <f t="array" ref="Z463">INDEX($H463:$K463,0,MATCH(Z$458,$H$458:$K$458,0))*HLOOKUP(Z$457,$J$454:$R$455,2)</f>
        <v>0</v>
      </c>
      <c r="AA463" s="726" cm="1">
        <f t="array" ref="AA463">INDEX($H463:$K463,0,MATCH(AA$458,$H$458:$K$458,0))*HLOOKUP(AA$457,$J$454:$R$455,2)</f>
        <v>0</v>
      </c>
      <c r="AB463" s="726" cm="1">
        <f t="array" ref="AB463">INDEX($H463:$K463,0,MATCH(AB$458,$H$458:$K$458,0))*HLOOKUP(AB$457,$J$454:$R$455,2)</f>
        <v>0</v>
      </c>
      <c r="AC463" s="726" cm="1">
        <f t="array" ref="AC463">INDEX($H463:$K463,0,MATCH(AC$458,$H$458:$K$458,0))*HLOOKUP(AC$457,$J$454:$R$455,2)</f>
        <v>0</v>
      </c>
      <c r="AD463" s="726" cm="1">
        <f t="array" ref="AD463">INDEX($H463:$K463,0,MATCH(AD$458,$H$458:$K$458,0))*HLOOKUP(AD$457,$J$454:$R$455,2)</f>
        <v>0</v>
      </c>
      <c r="AE463" s="726" cm="1">
        <f t="array" ref="AE463">INDEX($H463:$K463,0,MATCH(AE$458,$H$458:$K$458,0))*HLOOKUP(AE$457,$J$454:$R$455,2)</f>
        <v>0</v>
      </c>
      <c r="AF463" s="726" cm="1">
        <f t="array" ref="AF463">INDEX($H463:$K463,0,MATCH(AF$458,$H$458:$K$458,0))*HLOOKUP(AF$457,$J$454:$R$455,2)</f>
        <v>0</v>
      </c>
      <c r="AG463" s="726" cm="1">
        <f t="array" ref="AG463">INDEX($H463:$K463,0,MATCH(AG$458,$H$458:$K$458,0))*HLOOKUP(AG$457,$J$454:$R$455,2)</f>
        <v>0</v>
      </c>
      <c r="AH463" s="726" cm="1">
        <f t="array" ref="AH463">INDEX($H463:$K463,0,MATCH(AH$458,$H$458:$K$458,0))*HLOOKUP(AH$457,$J$454:$R$455,2)</f>
        <v>0</v>
      </c>
      <c r="AI463" s="726" cm="1">
        <f t="array" ref="AI463">INDEX($H463:$K463,0,MATCH(AI$458,$H$458:$K$458,0))*HLOOKUP(AI$457,$J$454:$R$455,2)</f>
        <v>0</v>
      </c>
      <c r="AJ463" s="726" cm="1">
        <f t="array" ref="AJ463">INDEX($H463:$K463,0,MATCH(AJ$458,$H$458:$K$458,0))*HLOOKUP(AJ$457,$J$454:$R$455,2)</f>
        <v>0</v>
      </c>
      <c r="AK463" s="726" cm="1">
        <f t="array" ref="AK463">INDEX($H463:$K463,0,MATCH(AK$458,$H$458:$K$458,0))*HLOOKUP(AK$457,$J$454:$R$455,2)</f>
        <v>0</v>
      </c>
      <c r="AL463" s="726" cm="1">
        <f t="array" ref="AL463">INDEX($H463:$K463,0,MATCH(AL$458,$H$458:$K$458,0))*HLOOKUP(AL$457,$J$454:$R$455,2)</f>
        <v>0</v>
      </c>
      <c r="AM463" s="726" cm="1">
        <f t="array" ref="AM463">INDEX($H463:$K463,0,MATCH(AM$458,$H$458:$K$458,0))*HLOOKUP(AM$457,$J$454:$R$455,2)</f>
        <v>0</v>
      </c>
      <c r="AN463" s="726" cm="1">
        <f t="array" ref="AN463">INDEX($H463:$K463,0,MATCH(AN$458,$H$458:$K$458,0))*HLOOKUP(AN$457,$J$454:$R$455,2)</f>
        <v>0</v>
      </c>
      <c r="AO463" s="726" cm="1">
        <f t="array" ref="AO463">INDEX($H463:$K463,0,MATCH(AO$458,$H$458:$K$458,0))*HLOOKUP(AO$457,$J$454:$R$455,2)</f>
        <v>0</v>
      </c>
      <c r="AP463" s="726" cm="1">
        <f t="array" ref="AP463">INDEX($H463:$K463,0,MATCH(AP$458,$H$458:$K$458,0))*HLOOKUP(AP$457,$J$454:$R$455,2)</f>
        <v>0</v>
      </c>
      <c r="AQ463" s="726" cm="1">
        <f t="array" ref="AQ463">INDEX($H463:$K463,0,MATCH(AQ$458,$H$458:$K$458,0))*HLOOKUP(AQ$457,$J$454:$R$455,2)</f>
        <v>0</v>
      </c>
      <c r="AR463" s="726" cm="1">
        <f t="array" ref="AR463">INDEX($H463:$K463,0,MATCH(AR$458,$H$458:$K$458,0))*HLOOKUP(AR$457,$J$454:$R$455,2)</f>
        <v>0</v>
      </c>
      <c r="AS463" s="726" cm="1">
        <f t="array" ref="AS463">INDEX($H463:$K463,0,MATCH(AS$458,$H$458:$K$458,0))*HLOOKUP(AS$457,$J$454:$R$455,2)</f>
        <v>0</v>
      </c>
      <c r="AT463" s="726" cm="1">
        <f t="array" ref="AT463">INDEX($H463:$K463,0,MATCH(AT$458,$H$458:$K$458,0))*HLOOKUP(AT$457,$J$454:$R$455,2)</f>
        <v>0</v>
      </c>
      <c r="AU463" s="726"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6" cm="1">
        <f t="array" ref="L464">INDEX($H464:$K464,0,MATCH(L$458,$H$458:$K$458,0))*HLOOKUP(L$457,$J$454:$R$455,2)</f>
        <v>0</v>
      </c>
      <c r="M464" s="726" cm="1">
        <f t="array" ref="M464">INDEX($H464:$K464,0,MATCH(M$458,$H$458:$K$458,0))*HLOOKUP(M$457,$J$454:$R$455,2)</f>
        <v>0</v>
      </c>
      <c r="N464" s="726" cm="1">
        <f t="array" ref="N464">INDEX($H464:$K464,0,MATCH(N$458,$H$458:$K$458,0))*HLOOKUP(N$457,$J$454:$R$455,2)</f>
        <v>0</v>
      </c>
      <c r="O464" s="726" cm="1">
        <f t="array" ref="O464">INDEX($H464:$K464,0,MATCH(O$458,$H$458:$K$458,0))*HLOOKUP(O$457,$J$454:$R$455,2)</f>
        <v>0</v>
      </c>
      <c r="P464" s="726" cm="1">
        <f t="array" ref="P464">INDEX($H464:$K464,0,MATCH(P$458,$H$458:$K$458,0))*HLOOKUP(P$457,$J$454:$R$455,2)</f>
        <v>0</v>
      </c>
      <c r="Q464" s="726" cm="1">
        <f t="array" ref="Q464">INDEX($H464:$K464,0,MATCH(Q$458,$H$458:$K$458,0))*HLOOKUP(Q$457,$J$454:$R$455,2)</f>
        <v>0</v>
      </c>
      <c r="R464" s="726" cm="1">
        <f t="array" ref="R464">INDEX($H464:$K464,0,MATCH(R$458,$H$458:$K$458,0))*HLOOKUP(R$457,$J$454:$R$455,2)</f>
        <v>0</v>
      </c>
      <c r="S464" s="726" cm="1">
        <f t="array" ref="S464">INDEX($H464:$K464,0,MATCH(S$458,$H$458:$K$458,0))*HLOOKUP(S$457,$J$454:$R$455,2)</f>
        <v>0</v>
      </c>
      <c r="T464" s="726" cm="1">
        <f t="array" ref="T464">INDEX($H464:$K464,0,MATCH(T$458,$H$458:$K$458,0))*HLOOKUP(T$457,$J$454:$R$455,2)</f>
        <v>0</v>
      </c>
      <c r="U464" s="726" cm="1">
        <f t="array" ref="U464">INDEX($H464:$K464,0,MATCH(U$458,$H$458:$K$458,0))*HLOOKUP(U$457,$J$454:$R$455,2)</f>
        <v>0</v>
      </c>
      <c r="V464" s="726" cm="1">
        <f t="array" ref="V464">INDEX($H464:$K464,0,MATCH(V$458,$H$458:$K$458,0))*HLOOKUP(V$457,$J$454:$R$455,2)</f>
        <v>0</v>
      </c>
      <c r="W464" s="726" cm="1">
        <f t="array" ref="W464">INDEX($H464:$K464,0,MATCH(W$458,$H$458:$K$458,0))*HLOOKUP(W$457,$J$454:$R$455,2)</f>
        <v>0</v>
      </c>
      <c r="X464" s="726" cm="1">
        <f t="array" ref="X464">INDEX($H464:$K464,0,MATCH(X$458,$H$458:$K$458,0))*HLOOKUP(X$457,$J$454:$R$455,2)</f>
        <v>0</v>
      </c>
      <c r="Y464" s="726" cm="1">
        <f t="array" ref="Y464">INDEX($H464:$K464,0,MATCH(Y$458,$H$458:$K$458,0))*HLOOKUP(Y$457,$J$454:$R$455,2)</f>
        <v>0</v>
      </c>
      <c r="Z464" s="726" cm="1">
        <f t="array" ref="Z464">INDEX($H464:$K464,0,MATCH(Z$458,$H$458:$K$458,0))*HLOOKUP(Z$457,$J$454:$R$455,2)</f>
        <v>0</v>
      </c>
      <c r="AA464" s="726" cm="1">
        <f t="array" ref="AA464">INDEX($H464:$K464,0,MATCH(AA$458,$H$458:$K$458,0))*HLOOKUP(AA$457,$J$454:$R$455,2)</f>
        <v>0</v>
      </c>
      <c r="AB464" s="726" cm="1">
        <f t="array" ref="AB464">INDEX($H464:$K464,0,MATCH(AB$458,$H$458:$K$458,0))*HLOOKUP(AB$457,$J$454:$R$455,2)</f>
        <v>0</v>
      </c>
      <c r="AC464" s="726" cm="1">
        <f t="array" ref="AC464">INDEX($H464:$K464,0,MATCH(AC$458,$H$458:$K$458,0))*HLOOKUP(AC$457,$J$454:$R$455,2)</f>
        <v>0</v>
      </c>
      <c r="AD464" s="726" cm="1">
        <f t="array" ref="AD464">INDEX($H464:$K464,0,MATCH(AD$458,$H$458:$K$458,0))*HLOOKUP(AD$457,$J$454:$R$455,2)</f>
        <v>0</v>
      </c>
      <c r="AE464" s="726" cm="1">
        <f t="array" ref="AE464">INDEX($H464:$K464,0,MATCH(AE$458,$H$458:$K$458,0))*HLOOKUP(AE$457,$J$454:$R$455,2)</f>
        <v>0</v>
      </c>
      <c r="AF464" s="726" cm="1">
        <f t="array" ref="AF464">INDEX($H464:$K464,0,MATCH(AF$458,$H$458:$K$458,0))*HLOOKUP(AF$457,$J$454:$R$455,2)</f>
        <v>0</v>
      </c>
      <c r="AG464" s="726" cm="1">
        <f t="array" ref="AG464">INDEX($H464:$K464,0,MATCH(AG$458,$H$458:$K$458,0))*HLOOKUP(AG$457,$J$454:$R$455,2)</f>
        <v>0</v>
      </c>
      <c r="AH464" s="726" cm="1">
        <f t="array" ref="AH464">INDEX($H464:$K464,0,MATCH(AH$458,$H$458:$K$458,0))*HLOOKUP(AH$457,$J$454:$R$455,2)</f>
        <v>0</v>
      </c>
      <c r="AI464" s="726" cm="1">
        <f t="array" ref="AI464">INDEX($H464:$K464,0,MATCH(AI$458,$H$458:$K$458,0))*HLOOKUP(AI$457,$J$454:$R$455,2)</f>
        <v>0</v>
      </c>
      <c r="AJ464" s="726" cm="1">
        <f t="array" ref="AJ464">INDEX($H464:$K464,0,MATCH(AJ$458,$H$458:$K$458,0))*HLOOKUP(AJ$457,$J$454:$R$455,2)</f>
        <v>0</v>
      </c>
      <c r="AK464" s="726" cm="1">
        <f t="array" ref="AK464">INDEX($H464:$K464,0,MATCH(AK$458,$H$458:$K$458,0))*HLOOKUP(AK$457,$J$454:$R$455,2)</f>
        <v>0</v>
      </c>
      <c r="AL464" s="726" cm="1">
        <f t="array" ref="AL464">INDEX($H464:$K464,0,MATCH(AL$458,$H$458:$K$458,0))*HLOOKUP(AL$457,$J$454:$R$455,2)</f>
        <v>0</v>
      </c>
      <c r="AM464" s="726" cm="1">
        <f t="array" ref="AM464">INDEX($H464:$K464,0,MATCH(AM$458,$H$458:$K$458,0))*HLOOKUP(AM$457,$J$454:$R$455,2)</f>
        <v>0</v>
      </c>
      <c r="AN464" s="726" cm="1">
        <f t="array" ref="AN464">INDEX($H464:$K464,0,MATCH(AN$458,$H$458:$K$458,0))*HLOOKUP(AN$457,$J$454:$R$455,2)</f>
        <v>0</v>
      </c>
      <c r="AO464" s="726" cm="1">
        <f t="array" ref="AO464">INDEX($H464:$K464,0,MATCH(AO$458,$H$458:$K$458,0))*HLOOKUP(AO$457,$J$454:$R$455,2)</f>
        <v>0</v>
      </c>
      <c r="AP464" s="726" cm="1">
        <f t="array" ref="AP464">INDEX($H464:$K464,0,MATCH(AP$458,$H$458:$K$458,0))*HLOOKUP(AP$457,$J$454:$R$455,2)</f>
        <v>0</v>
      </c>
      <c r="AQ464" s="726" cm="1">
        <f t="array" ref="AQ464">INDEX($H464:$K464,0,MATCH(AQ$458,$H$458:$K$458,0))*HLOOKUP(AQ$457,$J$454:$R$455,2)</f>
        <v>0</v>
      </c>
      <c r="AR464" s="726" cm="1">
        <f t="array" ref="AR464">INDEX($H464:$K464,0,MATCH(AR$458,$H$458:$K$458,0))*HLOOKUP(AR$457,$J$454:$R$455,2)</f>
        <v>0</v>
      </c>
      <c r="AS464" s="726" cm="1">
        <f t="array" ref="AS464">INDEX($H464:$K464,0,MATCH(AS$458,$H$458:$K$458,0))*HLOOKUP(AS$457,$J$454:$R$455,2)</f>
        <v>0</v>
      </c>
      <c r="AT464" s="726" cm="1">
        <f t="array" ref="AT464">INDEX($H464:$K464,0,MATCH(AT$458,$H$458:$K$458,0))*HLOOKUP(AT$457,$J$454:$R$455,2)</f>
        <v>0</v>
      </c>
      <c r="AU464" s="726"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6" cm="1">
        <f t="array" ref="L465">INDEX($H465:$K465,0,MATCH(L$458,$H$458:$K$458,0))*HLOOKUP(L$457,$J$454:$R$455,2)</f>
        <v>0</v>
      </c>
      <c r="M465" s="726" cm="1">
        <f t="array" ref="M465">INDEX($H465:$K465,0,MATCH(M$458,$H$458:$K$458,0))*HLOOKUP(M$457,$J$454:$R$455,2)</f>
        <v>0</v>
      </c>
      <c r="N465" s="726" cm="1">
        <f t="array" ref="N465">INDEX($H465:$K465,0,MATCH(N$458,$H$458:$K$458,0))*HLOOKUP(N$457,$J$454:$R$455,2)</f>
        <v>0</v>
      </c>
      <c r="O465" s="726" cm="1">
        <f t="array" ref="O465">INDEX($H465:$K465,0,MATCH(O$458,$H$458:$K$458,0))*HLOOKUP(O$457,$J$454:$R$455,2)</f>
        <v>0</v>
      </c>
      <c r="P465" s="726" cm="1">
        <f t="array" ref="P465">INDEX($H465:$K465,0,MATCH(P$458,$H$458:$K$458,0))*HLOOKUP(P$457,$J$454:$R$455,2)</f>
        <v>0</v>
      </c>
      <c r="Q465" s="726" cm="1">
        <f t="array" ref="Q465">INDEX($H465:$K465,0,MATCH(Q$458,$H$458:$K$458,0))*HLOOKUP(Q$457,$J$454:$R$455,2)</f>
        <v>0</v>
      </c>
      <c r="R465" s="726" cm="1">
        <f t="array" ref="R465">INDEX($H465:$K465,0,MATCH(R$458,$H$458:$K$458,0))*HLOOKUP(R$457,$J$454:$R$455,2)</f>
        <v>0</v>
      </c>
      <c r="S465" s="726" cm="1">
        <f t="array" ref="S465">INDEX($H465:$K465,0,MATCH(S$458,$H$458:$K$458,0))*HLOOKUP(S$457,$J$454:$R$455,2)</f>
        <v>0</v>
      </c>
      <c r="T465" s="726" cm="1">
        <f t="array" ref="T465">INDEX($H465:$K465,0,MATCH(T$458,$H$458:$K$458,0))*HLOOKUP(T$457,$J$454:$R$455,2)</f>
        <v>0</v>
      </c>
      <c r="U465" s="726" cm="1">
        <f t="array" ref="U465">INDEX($H465:$K465,0,MATCH(U$458,$H$458:$K$458,0))*HLOOKUP(U$457,$J$454:$R$455,2)</f>
        <v>0</v>
      </c>
      <c r="V465" s="726" cm="1">
        <f t="array" ref="V465">INDEX($H465:$K465,0,MATCH(V$458,$H$458:$K$458,0))*HLOOKUP(V$457,$J$454:$R$455,2)</f>
        <v>0</v>
      </c>
      <c r="W465" s="726" cm="1">
        <f t="array" ref="W465">INDEX($H465:$K465,0,MATCH(W$458,$H$458:$K$458,0))*HLOOKUP(W$457,$J$454:$R$455,2)</f>
        <v>0</v>
      </c>
      <c r="X465" s="726" cm="1">
        <f t="array" ref="X465">INDEX($H465:$K465,0,MATCH(X$458,$H$458:$K$458,0))*HLOOKUP(X$457,$J$454:$R$455,2)</f>
        <v>0</v>
      </c>
      <c r="Y465" s="726" cm="1">
        <f t="array" ref="Y465">INDEX($H465:$K465,0,MATCH(Y$458,$H$458:$K$458,0))*HLOOKUP(Y$457,$J$454:$R$455,2)</f>
        <v>0</v>
      </c>
      <c r="Z465" s="726" cm="1">
        <f t="array" ref="Z465">INDEX($H465:$K465,0,MATCH(Z$458,$H$458:$K$458,0))*HLOOKUP(Z$457,$J$454:$R$455,2)</f>
        <v>0</v>
      </c>
      <c r="AA465" s="726" cm="1">
        <f t="array" ref="AA465">INDEX($H465:$K465,0,MATCH(AA$458,$H$458:$K$458,0))*HLOOKUP(AA$457,$J$454:$R$455,2)</f>
        <v>0</v>
      </c>
      <c r="AB465" s="726" cm="1">
        <f t="array" ref="AB465">INDEX($H465:$K465,0,MATCH(AB$458,$H$458:$K$458,0))*HLOOKUP(AB$457,$J$454:$R$455,2)</f>
        <v>0</v>
      </c>
      <c r="AC465" s="726" cm="1">
        <f t="array" ref="AC465">INDEX($H465:$K465,0,MATCH(AC$458,$H$458:$K$458,0))*HLOOKUP(AC$457,$J$454:$R$455,2)</f>
        <v>0</v>
      </c>
      <c r="AD465" s="726" cm="1">
        <f t="array" ref="AD465">INDEX($H465:$K465,0,MATCH(AD$458,$H$458:$K$458,0))*HLOOKUP(AD$457,$J$454:$R$455,2)</f>
        <v>0</v>
      </c>
      <c r="AE465" s="726" cm="1">
        <f t="array" ref="AE465">INDEX($H465:$K465,0,MATCH(AE$458,$H$458:$K$458,0))*HLOOKUP(AE$457,$J$454:$R$455,2)</f>
        <v>0</v>
      </c>
      <c r="AF465" s="726" cm="1">
        <f t="array" ref="AF465">INDEX($H465:$K465,0,MATCH(AF$458,$H$458:$K$458,0))*HLOOKUP(AF$457,$J$454:$R$455,2)</f>
        <v>0</v>
      </c>
      <c r="AG465" s="726" cm="1">
        <f t="array" ref="AG465">INDEX($H465:$K465,0,MATCH(AG$458,$H$458:$K$458,0))*HLOOKUP(AG$457,$J$454:$R$455,2)</f>
        <v>0</v>
      </c>
      <c r="AH465" s="726" cm="1">
        <f t="array" ref="AH465">INDEX($H465:$K465,0,MATCH(AH$458,$H$458:$K$458,0))*HLOOKUP(AH$457,$J$454:$R$455,2)</f>
        <v>0</v>
      </c>
      <c r="AI465" s="726" cm="1">
        <f t="array" ref="AI465">INDEX($H465:$K465,0,MATCH(AI$458,$H$458:$K$458,0))*HLOOKUP(AI$457,$J$454:$R$455,2)</f>
        <v>0</v>
      </c>
      <c r="AJ465" s="726" cm="1">
        <f t="array" ref="AJ465">INDEX($H465:$K465,0,MATCH(AJ$458,$H$458:$K$458,0))*HLOOKUP(AJ$457,$J$454:$R$455,2)</f>
        <v>0</v>
      </c>
      <c r="AK465" s="726" cm="1">
        <f t="array" ref="AK465">INDEX($H465:$K465,0,MATCH(AK$458,$H$458:$K$458,0))*HLOOKUP(AK$457,$J$454:$R$455,2)</f>
        <v>0</v>
      </c>
      <c r="AL465" s="726" cm="1">
        <f t="array" ref="AL465">INDEX($H465:$K465,0,MATCH(AL$458,$H$458:$K$458,0))*HLOOKUP(AL$457,$J$454:$R$455,2)</f>
        <v>0</v>
      </c>
      <c r="AM465" s="726" cm="1">
        <f t="array" ref="AM465">INDEX($H465:$K465,0,MATCH(AM$458,$H$458:$K$458,0))*HLOOKUP(AM$457,$J$454:$R$455,2)</f>
        <v>0</v>
      </c>
      <c r="AN465" s="726" cm="1">
        <f t="array" ref="AN465">INDEX($H465:$K465,0,MATCH(AN$458,$H$458:$K$458,0))*HLOOKUP(AN$457,$J$454:$R$455,2)</f>
        <v>0</v>
      </c>
      <c r="AO465" s="726" cm="1">
        <f t="array" ref="AO465">INDEX($H465:$K465,0,MATCH(AO$458,$H$458:$K$458,0))*HLOOKUP(AO$457,$J$454:$R$455,2)</f>
        <v>0</v>
      </c>
      <c r="AP465" s="726" cm="1">
        <f t="array" ref="AP465">INDEX($H465:$K465,0,MATCH(AP$458,$H$458:$K$458,0))*HLOOKUP(AP$457,$J$454:$R$455,2)</f>
        <v>0</v>
      </c>
      <c r="AQ465" s="726" cm="1">
        <f t="array" ref="AQ465">INDEX($H465:$K465,0,MATCH(AQ$458,$H$458:$K$458,0))*HLOOKUP(AQ$457,$J$454:$R$455,2)</f>
        <v>0</v>
      </c>
      <c r="AR465" s="726" cm="1">
        <f t="array" ref="AR465">INDEX($H465:$K465,0,MATCH(AR$458,$H$458:$K$458,0))*HLOOKUP(AR$457,$J$454:$R$455,2)</f>
        <v>0</v>
      </c>
      <c r="AS465" s="726" cm="1">
        <f t="array" ref="AS465">INDEX($H465:$K465,0,MATCH(AS$458,$H$458:$K$458,0))*HLOOKUP(AS$457,$J$454:$R$455,2)</f>
        <v>0</v>
      </c>
      <c r="AT465" s="726" cm="1">
        <f t="array" ref="AT465">INDEX($H465:$K465,0,MATCH(AT$458,$H$458:$K$458,0))*HLOOKUP(AT$457,$J$454:$R$455,2)</f>
        <v>0</v>
      </c>
      <c r="AU465" s="726"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6" cm="1">
        <f t="array" ref="L466">INDEX($H466:$K466,0,MATCH(L$458,$H$458:$K$458,0))*HLOOKUP(L$457,$J$454:$R$455,2)</f>
        <v>0</v>
      </c>
      <c r="M466" s="726" cm="1">
        <f t="array" ref="M466">INDEX($H466:$K466,0,MATCH(M$458,$H$458:$K$458,0))*HLOOKUP(M$457,$J$454:$R$455,2)</f>
        <v>0</v>
      </c>
      <c r="N466" s="726" cm="1">
        <f t="array" ref="N466">INDEX($H466:$K466,0,MATCH(N$458,$H$458:$K$458,0))*HLOOKUP(N$457,$J$454:$R$455,2)</f>
        <v>0</v>
      </c>
      <c r="O466" s="726" cm="1">
        <f t="array" ref="O466">INDEX($H466:$K466,0,MATCH(O$458,$H$458:$K$458,0))*HLOOKUP(O$457,$J$454:$R$455,2)</f>
        <v>0</v>
      </c>
      <c r="P466" s="726" cm="1">
        <f t="array" ref="P466">INDEX($H466:$K466,0,MATCH(P$458,$H$458:$K$458,0))*HLOOKUP(P$457,$J$454:$R$455,2)</f>
        <v>0</v>
      </c>
      <c r="Q466" s="726" cm="1">
        <f t="array" ref="Q466">INDEX($H466:$K466,0,MATCH(Q$458,$H$458:$K$458,0))*HLOOKUP(Q$457,$J$454:$R$455,2)</f>
        <v>0</v>
      </c>
      <c r="R466" s="726" cm="1">
        <f t="array" ref="R466">INDEX($H466:$K466,0,MATCH(R$458,$H$458:$K$458,0))*HLOOKUP(R$457,$J$454:$R$455,2)</f>
        <v>0</v>
      </c>
      <c r="S466" s="726" cm="1">
        <f t="array" ref="S466">INDEX($H466:$K466,0,MATCH(S$458,$H$458:$K$458,0))*HLOOKUP(S$457,$J$454:$R$455,2)</f>
        <v>0</v>
      </c>
      <c r="T466" s="726" cm="1">
        <f t="array" ref="T466">INDEX($H466:$K466,0,MATCH(T$458,$H$458:$K$458,0))*HLOOKUP(T$457,$J$454:$R$455,2)</f>
        <v>0</v>
      </c>
      <c r="U466" s="726" cm="1">
        <f t="array" ref="U466">INDEX($H466:$K466,0,MATCH(U$458,$H$458:$K$458,0))*HLOOKUP(U$457,$J$454:$R$455,2)</f>
        <v>0</v>
      </c>
      <c r="V466" s="726" cm="1">
        <f t="array" ref="V466">INDEX($H466:$K466,0,MATCH(V$458,$H$458:$K$458,0))*HLOOKUP(V$457,$J$454:$R$455,2)</f>
        <v>0</v>
      </c>
      <c r="W466" s="726" cm="1">
        <f t="array" ref="W466">INDEX($H466:$K466,0,MATCH(W$458,$H$458:$K$458,0))*HLOOKUP(W$457,$J$454:$R$455,2)</f>
        <v>0</v>
      </c>
      <c r="X466" s="726" cm="1">
        <f t="array" ref="X466">INDEX($H466:$K466,0,MATCH(X$458,$H$458:$K$458,0))*HLOOKUP(X$457,$J$454:$R$455,2)</f>
        <v>0</v>
      </c>
      <c r="Y466" s="726" cm="1">
        <f t="array" ref="Y466">INDEX($H466:$K466,0,MATCH(Y$458,$H$458:$K$458,0))*HLOOKUP(Y$457,$J$454:$R$455,2)</f>
        <v>0</v>
      </c>
      <c r="Z466" s="726" cm="1">
        <f t="array" ref="Z466">INDEX($H466:$K466,0,MATCH(Z$458,$H$458:$K$458,0))*HLOOKUP(Z$457,$J$454:$R$455,2)</f>
        <v>0</v>
      </c>
      <c r="AA466" s="726" cm="1">
        <f t="array" ref="AA466">INDEX($H466:$K466,0,MATCH(AA$458,$H$458:$K$458,0))*HLOOKUP(AA$457,$J$454:$R$455,2)</f>
        <v>0</v>
      </c>
      <c r="AB466" s="726" cm="1">
        <f t="array" ref="AB466">INDEX($H466:$K466,0,MATCH(AB$458,$H$458:$K$458,0))*HLOOKUP(AB$457,$J$454:$R$455,2)</f>
        <v>0</v>
      </c>
      <c r="AC466" s="726" cm="1">
        <f t="array" ref="AC466">INDEX($H466:$K466,0,MATCH(AC$458,$H$458:$K$458,0))*HLOOKUP(AC$457,$J$454:$R$455,2)</f>
        <v>0</v>
      </c>
      <c r="AD466" s="726" cm="1">
        <f t="array" ref="AD466">INDEX($H466:$K466,0,MATCH(AD$458,$H$458:$K$458,0))*HLOOKUP(AD$457,$J$454:$R$455,2)</f>
        <v>0</v>
      </c>
      <c r="AE466" s="726" cm="1">
        <f t="array" ref="AE466">INDEX($H466:$K466,0,MATCH(AE$458,$H$458:$K$458,0))*HLOOKUP(AE$457,$J$454:$R$455,2)</f>
        <v>0</v>
      </c>
      <c r="AF466" s="726" cm="1">
        <f t="array" ref="AF466">INDEX($H466:$K466,0,MATCH(AF$458,$H$458:$K$458,0))*HLOOKUP(AF$457,$J$454:$R$455,2)</f>
        <v>0</v>
      </c>
      <c r="AG466" s="726" cm="1">
        <f t="array" ref="AG466">INDEX($H466:$K466,0,MATCH(AG$458,$H$458:$K$458,0))*HLOOKUP(AG$457,$J$454:$R$455,2)</f>
        <v>0</v>
      </c>
      <c r="AH466" s="726" cm="1">
        <f t="array" ref="AH466">INDEX($H466:$K466,0,MATCH(AH$458,$H$458:$K$458,0))*HLOOKUP(AH$457,$J$454:$R$455,2)</f>
        <v>0</v>
      </c>
      <c r="AI466" s="726" cm="1">
        <f t="array" ref="AI466">INDEX($H466:$K466,0,MATCH(AI$458,$H$458:$K$458,0))*HLOOKUP(AI$457,$J$454:$R$455,2)</f>
        <v>0</v>
      </c>
      <c r="AJ466" s="726" cm="1">
        <f t="array" ref="AJ466">INDEX($H466:$K466,0,MATCH(AJ$458,$H$458:$K$458,0))*HLOOKUP(AJ$457,$J$454:$R$455,2)</f>
        <v>0</v>
      </c>
      <c r="AK466" s="726" cm="1">
        <f t="array" ref="AK466">INDEX($H466:$K466,0,MATCH(AK$458,$H$458:$K$458,0))*HLOOKUP(AK$457,$J$454:$R$455,2)</f>
        <v>0</v>
      </c>
      <c r="AL466" s="726" cm="1">
        <f t="array" ref="AL466">INDEX($H466:$K466,0,MATCH(AL$458,$H$458:$K$458,0))*HLOOKUP(AL$457,$J$454:$R$455,2)</f>
        <v>0</v>
      </c>
      <c r="AM466" s="726" cm="1">
        <f t="array" ref="AM466">INDEX($H466:$K466,0,MATCH(AM$458,$H$458:$K$458,0))*HLOOKUP(AM$457,$J$454:$R$455,2)</f>
        <v>0</v>
      </c>
      <c r="AN466" s="726" cm="1">
        <f t="array" ref="AN466">INDEX($H466:$K466,0,MATCH(AN$458,$H$458:$K$458,0))*HLOOKUP(AN$457,$J$454:$R$455,2)</f>
        <v>0</v>
      </c>
      <c r="AO466" s="726" cm="1">
        <f t="array" ref="AO466">INDEX($H466:$K466,0,MATCH(AO$458,$H$458:$K$458,0))*HLOOKUP(AO$457,$J$454:$R$455,2)</f>
        <v>0</v>
      </c>
      <c r="AP466" s="726" cm="1">
        <f t="array" ref="AP466">INDEX($H466:$K466,0,MATCH(AP$458,$H$458:$K$458,0))*HLOOKUP(AP$457,$J$454:$R$455,2)</f>
        <v>0</v>
      </c>
      <c r="AQ466" s="726" cm="1">
        <f t="array" ref="AQ466">INDEX($H466:$K466,0,MATCH(AQ$458,$H$458:$K$458,0))*HLOOKUP(AQ$457,$J$454:$R$455,2)</f>
        <v>0</v>
      </c>
      <c r="AR466" s="726" cm="1">
        <f t="array" ref="AR466">INDEX($H466:$K466,0,MATCH(AR$458,$H$458:$K$458,0))*HLOOKUP(AR$457,$J$454:$R$455,2)</f>
        <v>0</v>
      </c>
      <c r="AS466" s="726" cm="1">
        <f t="array" ref="AS466">INDEX($H466:$K466,0,MATCH(AS$458,$H$458:$K$458,0))*HLOOKUP(AS$457,$J$454:$R$455,2)</f>
        <v>0</v>
      </c>
      <c r="AT466" s="726" cm="1">
        <f t="array" ref="AT466">INDEX($H466:$K466,0,MATCH(AT$458,$H$458:$K$458,0))*HLOOKUP(AT$457,$J$454:$R$455,2)</f>
        <v>0</v>
      </c>
      <c r="AU466" s="726"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6" cm="1">
        <f t="array" ref="L467">INDEX($H467:$K467,0,MATCH(L$458,$H$458:$K$458,0))*HLOOKUP(L$457,$J$454:$R$455,2)</f>
        <v>0</v>
      </c>
      <c r="M467" s="726" cm="1">
        <f t="array" ref="M467">INDEX($H467:$K467,0,MATCH(M$458,$H$458:$K$458,0))*HLOOKUP(M$457,$J$454:$R$455,2)</f>
        <v>0</v>
      </c>
      <c r="N467" s="726" cm="1">
        <f t="array" ref="N467">INDEX($H467:$K467,0,MATCH(N$458,$H$458:$K$458,0))*HLOOKUP(N$457,$J$454:$R$455,2)</f>
        <v>0</v>
      </c>
      <c r="O467" s="726" cm="1">
        <f t="array" ref="O467">INDEX($H467:$K467,0,MATCH(O$458,$H$458:$K$458,0))*HLOOKUP(O$457,$J$454:$R$455,2)</f>
        <v>0</v>
      </c>
      <c r="P467" s="726" cm="1">
        <f t="array" ref="P467">INDEX($H467:$K467,0,MATCH(P$458,$H$458:$K$458,0))*HLOOKUP(P$457,$J$454:$R$455,2)</f>
        <v>0</v>
      </c>
      <c r="Q467" s="726" cm="1">
        <f t="array" ref="Q467">INDEX($H467:$K467,0,MATCH(Q$458,$H$458:$K$458,0))*HLOOKUP(Q$457,$J$454:$R$455,2)</f>
        <v>0</v>
      </c>
      <c r="R467" s="726" cm="1">
        <f t="array" ref="R467">INDEX($H467:$K467,0,MATCH(R$458,$H$458:$K$458,0))*HLOOKUP(R$457,$J$454:$R$455,2)</f>
        <v>0</v>
      </c>
      <c r="S467" s="726" cm="1">
        <f t="array" ref="S467">INDEX($H467:$K467,0,MATCH(S$458,$H$458:$K$458,0))*HLOOKUP(S$457,$J$454:$R$455,2)</f>
        <v>0</v>
      </c>
      <c r="T467" s="726" cm="1">
        <f t="array" ref="T467">INDEX($H467:$K467,0,MATCH(T$458,$H$458:$K$458,0))*HLOOKUP(T$457,$J$454:$R$455,2)</f>
        <v>0</v>
      </c>
      <c r="U467" s="726" cm="1">
        <f t="array" ref="U467">INDEX($H467:$K467,0,MATCH(U$458,$H$458:$K$458,0))*HLOOKUP(U$457,$J$454:$R$455,2)</f>
        <v>0</v>
      </c>
      <c r="V467" s="726" cm="1">
        <f t="array" ref="V467">INDEX($H467:$K467,0,MATCH(V$458,$H$458:$K$458,0))*HLOOKUP(V$457,$J$454:$R$455,2)</f>
        <v>0</v>
      </c>
      <c r="W467" s="726" cm="1">
        <f t="array" ref="W467">INDEX($H467:$K467,0,MATCH(W$458,$H$458:$K$458,0))*HLOOKUP(W$457,$J$454:$R$455,2)</f>
        <v>0</v>
      </c>
      <c r="X467" s="726" cm="1">
        <f t="array" ref="X467">INDEX($H467:$K467,0,MATCH(X$458,$H$458:$K$458,0))*HLOOKUP(X$457,$J$454:$R$455,2)</f>
        <v>0</v>
      </c>
      <c r="Y467" s="726" cm="1">
        <f t="array" ref="Y467">INDEX($H467:$K467,0,MATCH(Y$458,$H$458:$K$458,0))*HLOOKUP(Y$457,$J$454:$R$455,2)</f>
        <v>0</v>
      </c>
      <c r="Z467" s="726" cm="1">
        <f t="array" ref="Z467">INDEX($H467:$K467,0,MATCH(Z$458,$H$458:$K$458,0))*HLOOKUP(Z$457,$J$454:$R$455,2)</f>
        <v>0</v>
      </c>
      <c r="AA467" s="726" cm="1">
        <f t="array" ref="AA467">INDEX($H467:$K467,0,MATCH(AA$458,$H$458:$K$458,0))*HLOOKUP(AA$457,$J$454:$R$455,2)</f>
        <v>0</v>
      </c>
      <c r="AB467" s="726" cm="1">
        <f t="array" ref="AB467">INDEX($H467:$K467,0,MATCH(AB$458,$H$458:$K$458,0))*HLOOKUP(AB$457,$J$454:$R$455,2)</f>
        <v>0</v>
      </c>
      <c r="AC467" s="726" cm="1">
        <f t="array" ref="AC467">INDEX($H467:$K467,0,MATCH(AC$458,$H$458:$K$458,0))*HLOOKUP(AC$457,$J$454:$R$455,2)</f>
        <v>0</v>
      </c>
      <c r="AD467" s="726" cm="1">
        <f t="array" ref="AD467">INDEX($H467:$K467,0,MATCH(AD$458,$H$458:$K$458,0))*HLOOKUP(AD$457,$J$454:$R$455,2)</f>
        <v>0</v>
      </c>
      <c r="AE467" s="726" cm="1">
        <f t="array" ref="AE467">INDEX($H467:$K467,0,MATCH(AE$458,$H$458:$K$458,0))*HLOOKUP(AE$457,$J$454:$R$455,2)</f>
        <v>0</v>
      </c>
      <c r="AF467" s="726" cm="1">
        <f t="array" ref="AF467">INDEX($H467:$K467,0,MATCH(AF$458,$H$458:$K$458,0))*HLOOKUP(AF$457,$J$454:$R$455,2)</f>
        <v>0</v>
      </c>
      <c r="AG467" s="726" cm="1">
        <f t="array" ref="AG467">INDEX($H467:$K467,0,MATCH(AG$458,$H$458:$K$458,0))*HLOOKUP(AG$457,$J$454:$R$455,2)</f>
        <v>0</v>
      </c>
      <c r="AH467" s="726" cm="1">
        <f t="array" ref="AH467">INDEX($H467:$K467,0,MATCH(AH$458,$H$458:$K$458,0))*HLOOKUP(AH$457,$J$454:$R$455,2)</f>
        <v>0</v>
      </c>
      <c r="AI467" s="726" cm="1">
        <f t="array" ref="AI467">INDEX($H467:$K467,0,MATCH(AI$458,$H$458:$K$458,0))*HLOOKUP(AI$457,$J$454:$R$455,2)</f>
        <v>0</v>
      </c>
      <c r="AJ467" s="726" cm="1">
        <f t="array" ref="AJ467">INDEX($H467:$K467,0,MATCH(AJ$458,$H$458:$K$458,0))*HLOOKUP(AJ$457,$J$454:$R$455,2)</f>
        <v>0</v>
      </c>
      <c r="AK467" s="726" cm="1">
        <f t="array" ref="AK467">INDEX($H467:$K467,0,MATCH(AK$458,$H$458:$K$458,0))*HLOOKUP(AK$457,$J$454:$R$455,2)</f>
        <v>0</v>
      </c>
      <c r="AL467" s="726" cm="1">
        <f t="array" ref="AL467">INDEX($H467:$K467,0,MATCH(AL$458,$H$458:$K$458,0))*HLOOKUP(AL$457,$J$454:$R$455,2)</f>
        <v>0</v>
      </c>
      <c r="AM467" s="726" cm="1">
        <f t="array" ref="AM467">INDEX($H467:$K467,0,MATCH(AM$458,$H$458:$K$458,0))*HLOOKUP(AM$457,$J$454:$R$455,2)</f>
        <v>0</v>
      </c>
      <c r="AN467" s="726" cm="1">
        <f t="array" ref="AN467">INDEX($H467:$K467,0,MATCH(AN$458,$H$458:$K$458,0))*HLOOKUP(AN$457,$J$454:$R$455,2)</f>
        <v>0</v>
      </c>
      <c r="AO467" s="726" cm="1">
        <f t="array" ref="AO467">INDEX($H467:$K467,0,MATCH(AO$458,$H$458:$K$458,0))*HLOOKUP(AO$457,$J$454:$R$455,2)</f>
        <v>0</v>
      </c>
      <c r="AP467" s="726" cm="1">
        <f t="array" ref="AP467">INDEX($H467:$K467,0,MATCH(AP$458,$H$458:$K$458,0))*HLOOKUP(AP$457,$J$454:$R$455,2)</f>
        <v>0</v>
      </c>
      <c r="AQ467" s="726" cm="1">
        <f t="array" ref="AQ467">INDEX($H467:$K467,0,MATCH(AQ$458,$H$458:$K$458,0))*HLOOKUP(AQ$457,$J$454:$R$455,2)</f>
        <v>0</v>
      </c>
      <c r="AR467" s="726" cm="1">
        <f t="array" ref="AR467">INDEX($H467:$K467,0,MATCH(AR$458,$H$458:$K$458,0))*HLOOKUP(AR$457,$J$454:$R$455,2)</f>
        <v>0</v>
      </c>
      <c r="AS467" s="726" cm="1">
        <f t="array" ref="AS467">INDEX($H467:$K467,0,MATCH(AS$458,$H$458:$K$458,0))*HLOOKUP(AS$457,$J$454:$R$455,2)</f>
        <v>0</v>
      </c>
      <c r="AT467" s="726" cm="1">
        <f t="array" ref="AT467">INDEX($H467:$K467,0,MATCH(AT$458,$H$458:$K$458,0))*HLOOKUP(AT$457,$J$454:$R$455,2)</f>
        <v>0</v>
      </c>
      <c r="AU467" s="726"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6" cm="1">
        <f t="array" ref="L468">INDEX($H468:$K468,0,MATCH(L$458,$H$458:$K$458,0))*HLOOKUP(L$457,$J$454:$R$455,2)</f>
        <v>0</v>
      </c>
      <c r="M468" s="726" cm="1">
        <f t="array" ref="M468">INDEX($H468:$K468,0,MATCH(M$458,$H$458:$K$458,0))*HLOOKUP(M$457,$J$454:$R$455,2)</f>
        <v>0</v>
      </c>
      <c r="N468" s="726" cm="1">
        <f t="array" ref="N468">INDEX($H468:$K468,0,MATCH(N$458,$H$458:$K$458,0))*HLOOKUP(N$457,$J$454:$R$455,2)</f>
        <v>0</v>
      </c>
      <c r="O468" s="726" cm="1">
        <f t="array" ref="O468">INDEX($H468:$K468,0,MATCH(O$458,$H$458:$K$458,0))*HLOOKUP(O$457,$J$454:$R$455,2)</f>
        <v>0</v>
      </c>
      <c r="P468" s="726" cm="1">
        <f t="array" ref="P468">INDEX($H468:$K468,0,MATCH(P$458,$H$458:$K$458,0))*HLOOKUP(P$457,$J$454:$R$455,2)</f>
        <v>0</v>
      </c>
      <c r="Q468" s="726" cm="1">
        <f t="array" ref="Q468">INDEX($H468:$K468,0,MATCH(Q$458,$H$458:$K$458,0))*HLOOKUP(Q$457,$J$454:$R$455,2)</f>
        <v>0</v>
      </c>
      <c r="R468" s="726" cm="1">
        <f t="array" ref="R468">INDEX($H468:$K468,0,MATCH(R$458,$H$458:$K$458,0))*HLOOKUP(R$457,$J$454:$R$455,2)</f>
        <v>0</v>
      </c>
      <c r="S468" s="726" cm="1">
        <f t="array" ref="S468">INDEX($H468:$K468,0,MATCH(S$458,$H$458:$K$458,0))*HLOOKUP(S$457,$J$454:$R$455,2)</f>
        <v>0</v>
      </c>
      <c r="T468" s="726" cm="1">
        <f t="array" ref="T468">INDEX($H468:$K468,0,MATCH(T$458,$H$458:$K$458,0))*HLOOKUP(T$457,$J$454:$R$455,2)</f>
        <v>0</v>
      </c>
      <c r="U468" s="726" cm="1">
        <f t="array" ref="U468">INDEX($H468:$K468,0,MATCH(U$458,$H$458:$K$458,0))*HLOOKUP(U$457,$J$454:$R$455,2)</f>
        <v>0</v>
      </c>
      <c r="V468" s="726" cm="1">
        <f t="array" ref="V468">INDEX($H468:$K468,0,MATCH(V$458,$H$458:$K$458,0))*HLOOKUP(V$457,$J$454:$R$455,2)</f>
        <v>0</v>
      </c>
      <c r="W468" s="726" cm="1">
        <f t="array" ref="W468">INDEX($H468:$K468,0,MATCH(W$458,$H$458:$K$458,0))*HLOOKUP(W$457,$J$454:$R$455,2)</f>
        <v>0</v>
      </c>
      <c r="X468" s="726" cm="1">
        <f t="array" ref="X468">INDEX($H468:$K468,0,MATCH(X$458,$H$458:$K$458,0))*HLOOKUP(X$457,$J$454:$R$455,2)</f>
        <v>0</v>
      </c>
      <c r="Y468" s="726" cm="1">
        <f t="array" ref="Y468">INDEX($H468:$K468,0,MATCH(Y$458,$H$458:$K$458,0))*HLOOKUP(Y$457,$J$454:$R$455,2)</f>
        <v>0</v>
      </c>
      <c r="Z468" s="726" cm="1">
        <f t="array" ref="Z468">INDEX($H468:$K468,0,MATCH(Z$458,$H$458:$K$458,0))*HLOOKUP(Z$457,$J$454:$R$455,2)</f>
        <v>0</v>
      </c>
      <c r="AA468" s="726" cm="1">
        <f t="array" ref="AA468">INDEX($H468:$K468,0,MATCH(AA$458,$H$458:$K$458,0))*HLOOKUP(AA$457,$J$454:$R$455,2)</f>
        <v>0</v>
      </c>
      <c r="AB468" s="726" cm="1">
        <f t="array" ref="AB468">INDEX($H468:$K468,0,MATCH(AB$458,$H$458:$K$458,0))*HLOOKUP(AB$457,$J$454:$R$455,2)</f>
        <v>0</v>
      </c>
      <c r="AC468" s="726" cm="1">
        <f t="array" ref="AC468">INDEX($H468:$K468,0,MATCH(AC$458,$H$458:$K$458,0))*HLOOKUP(AC$457,$J$454:$R$455,2)</f>
        <v>0</v>
      </c>
      <c r="AD468" s="726" cm="1">
        <f t="array" ref="AD468">INDEX($H468:$K468,0,MATCH(AD$458,$H$458:$K$458,0))*HLOOKUP(AD$457,$J$454:$R$455,2)</f>
        <v>0</v>
      </c>
      <c r="AE468" s="726" cm="1">
        <f t="array" ref="AE468">INDEX($H468:$K468,0,MATCH(AE$458,$H$458:$K$458,0))*HLOOKUP(AE$457,$J$454:$R$455,2)</f>
        <v>0</v>
      </c>
      <c r="AF468" s="726" cm="1">
        <f t="array" ref="AF468">INDEX($H468:$K468,0,MATCH(AF$458,$H$458:$K$458,0))*HLOOKUP(AF$457,$J$454:$R$455,2)</f>
        <v>0</v>
      </c>
      <c r="AG468" s="726" cm="1">
        <f t="array" ref="AG468">INDEX($H468:$K468,0,MATCH(AG$458,$H$458:$K$458,0))*HLOOKUP(AG$457,$J$454:$R$455,2)</f>
        <v>0</v>
      </c>
      <c r="AH468" s="726" cm="1">
        <f t="array" ref="AH468">INDEX($H468:$K468,0,MATCH(AH$458,$H$458:$K$458,0))*HLOOKUP(AH$457,$J$454:$R$455,2)</f>
        <v>0</v>
      </c>
      <c r="AI468" s="726" cm="1">
        <f t="array" ref="AI468">INDEX($H468:$K468,0,MATCH(AI$458,$H$458:$K$458,0))*HLOOKUP(AI$457,$J$454:$R$455,2)</f>
        <v>0</v>
      </c>
      <c r="AJ468" s="726" cm="1">
        <f t="array" ref="AJ468">INDEX($H468:$K468,0,MATCH(AJ$458,$H$458:$K$458,0))*HLOOKUP(AJ$457,$J$454:$R$455,2)</f>
        <v>0</v>
      </c>
      <c r="AK468" s="726" cm="1">
        <f t="array" ref="AK468">INDEX($H468:$K468,0,MATCH(AK$458,$H$458:$K$458,0))*HLOOKUP(AK$457,$J$454:$R$455,2)</f>
        <v>0</v>
      </c>
      <c r="AL468" s="726" cm="1">
        <f t="array" ref="AL468">INDEX($H468:$K468,0,MATCH(AL$458,$H$458:$K$458,0))*HLOOKUP(AL$457,$J$454:$R$455,2)</f>
        <v>0</v>
      </c>
      <c r="AM468" s="726" cm="1">
        <f t="array" ref="AM468">INDEX($H468:$K468,0,MATCH(AM$458,$H$458:$K$458,0))*HLOOKUP(AM$457,$J$454:$R$455,2)</f>
        <v>0</v>
      </c>
      <c r="AN468" s="726" cm="1">
        <f t="array" ref="AN468">INDEX($H468:$K468,0,MATCH(AN$458,$H$458:$K$458,0))*HLOOKUP(AN$457,$J$454:$R$455,2)</f>
        <v>0</v>
      </c>
      <c r="AO468" s="726" cm="1">
        <f t="array" ref="AO468">INDEX($H468:$K468,0,MATCH(AO$458,$H$458:$K$458,0))*HLOOKUP(AO$457,$J$454:$R$455,2)</f>
        <v>0</v>
      </c>
      <c r="AP468" s="726" cm="1">
        <f t="array" ref="AP468">INDEX($H468:$K468,0,MATCH(AP$458,$H$458:$K$458,0))*HLOOKUP(AP$457,$J$454:$R$455,2)</f>
        <v>0</v>
      </c>
      <c r="AQ468" s="726" cm="1">
        <f t="array" ref="AQ468">INDEX($H468:$K468,0,MATCH(AQ$458,$H$458:$K$458,0))*HLOOKUP(AQ$457,$J$454:$R$455,2)</f>
        <v>0</v>
      </c>
      <c r="AR468" s="726" cm="1">
        <f t="array" ref="AR468">INDEX($H468:$K468,0,MATCH(AR$458,$H$458:$K$458,0))*HLOOKUP(AR$457,$J$454:$R$455,2)</f>
        <v>0</v>
      </c>
      <c r="AS468" s="726" cm="1">
        <f t="array" ref="AS468">INDEX($H468:$K468,0,MATCH(AS$458,$H$458:$K$458,0))*HLOOKUP(AS$457,$J$454:$R$455,2)</f>
        <v>0</v>
      </c>
      <c r="AT468" s="726" cm="1">
        <f t="array" ref="AT468">INDEX($H468:$K468,0,MATCH(AT$458,$H$458:$K$458,0))*HLOOKUP(AT$457,$J$454:$R$455,2)</f>
        <v>0</v>
      </c>
      <c r="AU468" s="726"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6" cm="1">
        <f t="array" ref="L469">INDEX($H469:$K469,0,MATCH(L$458,$H$458:$K$458,0))*HLOOKUP(L$457,$J$454:$R$455,2)</f>
        <v>0</v>
      </c>
      <c r="M469" s="726" cm="1">
        <f t="array" ref="M469">INDEX($H469:$K469,0,MATCH(M$458,$H$458:$K$458,0))*HLOOKUP(M$457,$J$454:$R$455,2)</f>
        <v>0</v>
      </c>
      <c r="N469" s="726" cm="1">
        <f t="array" ref="N469">INDEX($H469:$K469,0,MATCH(N$458,$H$458:$K$458,0))*HLOOKUP(N$457,$J$454:$R$455,2)</f>
        <v>0</v>
      </c>
      <c r="O469" s="726" cm="1">
        <f t="array" ref="O469">INDEX($H469:$K469,0,MATCH(O$458,$H$458:$K$458,0))*HLOOKUP(O$457,$J$454:$R$455,2)</f>
        <v>0</v>
      </c>
      <c r="P469" s="726" cm="1">
        <f t="array" ref="P469">INDEX($H469:$K469,0,MATCH(P$458,$H$458:$K$458,0))*HLOOKUP(P$457,$J$454:$R$455,2)</f>
        <v>0</v>
      </c>
      <c r="Q469" s="726" cm="1">
        <f t="array" ref="Q469">INDEX($H469:$K469,0,MATCH(Q$458,$H$458:$K$458,0))*HLOOKUP(Q$457,$J$454:$R$455,2)</f>
        <v>0</v>
      </c>
      <c r="R469" s="726" cm="1">
        <f t="array" ref="R469">INDEX($H469:$K469,0,MATCH(R$458,$H$458:$K$458,0))*HLOOKUP(R$457,$J$454:$R$455,2)</f>
        <v>0</v>
      </c>
      <c r="S469" s="726" cm="1">
        <f t="array" ref="S469">INDEX($H469:$K469,0,MATCH(S$458,$H$458:$K$458,0))*HLOOKUP(S$457,$J$454:$R$455,2)</f>
        <v>0</v>
      </c>
      <c r="T469" s="726" cm="1">
        <f t="array" ref="T469">INDEX($H469:$K469,0,MATCH(T$458,$H$458:$K$458,0))*HLOOKUP(T$457,$J$454:$R$455,2)</f>
        <v>0</v>
      </c>
      <c r="U469" s="726" cm="1">
        <f t="array" ref="U469">INDEX($H469:$K469,0,MATCH(U$458,$H$458:$K$458,0))*HLOOKUP(U$457,$J$454:$R$455,2)</f>
        <v>0</v>
      </c>
      <c r="V469" s="726" cm="1">
        <f t="array" ref="V469">INDEX($H469:$K469,0,MATCH(V$458,$H$458:$K$458,0))*HLOOKUP(V$457,$J$454:$R$455,2)</f>
        <v>0</v>
      </c>
      <c r="W469" s="726" cm="1">
        <f t="array" ref="W469">INDEX($H469:$K469,0,MATCH(W$458,$H$458:$K$458,0))*HLOOKUP(W$457,$J$454:$R$455,2)</f>
        <v>0</v>
      </c>
      <c r="X469" s="726" cm="1">
        <f t="array" ref="X469">INDEX($H469:$K469,0,MATCH(X$458,$H$458:$K$458,0))*HLOOKUP(X$457,$J$454:$R$455,2)</f>
        <v>0</v>
      </c>
      <c r="Y469" s="726" cm="1">
        <f t="array" ref="Y469">INDEX($H469:$K469,0,MATCH(Y$458,$H$458:$K$458,0))*HLOOKUP(Y$457,$J$454:$R$455,2)</f>
        <v>0</v>
      </c>
      <c r="Z469" s="726" cm="1">
        <f t="array" ref="Z469">INDEX($H469:$K469,0,MATCH(Z$458,$H$458:$K$458,0))*HLOOKUP(Z$457,$J$454:$R$455,2)</f>
        <v>0</v>
      </c>
      <c r="AA469" s="726" cm="1">
        <f t="array" ref="AA469">INDEX($H469:$K469,0,MATCH(AA$458,$H$458:$K$458,0))*HLOOKUP(AA$457,$J$454:$R$455,2)</f>
        <v>0</v>
      </c>
      <c r="AB469" s="726" cm="1">
        <f t="array" ref="AB469">INDEX($H469:$K469,0,MATCH(AB$458,$H$458:$K$458,0))*HLOOKUP(AB$457,$J$454:$R$455,2)</f>
        <v>0</v>
      </c>
      <c r="AC469" s="726" cm="1">
        <f t="array" ref="AC469">INDEX($H469:$K469,0,MATCH(AC$458,$H$458:$K$458,0))*HLOOKUP(AC$457,$J$454:$R$455,2)</f>
        <v>0</v>
      </c>
      <c r="AD469" s="726" cm="1">
        <f t="array" ref="AD469">INDEX($H469:$K469,0,MATCH(AD$458,$H$458:$K$458,0))*HLOOKUP(AD$457,$J$454:$R$455,2)</f>
        <v>0</v>
      </c>
      <c r="AE469" s="726" cm="1">
        <f t="array" ref="AE469">INDEX($H469:$K469,0,MATCH(AE$458,$H$458:$K$458,0))*HLOOKUP(AE$457,$J$454:$R$455,2)</f>
        <v>0</v>
      </c>
      <c r="AF469" s="726" cm="1">
        <f t="array" ref="AF469">INDEX($H469:$K469,0,MATCH(AF$458,$H$458:$K$458,0))*HLOOKUP(AF$457,$J$454:$R$455,2)</f>
        <v>0</v>
      </c>
      <c r="AG469" s="726" cm="1">
        <f t="array" ref="AG469">INDEX($H469:$K469,0,MATCH(AG$458,$H$458:$K$458,0))*HLOOKUP(AG$457,$J$454:$R$455,2)</f>
        <v>0</v>
      </c>
      <c r="AH469" s="726" cm="1">
        <f t="array" ref="AH469">INDEX($H469:$K469,0,MATCH(AH$458,$H$458:$K$458,0))*HLOOKUP(AH$457,$J$454:$R$455,2)</f>
        <v>0</v>
      </c>
      <c r="AI469" s="726" cm="1">
        <f t="array" ref="AI469">INDEX($H469:$K469,0,MATCH(AI$458,$H$458:$K$458,0))*HLOOKUP(AI$457,$J$454:$R$455,2)</f>
        <v>0</v>
      </c>
      <c r="AJ469" s="726" cm="1">
        <f t="array" ref="AJ469">INDEX($H469:$K469,0,MATCH(AJ$458,$H$458:$K$458,0))*HLOOKUP(AJ$457,$J$454:$R$455,2)</f>
        <v>0</v>
      </c>
      <c r="AK469" s="726" cm="1">
        <f t="array" ref="AK469">INDEX($H469:$K469,0,MATCH(AK$458,$H$458:$K$458,0))*HLOOKUP(AK$457,$J$454:$R$455,2)</f>
        <v>0</v>
      </c>
      <c r="AL469" s="726" cm="1">
        <f t="array" ref="AL469">INDEX($H469:$K469,0,MATCH(AL$458,$H$458:$K$458,0))*HLOOKUP(AL$457,$J$454:$R$455,2)</f>
        <v>0</v>
      </c>
      <c r="AM469" s="726" cm="1">
        <f t="array" ref="AM469">INDEX($H469:$K469,0,MATCH(AM$458,$H$458:$K$458,0))*HLOOKUP(AM$457,$J$454:$R$455,2)</f>
        <v>0</v>
      </c>
      <c r="AN469" s="726" cm="1">
        <f t="array" ref="AN469">INDEX($H469:$K469,0,MATCH(AN$458,$H$458:$K$458,0))*HLOOKUP(AN$457,$J$454:$R$455,2)</f>
        <v>0</v>
      </c>
      <c r="AO469" s="726" cm="1">
        <f t="array" ref="AO469">INDEX($H469:$K469,0,MATCH(AO$458,$H$458:$K$458,0))*HLOOKUP(AO$457,$J$454:$R$455,2)</f>
        <v>0</v>
      </c>
      <c r="AP469" s="726" cm="1">
        <f t="array" ref="AP469">INDEX($H469:$K469,0,MATCH(AP$458,$H$458:$K$458,0))*HLOOKUP(AP$457,$J$454:$R$455,2)</f>
        <v>0</v>
      </c>
      <c r="AQ469" s="726" cm="1">
        <f t="array" ref="AQ469">INDEX($H469:$K469,0,MATCH(AQ$458,$H$458:$K$458,0))*HLOOKUP(AQ$457,$J$454:$R$455,2)</f>
        <v>0</v>
      </c>
      <c r="AR469" s="726" cm="1">
        <f t="array" ref="AR469">INDEX($H469:$K469,0,MATCH(AR$458,$H$458:$K$458,0))*HLOOKUP(AR$457,$J$454:$R$455,2)</f>
        <v>0</v>
      </c>
      <c r="AS469" s="726" cm="1">
        <f t="array" ref="AS469">INDEX($H469:$K469,0,MATCH(AS$458,$H$458:$K$458,0))*HLOOKUP(AS$457,$J$454:$R$455,2)</f>
        <v>0</v>
      </c>
      <c r="AT469" s="726" cm="1">
        <f t="array" ref="AT469">INDEX($H469:$K469,0,MATCH(AT$458,$H$458:$K$458,0))*HLOOKUP(AT$457,$J$454:$R$455,2)</f>
        <v>0</v>
      </c>
      <c r="AU469" s="726"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6" cm="1">
        <f t="array" ref="L470">INDEX($H470:$K470,0,MATCH(L$458,$H$458:$K$458,0))*HLOOKUP(L$457,$J$454:$R$455,2)</f>
        <v>0</v>
      </c>
      <c r="M470" s="726" cm="1">
        <f t="array" ref="M470">INDEX($H470:$K470,0,MATCH(M$458,$H$458:$K$458,0))*HLOOKUP(M$457,$J$454:$R$455,2)</f>
        <v>1</v>
      </c>
      <c r="N470" s="726" cm="1">
        <f t="array" ref="N470">INDEX($H470:$K470,0,MATCH(N$458,$H$458:$K$458,0))*HLOOKUP(N$457,$J$454:$R$455,2)</f>
        <v>1</v>
      </c>
      <c r="O470" s="726" cm="1">
        <f t="array" ref="O470">INDEX($H470:$K470,0,MATCH(O$458,$H$458:$K$458,0))*HLOOKUP(O$457,$J$454:$R$455,2)</f>
        <v>1</v>
      </c>
      <c r="P470" s="726" cm="1">
        <f t="array" ref="P470">INDEX($H470:$K470,0,MATCH(P$458,$H$458:$K$458,0))*HLOOKUP(P$457,$J$454:$R$455,2)</f>
        <v>0</v>
      </c>
      <c r="Q470" s="726" cm="1">
        <f t="array" ref="Q470">INDEX($H470:$K470,0,MATCH(Q$458,$H$458:$K$458,0))*HLOOKUP(Q$457,$J$454:$R$455,2)</f>
        <v>1</v>
      </c>
      <c r="R470" s="726" cm="1">
        <f t="array" ref="R470">INDEX($H470:$K470,0,MATCH(R$458,$H$458:$K$458,0))*HLOOKUP(R$457,$J$454:$R$455,2)</f>
        <v>1</v>
      </c>
      <c r="S470" s="726" cm="1">
        <f t="array" ref="S470">INDEX($H470:$K470,0,MATCH(S$458,$H$458:$K$458,0))*HLOOKUP(S$457,$J$454:$R$455,2)</f>
        <v>1</v>
      </c>
      <c r="T470" s="726" cm="1">
        <f t="array" ref="T470">INDEX($H470:$K470,0,MATCH(T$458,$H$458:$K$458,0))*HLOOKUP(T$457,$J$454:$R$455,2)</f>
        <v>0</v>
      </c>
      <c r="U470" s="726" cm="1">
        <f t="array" ref="U470">INDEX($H470:$K470,0,MATCH(U$458,$H$458:$K$458,0))*HLOOKUP(U$457,$J$454:$R$455,2)</f>
        <v>1</v>
      </c>
      <c r="V470" s="726" cm="1">
        <f t="array" ref="V470">INDEX($H470:$K470,0,MATCH(V$458,$H$458:$K$458,0))*HLOOKUP(V$457,$J$454:$R$455,2)</f>
        <v>1</v>
      </c>
      <c r="W470" s="726" cm="1">
        <f t="array" ref="W470">INDEX($H470:$K470,0,MATCH(W$458,$H$458:$K$458,0))*HLOOKUP(W$457,$J$454:$R$455,2)</f>
        <v>1</v>
      </c>
      <c r="X470" s="726" cm="1">
        <f t="array" ref="X470">INDEX($H470:$K470,0,MATCH(X$458,$H$458:$K$458,0))*HLOOKUP(X$457,$J$454:$R$455,2)</f>
        <v>0</v>
      </c>
      <c r="Y470" s="726" cm="1">
        <f t="array" ref="Y470">INDEX($H470:$K470,0,MATCH(Y$458,$H$458:$K$458,0))*HLOOKUP(Y$457,$J$454:$R$455,2)</f>
        <v>1</v>
      </c>
      <c r="Z470" s="726" cm="1">
        <f t="array" ref="Z470">INDEX($H470:$K470,0,MATCH(Z$458,$H$458:$K$458,0))*HLOOKUP(Z$457,$J$454:$R$455,2)</f>
        <v>1</v>
      </c>
      <c r="AA470" s="726" cm="1">
        <f t="array" ref="AA470">INDEX($H470:$K470,0,MATCH(AA$458,$H$458:$K$458,0))*HLOOKUP(AA$457,$J$454:$R$455,2)</f>
        <v>1</v>
      </c>
      <c r="AB470" s="726" cm="1">
        <f t="array" ref="AB470">INDEX($H470:$K470,0,MATCH(AB$458,$H$458:$K$458,0))*HLOOKUP(AB$457,$J$454:$R$455,2)</f>
        <v>0</v>
      </c>
      <c r="AC470" s="726" cm="1">
        <f t="array" ref="AC470">INDEX($H470:$K470,0,MATCH(AC$458,$H$458:$K$458,0))*HLOOKUP(AC$457,$J$454:$R$455,2)</f>
        <v>1</v>
      </c>
      <c r="AD470" s="726" cm="1">
        <f t="array" ref="AD470">INDEX($H470:$K470,0,MATCH(AD$458,$H$458:$K$458,0))*HLOOKUP(AD$457,$J$454:$R$455,2)</f>
        <v>1</v>
      </c>
      <c r="AE470" s="726" cm="1">
        <f t="array" ref="AE470">INDEX($H470:$K470,0,MATCH(AE$458,$H$458:$K$458,0))*HLOOKUP(AE$457,$J$454:$R$455,2)</f>
        <v>1</v>
      </c>
      <c r="AF470" s="726" cm="1">
        <f t="array" ref="AF470">INDEX($H470:$K470,0,MATCH(AF$458,$H$458:$K$458,0))*HLOOKUP(AF$457,$J$454:$R$455,2)</f>
        <v>0</v>
      </c>
      <c r="AG470" s="726" cm="1">
        <f t="array" ref="AG470">INDEX($H470:$K470,0,MATCH(AG$458,$H$458:$K$458,0))*HLOOKUP(AG$457,$J$454:$R$455,2)</f>
        <v>1</v>
      </c>
      <c r="AH470" s="726" cm="1">
        <f t="array" ref="AH470">INDEX($H470:$K470,0,MATCH(AH$458,$H$458:$K$458,0))*HLOOKUP(AH$457,$J$454:$R$455,2)</f>
        <v>1</v>
      </c>
      <c r="AI470" s="726" cm="1">
        <f t="array" ref="AI470">INDEX($H470:$K470,0,MATCH(AI$458,$H$458:$K$458,0))*HLOOKUP(AI$457,$J$454:$R$455,2)</f>
        <v>1</v>
      </c>
      <c r="AJ470" s="726" cm="1">
        <f t="array" ref="AJ470">INDEX($H470:$K470,0,MATCH(AJ$458,$H$458:$K$458,0))*HLOOKUP(AJ$457,$J$454:$R$455,2)</f>
        <v>0</v>
      </c>
      <c r="AK470" s="726" cm="1">
        <f t="array" ref="AK470">INDEX($H470:$K470,0,MATCH(AK$458,$H$458:$K$458,0))*HLOOKUP(AK$457,$J$454:$R$455,2)</f>
        <v>1</v>
      </c>
      <c r="AL470" s="726" cm="1">
        <f t="array" ref="AL470">INDEX($H470:$K470,0,MATCH(AL$458,$H$458:$K$458,0))*HLOOKUP(AL$457,$J$454:$R$455,2)</f>
        <v>1</v>
      </c>
      <c r="AM470" s="726" cm="1">
        <f t="array" ref="AM470">INDEX($H470:$K470,0,MATCH(AM$458,$H$458:$K$458,0))*HLOOKUP(AM$457,$J$454:$R$455,2)</f>
        <v>1</v>
      </c>
      <c r="AN470" s="726" cm="1">
        <f t="array" ref="AN470">INDEX($H470:$K470,0,MATCH(AN$458,$H$458:$K$458,0))*HLOOKUP(AN$457,$J$454:$R$455,2)</f>
        <v>0</v>
      </c>
      <c r="AO470" s="726" cm="1">
        <f t="array" ref="AO470">INDEX($H470:$K470,0,MATCH(AO$458,$H$458:$K$458,0))*HLOOKUP(AO$457,$J$454:$R$455,2)</f>
        <v>1</v>
      </c>
      <c r="AP470" s="726" cm="1">
        <f t="array" ref="AP470">INDEX($H470:$K470,0,MATCH(AP$458,$H$458:$K$458,0))*HLOOKUP(AP$457,$J$454:$R$455,2)</f>
        <v>1</v>
      </c>
      <c r="AQ470" s="726" cm="1">
        <f t="array" ref="AQ470">INDEX($H470:$K470,0,MATCH(AQ$458,$H$458:$K$458,0))*HLOOKUP(AQ$457,$J$454:$R$455,2)</f>
        <v>1</v>
      </c>
      <c r="AR470" s="726" cm="1">
        <f t="array" ref="AR470">INDEX($H470:$K470,0,MATCH(AR$458,$H$458:$K$458,0))*HLOOKUP(AR$457,$J$454:$R$455,2)</f>
        <v>0</v>
      </c>
      <c r="AS470" s="726" cm="1">
        <f t="array" ref="AS470">INDEX($H470:$K470,0,MATCH(AS$458,$H$458:$K$458,0))*HLOOKUP(AS$457,$J$454:$R$455,2)</f>
        <v>1</v>
      </c>
      <c r="AT470" s="726" cm="1">
        <f t="array" ref="AT470">INDEX($H470:$K470,0,MATCH(AT$458,$H$458:$K$458,0))*HLOOKUP(AT$457,$J$454:$R$455,2)</f>
        <v>1</v>
      </c>
      <c r="AU470" s="726"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6" cm="1">
        <f t="array" ref="L471">INDEX($H471:$K471,0,MATCH(L$458,$H$458:$K$458,0))*HLOOKUP(L$457,$J$454:$R$455,2)</f>
        <v>0</v>
      </c>
      <c r="M471" s="726" cm="1">
        <f t="array" ref="M471">INDEX($H471:$K471,0,MATCH(M$458,$H$458:$K$458,0))*HLOOKUP(M$457,$J$454:$R$455,2)</f>
        <v>1</v>
      </c>
      <c r="N471" s="726" cm="1">
        <f t="array" ref="N471">INDEX($H471:$K471,0,MATCH(N$458,$H$458:$K$458,0))*HLOOKUP(N$457,$J$454:$R$455,2)</f>
        <v>1</v>
      </c>
      <c r="O471" s="726" cm="1">
        <f t="array" ref="O471">INDEX($H471:$K471,0,MATCH(O$458,$H$458:$K$458,0))*HLOOKUP(O$457,$J$454:$R$455,2)</f>
        <v>1</v>
      </c>
      <c r="P471" s="726" cm="1">
        <f t="array" ref="P471">INDEX($H471:$K471,0,MATCH(P$458,$H$458:$K$458,0))*HLOOKUP(P$457,$J$454:$R$455,2)</f>
        <v>0</v>
      </c>
      <c r="Q471" s="726" cm="1">
        <f t="array" ref="Q471">INDEX($H471:$K471,0,MATCH(Q$458,$H$458:$K$458,0))*HLOOKUP(Q$457,$J$454:$R$455,2)</f>
        <v>1</v>
      </c>
      <c r="R471" s="726" cm="1">
        <f t="array" ref="R471">INDEX($H471:$K471,0,MATCH(R$458,$H$458:$K$458,0))*HLOOKUP(R$457,$J$454:$R$455,2)</f>
        <v>1</v>
      </c>
      <c r="S471" s="726" cm="1">
        <f t="array" ref="S471">INDEX($H471:$K471,0,MATCH(S$458,$H$458:$K$458,0))*HLOOKUP(S$457,$J$454:$R$455,2)</f>
        <v>1</v>
      </c>
      <c r="T471" s="726" cm="1">
        <f t="array" ref="T471">INDEX($H471:$K471,0,MATCH(T$458,$H$458:$K$458,0))*HLOOKUP(T$457,$J$454:$R$455,2)</f>
        <v>0</v>
      </c>
      <c r="U471" s="726" cm="1">
        <f t="array" ref="U471">INDEX($H471:$K471,0,MATCH(U$458,$H$458:$K$458,0))*HLOOKUP(U$457,$J$454:$R$455,2)</f>
        <v>1</v>
      </c>
      <c r="V471" s="726" cm="1">
        <f t="array" ref="V471">INDEX($H471:$K471,0,MATCH(V$458,$H$458:$K$458,0))*HLOOKUP(V$457,$J$454:$R$455,2)</f>
        <v>1</v>
      </c>
      <c r="W471" s="726" cm="1">
        <f t="array" ref="W471">INDEX($H471:$K471,0,MATCH(W$458,$H$458:$K$458,0))*HLOOKUP(W$457,$J$454:$R$455,2)</f>
        <v>1</v>
      </c>
      <c r="X471" s="726" cm="1">
        <f t="array" ref="X471">INDEX($H471:$K471,0,MATCH(X$458,$H$458:$K$458,0))*HLOOKUP(X$457,$J$454:$R$455,2)</f>
        <v>0</v>
      </c>
      <c r="Y471" s="726" cm="1">
        <f t="array" ref="Y471">INDEX($H471:$K471,0,MATCH(Y$458,$H$458:$K$458,0))*HLOOKUP(Y$457,$J$454:$R$455,2)</f>
        <v>1</v>
      </c>
      <c r="Z471" s="726" cm="1">
        <f t="array" ref="Z471">INDEX($H471:$K471,0,MATCH(Z$458,$H$458:$K$458,0))*HLOOKUP(Z$457,$J$454:$R$455,2)</f>
        <v>1</v>
      </c>
      <c r="AA471" s="726" cm="1">
        <f t="array" ref="AA471">INDEX($H471:$K471,0,MATCH(AA$458,$H$458:$K$458,0))*HLOOKUP(AA$457,$J$454:$R$455,2)</f>
        <v>1</v>
      </c>
      <c r="AB471" s="726" cm="1">
        <f t="array" ref="AB471">INDEX($H471:$K471,0,MATCH(AB$458,$H$458:$K$458,0))*HLOOKUP(AB$457,$J$454:$R$455,2)</f>
        <v>0</v>
      </c>
      <c r="AC471" s="726" cm="1">
        <f t="array" ref="AC471">INDEX($H471:$K471,0,MATCH(AC$458,$H$458:$K$458,0))*HLOOKUP(AC$457,$J$454:$R$455,2)</f>
        <v>1</v>
      </c>
      <c r="AD471" s="726" cm="1">
        <f t="array" ref="AD471">INDEX($H471:$K471,0,MATCH(AD$458,$H$458:$K$458,0))*HLOOKUP(AD$457,$J$454:$R$455,2)</f>
        <v>1</v>
      </c>
      <c r="AE471" s="726" cm="1">
        <f t="array" ref="AE471">INDEX($H471:$K471,0,MATCH(AE$458,$H$458:$K$458,0))*HLOOKUP(AE$457,$J$454:$R$455,2)</f>
        <v>1</v>
      </c>
      <c r="AF471" s="726" cm="1">
        <f t="array" ref="AF471">INDEX($H471:$K471,0,MATCH(AF$458,$H$458:$K$458,0))*HLOOKUP(AF$457,$J$454:$R$455,2)</f>
        <v>0</v>
      </c>
      <c r="AG471" s="726" cm="1">
        <f t="array" ref="AG471">INDEX($H471:$K471,0,MATCH(AG$458,$H$458:$K$458,0))*HLOOKUP(AG$457,$J$454:$R$455,2)</f>
        <v>1</v>
      </c>
      <c r="AH471" s="726" cm="1">
        <f t="array" ref="AH471">INDEX($H471:$K471,0,MATCH(AH$458,$H$458:$K$458,0))*HLOOKUP(AH$457,$J$454:$R$455,2)</f>
        <v>1</v>
      </c>
      <c r="AI471" s="726" cm="1">
        <f t="array" ref="AI471">INDEX($H471:$K471,0,MATCH(AI$458,$H$458:$K$458,0))*HLOOKUP(AI$457,$J$454:$R$455,2)</f>
        <v>1</v>
      </c>
      <c r="AJ471" s="726" cm="1">
        <f t="array" ref="AJ471">INDEX($H471:$K471,0,MATCH(AJ$458,$H$458:$K$458,0))*HLOOKUP(AJ$457,$J$454:$R$455,2)</f>
        <v>0</v>
      </c>
      <c r="AK471" s="726" cm="1">
        <f t="array" ref="AK471">INDEX($H471:$K471,0,MATCH(AK$458,$H$458:$K$458,0))*HLOOKUP(AK$457,$J$454:$R$455,2)</f>
        <v>1</v>
      </c>
      <c r="AL471" s="726" cm="1">
        <f t="array" ref="AL471">INDEX($H471:$K471,0,MATCH(AL$458,$H$458:$K$458,0))*HLOOKUP(AL$457,$J$454:$R$455,2)</f>
        <v>1</v>
      </c>
      <c r="AM471" s="726" cm="1">
        <f t="array" ref="AM471">INDEX($H471:$K471,0,MATCH(AM$458,$H$458:$K$458,0))*HLOOKUP(AM$457,$J$454:$R$455,2)</f>
        <v>1</v>
      </c>
      <c r="AN471" s="726" cm="1">
        <f t="array" ref="AN471">INDEX($H471:$K471,0,MATCH(AN$458,$H$458:$K$458,0))*HLOOKUP(AN$457,$J$454:$R$455,2)</f>
        <v>0</v>
      </c>
      <c r="AO471" s="726" cm="1">
        <f t="array" ref="AO471">INDEX($H471:$K471,0,MATCH(AO$458,$H$458:$K$458,0))*HLOOKUP(AO$457,$J$454:$R$455,2)</f>
        <v>1</v>
      </c>
      <c r="AP471" s="726" cm="1">
        <f t="array" ref="AP471">INDEX($H471:$K471,0,MATCH(AP$458,$H$458:$K$458,0))*HLOOKUP(AP$457,$J$454:$R$455,2)</f>
        <v>1</v>
      </c>
      <c r="AQ471" s="726" cm="1">
        <f t="array" ref="AQ471">INDEX($H471:$K471,0,MATCH(AQ$458,$H$458:$K$458,0))*HLOOKUP(AQ$457,$J$454:$R$455,2)</f>
        <v>1</v>
      </c>
      <c r="AR471" s="726" cm="1">
        <f t="array" ref="AR471">INDEX($H471:$K471,0,MATCH(AR$458,$H$458:$K$458,0))*HLOOKUP(AR$457,$J$454:$R$455,2)</f>
        <v>0</v>
      </c>
      <c r="AS471" s="726" cm="1">
        <f t="array" ref="AS471">INDEX($H471:$K471,0,MATCH(AS$458,$H$458:$K$458,0))*HLOOKUP(AS$457,$J$454:$R$455,2)</f>
        <v>1</v>
      </c>
      <c r="AT471" s="726" cm="1">
        <f t="array" ref="AT471">INDEX($H471:$K471,0,MATCH(AT$458,$H$458:$K$458,0))*HLOOKUP(AT$457,$J$454:$R$455,2)</f>
        <v>1</v>
      </c>
      <c r="AU471" s="726"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0</v>
      </c>
      <c r="K472" s="895">
        <v>0</v>
      </c>
      <c r="L472" s="726" cm="1">
        <f t="array" ref="L472">INDEX($H472:$K472,0,MATCH(L$458,$H$458:$K$458,0))*HLOOKUP(L$457,$J$454:$R$455,2)</f>
        <v>0</v>
      </c>
      <c r="M472" s="726" cm="1">
        <f t="array" ref="M472">INDEX($H472:$K472,0,MATCH(M$458,$H$458:$K$458,0))*HLOOKUP(M$457,$J$454:$R$455,2)</f>
        <v>1</v>
      </c>
      <c r="N472" s="726" cm="1">
        <f t="array" ref="N472">INDEX($H472:$K472,0,MATCH(N$458,$H$458:$K$458,0))*HLOOKUP(N$457,$J$454:$R$455,2)</f>
        <v>0</v>
      </c>
      <c r="O472" s="726" cm="1">
        <f t="array" ref="O472">INDEX($H472:$K472,0,MATCH(O$458,$H$458:$K$458,0))*HLOOKUP(O$457,$J$454:$R$455,2)</f>
        <v>0</v>
      </c>
      <c r="P472" s="726" cm="1">
        <f t="array" ref="P472">INDEX($H472:$K472,0,MATCH(P$458,$H$458:$K$458,0))*HLOOKUP(P$457,$J$454:$R$455,2)</f>
        <v>0</v>
      </c>
      <c r="Q472" s="726" cm="1">
        <f t="array" ref="Q472">INDEX($H472:$K472,0,MATCH(Q$458,$H$458:$K$458,0))*HLOOKUP(Q$457,$J$454:$R$455,2)</f>
        <v>1</v>
      </c>
      <c r="R472" s="726" cm="1">
        <f t="array" ref="R472">INDEX($H472:$K472,0,MATCH(R$458,$H$458:$K$458,0))*HLOOKUP(R$457,$J$454:$R$455,2)</f>
        <v>0</v>
      </c>
      <c r="S472" s="726" cm="1">
        <f t="array" ref="S472">INDEX($H472:$K472,0,MATCH(S$458,$H$458:$K$458,0))*HLOOKUP(S$457,$J$454:$R$455,2)</f>
        <v>0</v>
      </c>
      <c r="T472" s="726" cm="1">
        <f t="array" ref="T472">INDEX($H472:$K472,0,MATCH(T$458,$H$458:$K$458,0))*HLOOKUP(T$457,$J$454:$R$455,2)</f>
        <v>0</v>
      </c>
      <c r="U472" s="726" cm="1">
        <f t="array" ref="U472">INDEX($H472:$K472,0,MATCH(U$458,$H$458:$K$458,0))*HLOOKUP(U$457,$J$454:$R$455,2)</f>
        <v>1</v>
      </c>
      <c r="V472" s="726" cm="1">
        <f t="array" ref="V472">INDEX($H472:$K472,0,MATCH(V$458,$H$458:$K$458,0))*HLOOKUP(V$457,$J$454:$R$455,2)</f>
        <v>0</v>
      </c>
      <c r="W472" s="726" cm="1">
        <f t="array" ref="W472">INDEX($H472:$K472,0,MATCH(W$458,$H$458:$K$458,0))*HLOOKUP(W$457,$J$454:$R$455,2)</f>
        <v>0</v>
      </c>
      <c r="X472" s="726" cm="1">
        <f t="array" ref="X472">INDEX($H472:$K472,0,MATCH(X$458,$H$458:$K$458,0))*HLOOKUP(X$457,$J$454:$R$455,2)</f>
        <v>0</v>
      </c>
      <c r="Y472" s="726" cm="1">
        <f t="array" ref="Y472">INDEX($H472:$K472,0,MATCH(Y$458,$H$458:$K$458,0))*HLOOKUP(Y$457,$J$454:$R$455,2)</f>
        <v>1</v>
      </c>
      <c r="Z472" s="726" cm="1">
        <f t="array" ref="Z472">INDEX($H472:$K472,0,MATCH(Z$458,$H$458:$K$458,0))*HLOOKUP(Z$457,$J$454:$R$455,2)</f>
        <v>0</v>
      </c>
      <c r="AA472" s="726" cm="1">
        <f t="array" ref="AA472">INDEX($H472:$K472,0,MATCH(AA$458,$H$458:$K$458,0))*HLOOKUP(AA$457,$J$454:$R$455,2)</f>
        <v>0</v>
      </c>
      <c r="AB472" s="726" cm="1">
        <f t="array" ref="AB472">INDEX($H472:$K472,0,MATCH(AB$458,$H$458:$K$458,0))*HLOOKUP(AB$457,$J$454:$R$455,2)</f>
        <v>0</v>
      </c>
      <c r="AC472" s="726" cm="1">
        <f t="array" ref="AC472">INDEX($H472:$K472,0,MATCH(AC$458,$H$458:$K$458,0))*HLOOKUP(AC$457,$J$454:$R$455,2)</f>
        <v>1</v>
      </c>
      <c r="AD472" s="726" cm="1">
        <f t="array" ref="AD472">INDEX($H472:$K472,0,MATCH(AD$458,$H$458:$K$458,0))*HLOOKUP(AD$457,$J$454:$R$455,2)</f>
        <v>0</v>
      </c>
      <c r="AE472" s="726" cm="1">
        <f t="array" ref="AE472">INDEX($H472:$K472,0,MATCH(AE$458,$H$458:$K$458,0))*HLOOKUP(AE$457,$J$454:$R$455,2)</f>
        <v>0</v>
      </c>
      <c r="AF472" s="726" cm="1">
        <f t="array" ref="AF472">INDEX($H472:$K472,0,MATCH(AF$458,$H$458:$K$458,0))*HLOOKUP(AF$457,$J$454:$R$455,2)</f>
        <v>0</v>
      </c>
      <c r="AG472" s="726" cm="1">
        <f t="array" ref="AG472">INDEX($H472:$K472,0,MATCH(AG$458,$H$458:$K$458,0))*HLOOKUP(AG$457,$J$454:$R$455,2)</f>
        <v>1</v>
      </c>
      <c r="AH472" s="726" cm="1">
        <f t="array" ref="AH472">INDEX($H472:$K472,0,MATCH(AH$458,$H$458:$K$458,0))*HLOOKUP(AH$457,$J$454:$R$455,2)</f>
        <v>0</v>
      </c>
      <c r="AI472" s="726" cm="1">
        <f t="array" ref="AI472">INDEX($H472:$K472,0,MATCH(AI$458,$H$458:$K$458,0))*HLOOKUP(AI$457,$J$454:$R$455,2)</f>
        <v>0</v>
      </c>
      <c r="AJ472" s="726" cm="1">
        <f t="array" ref="AJ472">INDEX($H472:$K472,0,MATCH(AJ$458,$H$458:$K$458,0))*HLOOKUP(AJ$457,$J$454:$R$455,2)</f>
        <v>0</v>
      </c>
      <c r="AK472" s="726" cm="1">
        <f t="array" ref="AK472">INDEX($H472:$K472,0,MATCH(AK$458,$H$458:$K$458,0))*HLOOKUP(AK$457,$J$454:$R$455,2)</f>
        <v>1</v>
      </c>
      <c r="AL472" s="726" cm="1">
        <f t="array" ref="AL472">INDEX($H472:$K472,0,MATCH(AL$458,$H$458:$K$458,0))*HLOOKUP(AL$457,$J$454:$R$455,2)</f>
        <v>0</v>
      </c>
      <c r="AM472" s="726" cm="1">
        <f t="array" ref="AM472">INDEX($H472:$K472,0,MATCH(AM$458,$H$458:$K$458,0))*HLOOKUP(AM$457,$J$454:$R$455,2)</f>
        <v>0</v>
      </c>
      <c r="AN472" s="726" cm="1">
        <f t="array" ref="AN472">INDEX($H472:$K472,0,MATCH(AN$458,$H$458:$K$458,0))*HLOOKUP(AN$457,$J$454:$R$455,2)</f>
        <v>0</v>
      </c>
      <c r="AO472" s="726" cm="1">
        <f t="array" ref="AO472">INDEX($H472:$K472,0,MATCH(AO$458,$H$458:$K$458,0))*HLOOKUP(AO$457,$J$454:$R$455,2)</f>
        <v>1</v>
      </c>
      <c r="AP472" s="726" cm="1">
        <f t="array" ref="AP472">INDEX($H472:$K472,0,MATCH(AP$458,$H$458:$K$458,0))*HLOOKUP(AP$457,$J$454:$R$455,2)</f>
        <v>0</v>
      </c>
      <c r="AQ472" s="726" cm="1">
        <f t="array" ref="AQ472">INDEX($H472:$K472,0,MATCH(AQ$458,$H$458:$K$458,0))*HLOOKUP(AQ$457,$J$454:$R$455,2)</f>
        <v>0</v>
      </c>
      <c r="AR472" s="726" cm="1">
        <f t="array" ref="AR472">INDEX($H472:$K472,0,MATCH(AR$458,$H$458:$K$458,0))*HLOOKUP(AR$457,$J$454:$R$455,2)</f>
        <v>0</v>
      </c>
      <c r="AS472" s="726" cm="1">
        <f t="array" ref="AS472">INDEX($H472:$K472,0,MATCH(AS$458,$H$458:$K$458,0))*HLOOKUP(AS$457,$J$454:$R$455,2)</f>
        <v>1</v>
      </c>
      <c r="AT472" s="726" cm="1">
        <f t="array" ref="AT472">INDEX($H472:$K472,0,MATCH(AT$458,$H$458:$K$458,0))*HLOOKUP(AT$457,$J$454:$R$455,2)</f>
        <v>0</v>
      </c>
      <c r="AU472" s="726" cm="1">
        <f t="array" ref="AU472">INDEX($H472:$K472,0,MATCH(AU$458,$H$458:$K$458,0))*HLOOKUP(AU$457,$J$454:$R$455,2)</f>
        <v>0</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0</v>
      </c>
      <c r="K473" s="895">
        <v>0</v>
      </c>
      <c r="L473" s="726" cm="1">
        <f t="array" ref="L473">INDEX($H473:$K473,0,MATCH(L$458,$H$458:$K$458,0))*HLOOKUP(L$457,$J$454:$R$455,2)</f>
        <v>0</v>
      </c>
      <c r="M473" s="726" cm="1">
        <f t="array" ref="M473">INDEX($H473:$K473,0,MATCH(M$458,$H$458:$K$458,0))*HLOOKUP(M$457,$J$454:$R$455,2)</f>
        <v>1</v>
      </c>
      <c r="N473" s="726" cm="1">
        <f t="array" ref="N473">INDEX($H473:$K473,0,MATCH(N$458,$H$458:$K$458,0))*HLOOKUP(N$457,$J$454:$R$455,2)</f>
        <v>0</v>
      </c>
      <c r="O473" s="726" cm="1">
        <f t="array" ref="O473">INDEX($H473:$K473,0,MATCH(O$458,$H$458:$K$458,0))*HLOOKUP(O$457,$J$454:$R$455,2)</f>
        <v>0</v>
      </c>
      <c r="P473" s="726" cm="1">
        <f t="array" ref="P473">INDEX($H473:$K473,0,MATCH(P$458,$H$458:$K$458,0))*HLOOKUP(P$457,$J$454:$R$455,2)</f>
        <v>0</v>
      </c>
      <c r="Q473" s="726" cm="1">
        <f t="array" ref="Q473">INDEX($H473:$K473,0,MATCH(Q$458,$H$458:$K$458,0))*HLOOKUP(Q$457,$J$454:$R$455,2)</f>
        <v>1</v>
      </c>
      <c r="R473" s="726" cm="1">
        <f t="array" ref="R473">INDEX($H473:$K473,0,MATCH(R$458,$H$458:$K$458,0))*HLOOKUP(R$457,$J$454:$R$455,2)</f>
        <v>0</v>
      </c>
      <c r="S473" s="726" cm="1">
        <f t="array" ref="S473">INDEX($H473:$K473,0,MATCH(S$458,$H$458:$K$458,0))*HLOOKUP(S$457,$J$454:$R$455,2)</f>
        <v>0</v>
      </c>
      <c r="T473" s="726" cm="1">
        <f t="array" ref="T473">INDEX($H473:$K473,0,MATCH(T$458,$H$458:$K$458,0))*HLOOKUP(T$457,$J$454:$R$455,2)</f>
        <v>0</v>
      </c>
      <c r="U473" s="726" cm="1">
        <f t="array" ref="U473">INDEX($H473:$K473,0,MATCH(U$458,$H$458:$K$458,0))*HLOOKUP(U$457,$J$454:$R$455,2)</f>
        <v>1</v>
      </c>
      <c r="V473" s="726" cm="1">
        <f t="array" ref="V473">INDEX($H473:$K473,0,MATCH(V$458,$H$458:$K$458,0))*HLOOKUP(V$457,$J$454:$R$455,2)</f>
        <v>0</v>
      </c>
      <c r="W473" s="726" cm="1">
        <f t="array" ref="W473">INDEX($H473:$K473,0,MATCH(W$458,$H$458:$K$458,0))*HLOOKUP(W$457,$J$454:$R$455,2)</f>
        <v>0</v>
      </c>
      <c r="X473" s="726" cm="1">
        <f t="array" ref="X473">INDEX($H473:$K473,0,MATCH(X$458,$H$458:$K$458,0))*HLOOKUP(X$457,$J$454:$R$455,2)</f>
        <v>0</v>
      </c>
      <c r="Y473" s="726" cm="1">
        <f t="array" ref="Y473">INDEX($H473:$K473,0,MATCH(Y$458,$H$458:$K$458,0))*HLOOKUP(Y$457,$J$454:$R$455,2)</f>
        <v>1</v>
      </c>
      <c r="Z473" s="726" cm="1">
        <f t="array" ref="Z473">INDEX($H473:$K473,0,MATCH(Z$458,$H$458:$K$458,0))*HLOOKUP(Z$457,$J$454:$R$455,2)</f>
        <v>0</v>
      </c>
      <c r="AA473" s="726" cm="1">
        <f t="array" ref="AA473">INDEX($H473:$K473,0,MATCH(AA$458,$H$458:$K$458,0))*HLOOKUP(AA$457,$J$454:$R$455,2)</f>
        <v>0</v>
      </c>
      <c r="AB473" s="726" cm="1">
        <f t="array" ref="AB473">INDEX($H473:$K473,0,MATCH(AB$458,$H$458:$K$458,0))*HLOOKUP(AB$457,$J$454:$R$455,2)</f>
        <v>0</v>
      </c>
      <c r="AC473" s="726" cm="1">
        <f t="array" ref="AC473">INDEX($H473:$K473,0,MATCH(AC$458,$H$458:$K$458,0))*HLOOKUP(AC$457,$J$454:$R$455,2)</f>
        <v>1</v>
      </c>
      <c r="AD473" s="726" cm="1">
        <f t="array" ref="AD473">INDEX($H473:$K473,0,MATCH(AD$458,$H$458:$K$458,0))*HLOOKUP(AD$457,$J$454:$R$455,2)</f>
        <v>0</v>
      </c>
      <c r="AE473" s="726" cm="1">
        <f t="array" ref="AE473">INDEX($H473:$K473,0,MATCH(AE$458,$H$458:$K$458,0))*HLOOKUP(AE$457,$J$454:$R$455,2)</f>
        <v>0</v>
      </c>
      <c r="AF473" s="726" cm="1">
        <f t="array" ref="AF473">INDEX($H473:$K473,0,MATCH(AF$458,$H$458:$K$458,0))*HLOOKUP(AF$457,$J$454:$R$455,2)</f>
        <v>0</v>
      </c>
      <c r="AG473" s="726" cm="1">
        <f t="array" ref="AG473">INDEX($H473:$K473,0,MATCH(AG$458,$H$458:$K$458,0))*HLOOKUP(AG$457,$J$454:$R$455,2)</f>
        <v>1</v>
      </c>
      <c r="AH473" s="726" cm="1">
        <f t="array" ref="AH473">INDEX($H473:$K473,0,MATCH(AH$458,$H$458:$K$458,0))*HLOOKUP(AH$457,$J$454:$R$455,2)</f>
        <v>0</v>
      </c>
      <c r="AI473" s="726" cm="1">
        <f t="array" ref="AI473">INDEX($H473:$K473,0,MATCH(AI$458,$H$458:$K$458,0))*HLOOKUP(AI$457,$J$454:$R$455,2)</f>
        <v>0</v>
      </c>
      <c r="AJ473" s="726" cm="1">
        <f t="array" ref="AJ473">INDEX($H473:$K473,0,MATCH(AJ$458,$H$458:$K$458,0))*HLOOKUP(AJ$457,$J$454:$R$455,2)</f>
        <v>0</v>
      </c>
      <c r="AK473" s="726" cm="1">
        <f t="array" ref="AK473">INDEX($H473:$K473,0,MATCH(AK$458,$H$458:$K$458,0))*HLOOKUP(AK$457,$J$454:$R$455,2)</f>
        <v>1</v>
      </c>
      <c r="AL473" s="726" cm="1">
        <f t="array" ref="AL473">INDEX($H473:$K473,0,MATCH(AL$458,$H$458:$K$458,0))*HLOOKUP(AL$457,$J$454:$R$455,2)</f>
        <v>0</v>
      </c>
      <c r="AM473" s="726" cm="1">
        <f t="array" ref="AM473">INDEX($H473:$K473,0,MATCH(AM$458,$H$458:$K$458,0))*HLOOKUP(AM$457,$J$454:$R$455,2)</f>
        <v>0</v>
      </c>
      <c r="AN473" s="726" cm="1">
        <f t="array" ref="AN473">INDEX($H473:$K473,0,MATCH(AN$458,$H$458:$K$458,0))*HLOOKUP(AN$457,$J$454:$R$455,2)</f>
        <v>0</v>
      </c>
      <c r="AO473" s="726" cm="1">
        <f t="array" ref="AO473">INDEX($H473:$K473,0,MATCH(AO$458,$H$458:$K$458,0))*HLOOKUP(AO$457,$J$454:$R$455,2)</f>
        <v>1</v>
      </c>
      <c r="AP473" s="726" cm="1">
        <f t="array" ref="AP473">INDEX($H473:$K473,0,MATCH(AP$458,$H$458:$K$458,0))*HLOOKUP(AP$457,$J$454:$R$455,2)</f>
        <v>0</v>
      </c>
      <c r="AQ473" s="726" cm="1">
        <f t="array" ref="AQ473">INDEX($H473:$K473,0,MATCH(AQ$458,$H$458:$K$458,0))*HLOOKUP(AQ$457,$J$454:$R$455,2)</f>
        <v>0</v>
      </c>
      <c r="AR473" s="726" cm="1">
        <f t="array" ref="AR473">INDEX($H473:$K473,0,MATCH(AR$458,$H$458:$K$458,0))*HLOOKUP(AR$457,$J$454:$R$455,2)</f>
        <v>0</v>
      </c>
      <c r="AS473" s="726" cm="1">
        <f t="array" ref="AS473">INDEX($H473:$K473,0,MATCH(AS$458,$H$458:$K$458,0))*HLOOKUP(AS$457,$J$454:$R$455,2)</f>
        <v>1</v>
      </c>
      <c r="AT473" s="726" cm="1">
        <f t="array" ref="AT473">INDEX($H473:$K473,0,MATCH(AT$458,$H$458:$K$458,0))*HLOOKUP(AT$457,$J$454:$R$455,2)</f>
        <v>0</v>
      </c>
      <c r="AU473" s="726" cm="1">
        <f t="array" ref="AU473">INDEX($H473:$K473,0,MATCH(AU$458,$H$458:$K$458,0))*HLOOKUP(AU$457,$J$454:$R$455,2)</f>
        <v>0</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6" cm="1">
        <f t="array" ref="L474">INDEX($H474:$K474,0,MATCH(L$458,$H$458:$K$458,0))*HLOOKUP(L$457,$J$454:$R$455,2)</f>
        <v>0</v>
      </c>
      <c r="M474" s="726" cm="1">
        <f t="array" ref="M474">INDEX($H474:$K474,0,MATCH(M$458,$H$458:$K$458,0))*HLOOKUP(M$457,$J$454:$R$455,2)</f>
        <v>1</v>
      </c>
      <c r="N474" s="726" cm="1">
        <f t="array" ref="N474">INDEX($H474:$K474,0,MATCH(N$458,$H$458:$K$458,0))*HLOOKUP(N$457,$J$454:$R$455,2)</f>
        <v>0</v>
      </c>
      <c r="O474" s="726" cm="1">
        <f t="array" ref="O474">INDEX($H474:$K474,0,MATCH(O$458,$H$458:$K$458,0))*HLOOKUP(O$457,$J$454:$R$455,2)</f>
        <v>0</v>
      </c>
      <c r="P474" s="726" cm="1">
        <f t="array" ref="P474">INDEX($H474:$K474,0,MATCH(P$458,$H$458:$K$458,0))*HLOOKUP(P$457,$J$454:$R$455,2)</f>
        <v>0</v>
      </c>
      <c r="Q474" s="726" cm="1">
        <f t="array" ref="Q474">INDEX($H474:$K474,0,MATCH(Q$458,$H$458:$K$458,0))*HLOOKUP(Q$457,$J$454:$R$455,2)</f>
        <v>1</v>
      </c>
      <c r="R474" s="726" cm="1">
        <f t="array" ref="R474">INDEX($H474:$K474,0,MATCH(R$458,$H$458:$K$458,0))*HLOOKUP(R$457,$J$454:$R$455,2)</f>
        <v>0</v>
      </c>
      <c r="S474" s="726" cm="1">
        <f t="array" ref="S474">INDEX($H474:$K474,0,MATCH(S$458,$H$458:$K$458,0))*HLOOKUP(S$457,$J$454:$R$455,2)</f>
        <v>0</v>
      </c>
      <c r="T474" s="726" cm="1">
        <f t="array" ref="T474">INDEX($H474:$K474,0,MATCH(T$458,$H$458:$K$458,0))*HLOOKUP(T$457,$J$454:$R$455,2)</f>
        <v>0</v>
      </c>
      <c r="U474" s="726" cm="1">
        <f t="array" ref="U474">INDEX($H474:$K474,0,MATCH(U$458,$H$458:$K$458,0))*HLOOKUP(U$457,$J$454:$R$455,2)</f>
        <v>1</v>
      </c>
      <c r="V474" s="726" cm="1">
        <f t="array" ref="V474">INDEX($H474:$K474,0,MATCH(V$458,$H$458:$K$458,0))*HLOOKUP(V$457,$J$454:$R$455,2)</f>
        <v>0</v>
      </c>
      <c r="W474" s="726" cm="1">
        <f t="array" ref="W474">INDEX($H474:$K474,0,MATCH(W$458,$H$458:$K$458,0))*HLOOKUP(W$457,$J$454:$R$455,2)</f>
        <v>0</v>
      </c>
      <c r="X474" s="726" cm="1">
        <f t="array" ref="X474">INDEX($H474:$K474,0,MATCH(X$458,$H$458:$K$458,0))*HLOOKUP(X$457,$J$454:$R$455,2)</f>
        <v>0</v>
      </c>
      <c r="Y474" s="726" cm="1">
        <f t="array" ref="Y474">INDEX($H474:$K474,0,MATCH(Y$458,$H$458:$K$458,0))*HLOOKUP(Y$457,$J$454:$R$455,2)</f>
        <v>1</v>
      </c>
      <c r="Z474" s="726" cm="1">
        <f t="array" ref="Z474">INDEX($H474:$K474,0,MATCH(Z$458,$H$458:$K$458,0))*HLOOKUP(Z$457,$J$454:$R$455,2)</f>
        <v>0</v>
      </c>
      <c r="AA474" s="726" cm="1">
        <f t="array" ref="AA474">INDEX($H474:$K474,0,MATCH(AA$458,$H$458:$K$458,0))*HLOOKUP(AA$457,$J$454:$R$455,2)</f>
        <v>0</v>
      </c>
      <c r="AB474" s="726" cm="1">
        <f t="array" ref="AB474">INDEX($H474:$K474,0,MATCH(AB$458,$H$458:$K$458,0))*HLOOKUP(AB$457,$J$454:$R$455,2)</f>
        <v>0</v>
      </c>
      <c r="AC474" s="726" cm="1">
        <f t="array" ref="AC474">INDEX($H474:$K474,0,MATCH(AC$458,$H$458:$K$458,0))*HLOOKUP(AC$457,$J$454:$R$455,2)</f>
        <v>1</v>
      </c>
      <c r="AD474" s="726" cm="1">
        <f t="array" ref="AD474">INDEX($H474:$K474,0,MATCH(AD$458,$H$458:$K$458,0))*HLOOKUP(AD$457,$J$454:$R$455,2)</f>
        <v>0</v>
      </c>
      <c r="AE474" s="726" cm="1">
        <f t="array" ref="AE474">INDEX($H474:$K474,0,MATCH(AE$458,$H$458:$K$458,0))*HLOOKUP(AE$457,$J$454:$R$455,2)</f>
        <v>0</v>
      </c>
      <c r="AF474" s="726" cm="1">
        <f t="array" ref="AF474">INDEX($H474:$K474,0,MATCH(AF$458,$H$458:$K$458,0))*HLOOKUP(AF$457,$J$454:$R$455,2)</f>
        <v>0</v>
      </c>
      <c r="AG474" s="726" cm="1">
        <f t="array" ref="AG474">INDEX($H474:$K474,0,MATCH(AG$458,$H$458:$K$458,0))*HLOOKUP(AG$457,$J$454:$R$455,2)</f>
        <v>1</v>
      </c>
      <c r="AH474" s="726" cm="1">
        <f t="array" ref="AH474">INDEX($H474:$K474,0,MATCH(AH$458,$H$458:$K$458,0))*HLOOKUP(AH$457,$J$454:$R$455,2)</f>
        <v>0</v>
      </c>
      <c r="AI474" s="726" cm="1">
        <f t="array" ref="AI474">INDEX($H474:$K474,0,MATCH(AI$458,$H$458:$K$458,0))*HLOOKUP(AI$457,$J$454:$R$455,2)</f>
        <v>0</v>
      </c>
      <c r="AJ474" s="726" cm="1">
        <f t="array" ref="AJ474">INDEX($H474:$K474,0,MATCH(AJ$458,$H$458:$K$458,0))*HLOOKUP(AJ$457,$J$454:$R$455,2)</f>
        <v>0</v>
      </c>
      <c r="AK474" s="726" cm="1">
        <f t="array" ref="AK474">INDEX($H474:$K474,0,MATCH(AK$458,$H$458:$K$458,0))*HLOOKUP(AK$457,$J$454:$R$455,2)</f>
        <v>1</v>
      </c>
      <c r="AL474" s="726" cm="1">
        <f t="array" ref="AL474">INDEX($H474:$K474,0,MATCH(AL$458,$H$458:$K$458,0))*HLOOKUP(AL$457,$J$454:$R$455,2)</f>
        <v>0</v>
      </c>
      <c r="AM474" s="726" cm="1">
        <f t="array" ref="AM474">INDEX($H474:$K474,0,MATCH(AM$458,$H$458:$K$458,0))*HLOOKUP(AM$457,$J$454:$R$455,2)</f>
        <v>0</v>
      </c>
      <c r="AN474" s="726" cm="1">
        <f t="array" ref="AN474">INDEX($H474:$K474,0,MATCH(AN$458,$H$458:$K$458,0))*HLOOKUP(AN$457,$J$454:$R$455,2)</f>
        <v>0</v>
      </c>
      <c r="AO474" s="726" cm="1">
        <f t="array" ref="AO474">INDEX($H474:$K474,0,MATCH(AO$458,$H$458:$K$458,0))*HLOOKUP(AO$457,$J$454:$R$455,2)</f>
        <v>1</v>
      </c>
      <c r="AP474" s="726" cm="1">
        <f t="array" ref="AP474">INDEX($H474:$K474,0,MATCH(AP$458,$H$458:$K$458,0))*HLOOKUP(AP$457,$J$454:$R$455,2)</f>
        <v>0</v>
      </c>
      <c r="AQ474" s="726" cm="1">
        <f t="array" ref="AQ474">INDEX($H474:$K474,0,MATCH(AQ$458,$H$458:$K$458,0))*HLOOKUP(AQ$457,$J$454:$R$455,2)</f>
        <v>0</v>
      </c>
      <c r="AR474" s="726" cm="1">
        <f t="array" ref="AR474">INDEX($H474:$K474,0,MATCH(AR$458,$H$458:$K$458,0))*HLOOKUP(AR$457,$J$454:$R$455,2)</f>
        <v>0</v>
      </c>
      <c r="AS474" s="726" cm="1">
        <f t="array" ref="AS474">INDEX($H474:$K474,0,MATCH(AS$458,$H$458:$K$458,0))*HLOOKUP(AS$457,$J$454:$R$455,2)</f>
        <v>1</v>
      </c>
      <c r="AT474" s="726" cm="1">
        <f t="array" ref="AT474">INDEX($H474:$K474,0,MATCH(AT$458,$H$458:$K$458,0))*HLOOKUP(AT$457,$J$454:$R$455,2)</f>
        <v>0</v>
      </c>
      <c r="AU474" s="726"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6" cm="1">
        <f t="array" ref="L475">INDEX($H475:$K475,0,MATCH(L$458,$H$458:$K$458,0))*HLOOKUP(L$457,$J$454:$R$455,2)</f>
        <v>0</v>
      </c>
      <c r="M475" s="726" cm="1">
        <f t="array" ref="M475">INDEX($H475:$K475,0,MATCH(M$458,$H$458:$K$458,0))*HLOOKUP(M$457,$J$454:$R$455,2)</f>
        <v>1</v>
      </c>
      <c r="N475" s="726" cm="1">
        <f t="array" ref="N475">INDEX($H475:$K475,0,MATCH(N$458,$H$458:$K$458,0))*HLOOKUP(N$457,$J$454:$R$455,2)</f>
        <v>1</v>
      </c>
      <c r="O475" s="726" cm="1">
        <f t="array" ref="O475">INDEX($H475:$K475,0,MATCH(O$458,$H$458:$K$458,0))*HLOOKUP(O$457,$J$454:$R$455,2)</f>
        <v>1</v>
      </c>
      <c r="P475" s="726" cm="1">
        <f t="array" ref="P475">INDEX($H475:$K475,0,MATCH(P$458,$H$458:$K$458,0))*HLOOKUP(P$457,$J$454:$R$455,2)</f>
        <v>0</v>
      </c>
      <c r="Q475" s="726" cm="1">
        <f t="array" ref="Q475">INDEX($H475:$K475,0,MATCH(Q$458,$H$458:$K$458,0))*HLOOKUP(Q$457,$J$454:$R$455,2)</f>
        <v>1</v>
      </c>
      <c r="R475" s="726" cm="1">
        <f t="array" ref="R475">INDEX($H475:$K475,0,MATCH(R$458,$H$458:$K$458,0))*HLOOKUP(R$457,$J$454:$R$455,2)</f>
        <v>1</v>
      </c>
      <c r="S475" s="726" cm="1">
        <f t="array" ref="S475">INDEX($H475:$K475,0,MATCH(S$458,$H$458:$K$458,0))*HLOOKUP(S$457,$J$454:$R$455,2)</f>
        <v>1</v>
      </c>
      <c r="T475" s="726" cm="1">
        <f t="array" ref="T475">INDEX($H475:$K475,0,MATCH(T$458,$H$458:$K$458,0))*HLOOKUP(T$457,$J$454:$R$455,2)</f>
        <v>0</v>
      </c>
      <c r="U475" s="726" cm="1">
        <f t="array" ref="U475">INDEX($H475:$K475,0,MATCH(U$458,$H$458:$K$458,0))*HLOOKUP(U$457,$J$454:$R$455,2)</f>
        <v>1</v>
      </c>
      <c r="V475" s="726" cm="1">
        <f t="array" ref="V475">INDEX($H475:$K475,0,MATCH(V$458,$H$458:$K$458,0))*HLOOKUP(V$457,$J$454:$R$455,2)</f>
        <v>1</v>
      </c>
      <c r="W475" s="726" cm="1">
        <f t="array" ref="W475">INDEX($H475:$K475,0,MATCH(W$458,$H$458:$K$458,0))*HLOOKUP(W$457,$J$454:$R$455,2)</f>
        <v>1</v>
      </c>
      <c r="X475" s="726" cm="1">
        <f t="array" ref="X475">INDEX($H475:$K475,0,MATCH(X$458,$H$458:$K$458,0))*HLOOKUP(X$457,$J$454:$R$455,2)</f>
        <v>0</v>
      </c>
      <c r="Y475" s="726" cm="1">
        <f t="array" ref="Y475">INDEX($H475:$K475,0,MATCH(Y$458,$H$458:$K$458,0))*HLOOKUP(Y$457,$J$454:$R$455,2)</f>
        <v>1</v>
      </c>
      <c r="Z475" s="726" cm="1">
        <f t="array" ref="Z475">INDEX($H475:$K475,0,MATCH(Z$458,$H$458:$K$458,0))*HLOOKUP(Z$457,$J$454:$R$455,2)</f>
        <v>1</v>
      </c>
      <c r="AA475" s="726" cm="1">
        <f t="array" ref="AA475">INDEX($H475:$K475,0,MATCH(AA$458,$H$458:$K$458,0))*HLOOKUP(AA$457,$J$454:$R$455,2)</f>
        <v>1</v>
      </c>
      <c r="AB475" s="726" cm="1">
        <f t="array" ref="AB475">INDEX($H475:$K475,0,MATCH(AB$458,$H$458:$K$458,0))*HLOOKUP(AB$457,$J$454:$R$455,2)</f>
        <v>0</v>
      </c>
      <c r="AC475" s="726" cm="1">
        <f t="array" ref="AC475">INDEX($H475:$K475,0,MATCH(AC$458,$H$458:$K$458,0))*HLOOKUP(AC$457,$J$454:$R$455,2)</f>
        <v>1</v>
      </c>
      <c r="AD475" s="726" cm="1">
        <f t="array" ref="AD475">INDEX($H475:$K475,0,MATCH(AD$458,$H$458:$K$458,0))*HLOOKUP(AD$457,$J$454:$R$455,2)</f>
        <v>1</v>
      </c>
      <c r="AE475" s="726" cm="1">
        <f t="array" ref="AE475">INDEX($H475:$K475,0,MATCH(AE$458,$H$458:$K$458,0))*HLOOKUP(AE$457,$J$454:$R$455,2)</f>
        <v>1</v>
      </c>
      <c r="AF475" s="726" cm="1">
        <f t="array" ref="AF475">INDEX($H475:$K475,0,MATCH(AF$458,$H$458:$K$458,0))*HLOOKUP(AF$457,$J$454:$R$455,2)</f>
        <v>0</v>
      </c>
      <c r="AG475" s="726" cm="1">
        <f t="array" ref="AG475">INDEX($H475:$K475,0,MATCH(AG$458,$H$458:$K$458,0))*HLOOKUP(AG$457,$J$454:$R$455,2)</f>
        <v>1</v>
      </c>
      <c r="AH475" s="726" cm="1">
        <f t="array" ref="AH475">INDEX($H475:$K475,0,MATCH(AH$458,$H$458:$K$458,0))*HLOOKUP(AH$457,$J$454:$R$455,2)</f>
        <v>1</v>
      </c>
      <c r="AI475" s="726" cm="1">
        <f t="array" ref="AI475">INDEX($H475:$K475,0,MATCH(AI$458,$H$458:$K$458,0))*HLOOKUP(AI$457,$J$454:$R$455,2)</f>
        <v>1</v>
      </c>
      <c r="AJ475" s="726" cm="1">
        <f t="array" ref="AJ475">INDEX($H475:$K475,0,MATCH(AJ$458,$H$458:$K$458,0))*HLOOKUP(AJ$457,$J$454:$R$455,2)</f>
        <v>0</v>
      </c>
      <c r="AK475" s="726" cm="1">
        <f t="array" ref="AK475">INDEX($H475:$K475,0,MATCH(AK$458,$H$458:$K$458,0))*HLOOKUP(AK$457,$J$454:$R$455,2)</f>
        <v>1</v>
      </c>
      <c r="AL475" s="726" cm="1">
        <f t="array" ref="AL475">INDEX($H475:$K475,0,MATCH(AL$458,$H$458:$K$458,0))*HLOOKUP(AL$457,$J$454:$R$455,2)</f>
        <v>1</v>
      </c>
      <c r="AM475" s="726" cm="1">
        <f t="array" ref="AM475">INDEX($H475:$K475,0,MATCH(AM$458,$H$458:$K$458,0))*HLOOKUP(AM$457,$J$454:$R$455,2)</f>
        <v>1</v>
      </c>
      <c r="AN475" s="726" cm="1">
        <f t="array" ref="AN475">INDEX($H475:$K475,0,MATCH(AN$458,$H$458:$K$458,0))*HLOOKUP(AN$457,$J$454:$R$455,2)</f>
        <v>0</v>
      </c>
      <c r="AO475" s="726" cm="1">
        <f t="array" ref="AO475">INDEX($H475:$K475,0,MATCH(AO$458,$H$458:$K$458,0))*HLOOKUP(AO$457,$J$454:$R$455,2)</f>
        <v>1</v>
      </c>
      <c r="AP475" s="726" cm="1">
        <f t="array" ref="AP475">INDEX($H475:$K475,0,MATCH(AP$458,$H$458:$K$458,0))*HLOOKUP(AP$457,$J$454:$R$455,2)</f>
        <v>1</v>
      </c>
      <c r="AQ475" s="726" cm="1">
        <f t="array" ref="AQ475">INDEX($H475:$K475,0,MATCH(AQ$458,$H$458:$K$458,0))*HLOOKUP(AQ$457,$J$454:$R$455,2)</f>
        <v>1</v>
      </c>
      <c r="AR475" s="726" cm="1">
        <f t="array" ref="AR475">INDEX($H475:$K475,0,MATCH(AR$458,$H$458:$K$458,0))*HLOOKUP(AR$457,$J$454:$R$455,2)</f>
        <v>0</v>
      </c>
      <c r="AS475" s="726" cm="1">
        <f t="array" ref="AS475">INDEX($H475:$K475,0,MATCH(AS$458,$H$458:$K$458,0))*HLOOKUP(AS$457,$J$454:$R$455,2)</f>
        <v>1</v>
      </c>
      <c r="AT475" s="726" cm="1">
        <f t="array" ref="AT475">INDEX($H475:$K475,0,MATCH(AT$458,$H$458:$K$458,0))*HLOOKUP(AT$457,$J$454:$R$455,2)</f>
        <v>1</v>
      </c>
      <c r="AU475" s="726"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6" cm="1">
        <f t="array" ref="L476">INDEX($H476:$K476,0,MATCH(L$458,$H$458:$K$458,0))*HLOOKUP(L$457,$J$454:$R$455,2)</f>
        <v>0</v>
      </c>
      <c r="M476" s="726" cm="1">
        <f t="array" ref="M476">INDEX($H476:$K476,0,MATCH(M$458,$H$458:$K$458,0))*HLOOKUP(M$457,$J$454:$R$455,2)</f>
        <v>1</v>
      </c>
      <c r="N476" s="726" cm="1">
        <f t="array" ref="N476">INDEX($H476:$K476,0,MATCH(N$458,$H$458:$K$458,0))*HLOOKUP(N$457,$J$454:$R$455,2)</f>
        <v>1</v>
      </c>
      <c r="O476" s="726" cm="1">
        <f t="array" ref="O476">INDEX($H476:$K476,0,MATCH(O$458,$H$458:$K$458,0))*HLOOKUP(O$457,$J$454:$R$455,2)</f>
        <v>1</v>
      </c>
      <c r="P476" s="726" cm="1">
        <f t="array" ref="P476">INDEX($H476:$K476,0,MATCH(P$458,$H$458:$K$458,0))*HLOOKUP(P$457,$J$454:$R$455,2)</f>
        <v>0</v>
      </c>
      <c r="Q476" s="726" cm="1">
        <f t="array" ref="Q476">INDEX($H476:$K476,0,MATCH(Q$458,$H$458:$K$458,0))*HLOOKUP(Q$457,$J$454:$R$455,2)</f>
        <v>1</v>
      </c>
      <c r="R476" s="726" cm="1">
        <f t="array" ref="R476">INDEX($H476:$K476,0,MATCH(R$458,$H$458:$K$458,0))*HLOOKUP(R$457,$J$454:$R$455,2)</f>
        <v>1</v>
      </c>
      <c r="S476" s="726" cm="1">
        <f t="array" ref="S476">INDEX($H476:$K476,0,MATCH(S$458,$H$458:$K$458,0))*HLOOKUP(S$457,$J$454:$R$455,2)</f>
        <v>1</v>
      </c>
      <c r="T476" s="726" cm="1">
        <f t="array" ref="T476">INDEX($H476:$K476,0,MATCH(T$458,$H$458:$K$458,0))*HLOOKUP(T$457,$J$454:$R$455,2)</f>
        <v>0</v>
      </c>
      <c r="U476" s="726" cm="1">
        <f t="array" ref="U476">INDEX($H476:$K476,0,MATCH(U$458,$H$458:$K$458,0))*HLOOKUP(U$457,$J$454:$R$455,2)</f>
        <v>1</v>
      </c>
      <c r="V476" s="726" cm="1">
        <f t="array" ref="V476">INDEX($H476:$K476,0,MATCH(V$458,$H$458:$K$458,0))*HLOOKUP(V$457,$J$454:$R$455,2)</f>
        <v>1</v>
      </c>
      <c r="W476" s="726" cm="1">
        <f t="array" ref="W476">INDEX($H476:$K476,0,MATCH(W$458,$H$458:$K$458,0))*HLOOKUP(W$457,$J$454:$R$455,2)</f>
        <v>1</v>
      </c>
      <c r="X476" s="726" cm="1">
        <f t="array" ref="X476">INDEX($H476:$K476,0,MATCH(X$458,$H$458:$K$458,0))*HLOOKUP(X$457,$J$454:$R$455,2)</f>
        <v>0</v>
      </c>
      <c r="Y476" s="726" cm="1">
        <f t="array" ref="Y476">INDEX($H476:$K476,0,MATCH(Y$458,$H$458:$K$458,0))*HLOOKUP(Y$457,$J$454:$R$455,2)</f>
        <v>1</v>
      </c>
      <c r="Z476" s="726" cm="1">
        <f t="array" ref="Z476">INDEX($H476:$K476,0,MATCH(Z$458,$H$458:$K$458,0))*HLOOKUP(Z$457,$J$454:$R$455,2)</f>
        <v>1</v>
      </c>
      <c r="AA476" s="726" cm="1">
        <f t="array" ref="AA476">INDEX($H476:$K476,0,MATCH(AA$458,$H$458:$K$458,0))*HLOOKUP(AA$457,$J$454:$R$455,2)</f>
        <v>1</v>
      </c>
      <c r="AB476" s="726" cm="1">
        <f t="array" ref="AB476">INDEX($H476:$K476,0,MATCH(AB$458,$H$458:$K$458,0))*HLOOKUP(AB$457,$J$454:$R$455,2)</f>
        <v>0</v>
      </c>
      <c r="AC476" s="726" cm="1">
        <f t="array" ref="AC476">INDEX($H476:$K476,0,MATCH(AC$458,$H$458:$K$458,0))*HLOOKUP(AC$457,$J$454:$R$455,2)</f>
        <v>1</v>
      </c>
      <c r="AD476" s="726" cm="1">
        <f t="array" ref="AD476">INDEX($H476:$K476,0,MATCH(AD$458,$H$458:$K$458,0))*HLOOKUP(AD$457,$J$454:$R$455,2)</f>
        <v>1</v>
      </c>
      <c r="AE476" s="726" cm="1">
        <f t="array" ref="AE476">INDEX($H476:$K476,0,MATCH(AE$458,$H$458:$K$458,0))*HLOOKUP(AE$457,$J$454:$R$455,2)</f>
        <v>1</v>
      </c>
      <c r="AF476" s="726" cm="1">
        <f t="array" ref="AF476">INDEX($H476:$K476,0,MATCH(AF$458,$H$458:$K$458,0))*HLOOKUP(AF$457,$J$454:$R$455,2)</f>
        <v>0</v>
      </c>
      <c r="AG476" s="726" cm="1">
        <f t="array" ref="AG476">INDEX($H476:$K476,0,MATCH(AG$458,$H$458:$K$458,0))*HLOOKUP(AG$457,$J$454:$R$455,2)</f>
        <v>1</v>
      </c>
      <c r="AH476" s="726" cm="1">
        <f t="array" ref="AH476">INDEX($H476:$K476,0,MATCH(AH$458,$H$458:$K$458,0))*HLOOKUP(AH$457,$J$454:$R$455,2)</f>
        <v>1</v>
      </c>
      <c r="AI476" s="726" cm="1">
        <f t="array" ref="AI476">INDEX($H476:$K476,0,MATCH(AI$458,$H$458:$K$458,0))*HLOOKUP(AI$457,$J$454:$R$455,2)</f>
        <v>1</v>
      </c>
      <c r="AJ476" s="726" cm="1">
        <f t="array" ref="AJ476">INDEX($H476:$K476,0,MATCH(AJ$458,$H$458:$K$458,0))*HLOOKUP(AJ$457,$J$454:$R$455,2)</f>
        <v>0</v>
      </c>
      <c r="AK476" s="726" cm="1">
        <f t="array" ref="AK476">INDEX($H476:$K476,0,MATCH(AK$458,$H$458:$K$458,0))*HLOOKUP(AK$457,$J$454:$R$455,2)</f>
        <v>1</v>
      </c>
      <c r="AL476" s="726" cm="1">
        <f t="array" ref="AL476">INDEX($H476:$K476,0,MATCH(AL$458,$H$458:$K$458,0))*HLOOKUP(AL$457,$J$454:$R$455,2)</f>
        <v>1</v>
      </c>
      <c r="AM476" s="726" cm="1">
        <f t="array" ref="AM476">INDEX($H476:$K476,0,MATCH(AM$458,$H$458:$K$458,0))*HLOOKUP(AM$457,$J$454:$R$455,2)</f>
        <v>1</v>
      </c>
      <c r="AN476" s="726" cm="1">
        <f t="array" ref="AN476">INDEX($H476:$K476,0,MATCH(AN$458,$H$458:$K$458,0))*HLOOKUP(AN$457,$J$454:$R$455,2)</f>
        <v>0</v>
      </c>
      <c r="AO476" s="726" cm="1">
        <f t="array" ref="AO476">INDEX($H476:$K476,0,MATCH(AO$458,$H$458:$K$458,0))*HLOOKUP(AO$457,$J$454:$R$455,2)</f>
        <v>1</v>
      </c>
      <c r="AP476" s="726" cm="1">
        <f t="array" ref="AP476">INDEX($H476:$K476,0,MATCH(AP$458,$H$458:$K$458,0))*HLOOKUP(AP$457,$J$454:$R$455,2)</f>
        <v>1</v>
      </c>
      <c r="AQ476" s="726" cm="1">
        <f t="array" ref="AQ476">INDEX($H476:$K476,0,MATCH(AQ$458,$H$458:$K$458,0))*HLOOKUP(AQ$457,$J$454:$R$455,2)</f>
        <v>1</v>
      </c>
      <c r="AR476" s="726" cm="1">
        <f t="array" ref="AR476">INDEX($H476:$K476,0,MATCH(AR$458,$H$458:$K$458,0))*HLOOKUP(AR$457,$J$454:$R$455,2)</f>
        <v>0</v>
      </c>
      <c r="AS476" s="726" cm="1">
        <f t="array" ref="AS476">INDEX($H476:$K476,0,MATCH(AS$458,$H$458:$K$458,0))*HLOOKUP(AS$457,$J$454:$R$455,2)</f>
        <v>1</v>
      </c>
      <c r="AT476" s="726" cm="1">
        <f t="array" ref="AT476">INDEX($H476:$K476,0,MATCH(AT$458,$H$458:$K$458,0))*HLOOKUP(AT$457,$J$454:$R$455,2)</f>
        <v>1</v>
      </c>
      <c r="AU476" s="726"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6" cm="1">
        <f t="array" ref="L477">INDEX($H477:$K477,0,MATCH(L$458,$H$458:$K$458,0))*HLOOKUP(L$457,$J$454:$R$455,2)</f>
        <v>0</v>
      </c>
      <c r="M477" s="726" cm="1">
        <f t="array" ref="M477">INDEX($H477:$K477,0,MATCH(M$458,$H$458:$K$458,0))*HLOOKUP(M$457,$J$454:$R$455,2)</f>
        <v>1</v>
      </c>
      <c r="N477" s="726" cm="1">
        <f t="array" ref="N477">INDEX($H477:$K477,0,MATCH(N$458,$H$458:$K$458,0))*HLOOKUP(N$457,$J$454:$R$455,2)</f>
        <v>1</v>
      </c>
      <c r="O477" s="726" cm="1">
        <f t="array" ref="O477">INDEX($H477:$K477,0,MATCH(O$458,$H$458:$K$458,0))*HLOOKUP(O$457,$J$454:$R$455,2)</f>
        <v>1</v>
      </c>
      <c r="P477" s="726" cm="1">
        <f t="array" ref="P477">INDEX($H477:$K477,0,MATCH(P$458,$H$458:$K$458,0))*HLOOKUP(P$457,$J$454:$R$455,2)</f>
        <v>0</v>
      </c>
      <c r="Q477" s="726" cm="1">
        <f t="array" ref="Q477">INDEX($H477:$K477,0,MATCH(Q$458,$H$458:$K$458,0))*HLOOKUP(Q$457,$J$454:$R$455,2)</f>
        <v>1</v>
      </c>
      <c r="R477" s="726" cm="1">
        <f t="array" ref="R477">INDEX($H477:$K477,0,MATCH(R$458,$H$458:$K$458,0))*HLOOKUP(R$457,$J$454:$R$455,2)</f>
        <v>1</v>
      </c>
      <c r="S477" s="726" cm="1">
        <f t="array" ref="S477">INDEX($H477:$K477,0,MATCH(S$458,$H$458:$K$458,0))*HLOOKUP(S$457,$J$454:$R$455,2)</f>
        <v>1</v>
      </c>
      <c r="T477" s="726" cm="1">
        <f t="array" ref="T477">INDEX($H477:$K477,0,MATCH(T$458,$H$458:$K$458,0))*HLOOKUP(T$457,$J$454:$R$455,2)</f>
        <v>0</v>
      </c>
      <c r="U477" s="726" cm="1">
        <f t="array" ref="U477">INDEX($H477:$K477,0,MATCH(U$458,$H$458:$K$458,0))*HLOOKUP(U$457,$J$454:$R$455,2)</f>
        <v>1</v>
      </c>
      <c r="V477" s="726" cm="1">
        <f t="array" ref="V477">INDEX($H477:$K477,0,MATCH(V$458,$H$458:$K$458,0))*HLOOKUP(V$457,$J$454:$R$455,2)</f>
        <v>1</v>
      </c>
      <c r="W477" s="726" cm="1">
        <f t="array" ref="W477">INDEX($H477:$K477,0,MATCH(W$458,$H$458:$K$458,0))*HLOOKUP(W$457,$J$454:$R$455,2)</f>
        <v>1</v>
      </c>
      <c r="X477" s="726" cm="1">
        <f t="array" ref="X477">INDEX($H477:$K477,0,MATCH(X$458,$H$458:$K$458,0))*HLOOKUP(X$457,$J$454:$R$455,2)</f>
        <v>0</v>
      </c>
      <c r="Y477" s="726" cm="1">
        <f t="array" ref="Y477">INDEX($H477:$K477,0,MATCH(Y$458,$H$458:$K$458,0))*HLOOKUP(Y$457,$J$454:$R$455,2)</f>
        <v>1</v>
      </c>
      <c r="Z477" s="726" cm="1">
        <f t="array" ref="Z477">INDEX($H477:$K477,0,MATCH(Z$458,$H$458:$K$458,0))*HLOOKUP(Z$457,$J$454:$R$455,2)</f>
        <v>1</v>
      </c>
      <c r="AA477" s="726" cm="1">
        <f t="array" ref="AA477">INDEX($H477:$K477,0,MATCH(AA$458,$H$458:$K$458,0))*HLOOKUP(AA$457,$J$454:$R$455,2)</f>
        <v>1</v>
      </c>
      <c r="AB477" s="726" cm="1">
        <f t="array" ref="AB477">INDEX($H477:$K477,0,MATCH(AB$458,$H$458:$K$458,0))*HLOOKUP(AB$457,$J$454:$R$455,2)</f>
        <v>0</v>
      </c>
      <c r="AC477" s="726" cm="1">
        <f t="array" ref="AC477">INDEX($H477:$K477,0,MATCH(AC$458,$H$458:$K$458,0))*HLOOKUP(AC$457,$J$454:$R$455,2)</f>
        <v>1</v>
      </c>
      <c r="AD477" s="726" cm="1">
        <f t="array" ref="AD477">INDEX($H477:$K477,0,MATCH(AD$458,$H$458:$K$458,0))*HLOOKUP(AD$457,$J$454:$R$455,2)</f>
        <v>1</v>
      </c>
      <c r="AE477" s="726" cm="1">
        <f t="array" ref="AE477">INDEX($H477:$K477,0,MATCH(AE$458,$H$458:$K$458,0))*HLOOKUP(AE$457,$J$454:$R$455,2)</f>
        <v>1</v>
      </c>
      <c r="AF477" s="726" cm="1">
        <f t="array" ref="AF477">INDEX($H477:$K477,0,MATCH(AF$458,$H$458:$K$458,0))*HLOOKUP(AF$457,$J$454:$R$455,2)</f>
        <v>0</v>
      </c>
      <c r="AG477" s="726" cm="1">
        <f t="array" ref="AG477">INDEX($H477:$K477,0,MATCH(AG$458,$H$458:$K$458,0))*HLOOKUP(AG$457,$J$454:$R$455,2)</f>
        <v>1</v>
      </c>
      <c r="AH477" s="726" cm="1">
        <f t="array" ref="AH477">INDEX($H477:$K477,0,MATCH(AH$458,$H$458:$K$458,0))*HLOOKUP(AH$457,$J$454:$R$455,2)</f>
        <v>1</v>
      </c>
      <c r="AI477" s="726" cm="1">
        <f t="array" ref="AI477">INDEX($H477:$K477,0,MATCH(AI$458,$H$458:$K$458,0))*HLOOKUP(AI$457,$J$454:$R$455,2)</f>
        <v>1</v>
      </c>
      <c r="AJ477" s="726" cm="1">
        <f t="array" ref="AJ477">INDEX($H477:$K477,0,MATCH(AJ$458,$H$458:$K$458,0))*HLOOKUP(AJ$457,$J$454:$R$455,2)</f>
        <v>0</v>
      </c>
      <c r="AK477" s="726" cm="1">
        <f t="array" ref="AK477">INDEX($H477:$K477,0,MATCH(AK$458,$H$458:$K$458,0))*HLOOKUP(AK$457,$J$454:$R$455,2)</f>
        <v>1</v>
      </c>
      <c r="AL477" s="726" cm="1">
        <f t="array" ref="AL477">INDEX($H477:$K477,0,MATCH(AL$458,$H$458:$K$458,0))*HLOOKUP(AL$457,$J$454:$R$455,2)</f>
        <v>1</v>
      </c>
      <c r="AM477" s="726" cm="1">
        <f t="array" ref="AM477">INDEX($H477:$K477,0,MATCH(AM$458,$H$458:$K$458,0))*HLOOKUP(AM$457,$J$454:$R$455,2)</f>
        <v>1</v>
      </c>
      <c r="AN477" s="726" cm="1">
        <f t="array" ref="AN477">INDEX($H477:$K477,0,MATCH(AN$458,$H$458:$K$458,0))*HLOOKUP(AN$457,$J$454:$R$455,2)</f>
        <v>0</v>
      </c>
      <c r="AO477" s="726" cm="1">
        <f t="array" ref="AO477">INDEX($H477:$K477,0,MATCH(AO$458,$H$458:$K$458,0))*HLOOKUP(AO$457,$J$454:$R$455,2)</f>
        <v>1</v>
      </c>
      <c r="AP477" s="726" cm="1">
        <f t="array" ref="AP477">INDEX($H477:$K477,0,MATCH(AP$458,$H$458:$K$458,0))*HLOOKUP(AP$457,$J$454:$R$455,2)</f>
        <v>1</v>
      </c>
      <c r="AQ477" s="726" cm="1">
        <f t="array" ref="AQ477">INDEX($H477:$K477,0,MATCH(AQ$458,$H$458:$K$458,0))*HLOOKUP(AQ$457,$J$454:$R$455,2)</f>
        <v>1</v>
      </c>
      <c r="AR477" s="726" cm="1">
        <f t="array" ref="AR477">INDEX($H477:$K477,0,MATCH(AR$458,$H$458:$K$458,0))*HLOOKUP(AR$457,$J$454:$R$455,2)</f>
        <v>0</v>
      </c>
      <c r="AS477" s="726" cm="1">
        <f t="array" ref="AS477">INDEX($H477:$K477,0,MATCH(AS$458,$H$458:$K$458,0))*HLOOKUP(AS$457,$J$454:$R$455,2)</f>
        <v>1</v>
      </c>
      <c r="AT477" s="726" cm="1">
        <f t="array" ref="AT477">INDEX($H477:$K477,0,MATCH(AT$458,$H$458:$K$458,0))*HLOOKUP(AT$457,$J$454:$R$455,2)</f>
        <v>1</v>
      </c>
      <c r="AU477" s="726"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6" cm="1">
        <f t="array" ref="L478">INDEX($H478:$K478,0,MATCH(L$458,$H$458:$K$458,0))*HLOOKUP(L$457,$J$454:$R$455,2)</f>
        <v>0</v>
      </c>
      <c r="M478" s="726" cm="1">
        <f t="array" ref="M478">INDEX($H478:$K478,0,MATCH(M$458,$H$458:$K$458,0))*HLOOKUP(M$457,$J$454:$R$455,2)</f>
        <v>1</v>
      </c>
      <c r="N478" s="726" cm="1">
        <f t="array" ref="N478">INDEX($H478:$K478,0,MATCH(N$458,$H$458:$K$458,0))*HLOOKUP(N$457,$J$454:$R$455,2)</f>
        <v>0</v>
      </c>
      <c r="O478" s="726" cm="1">
        <f t="array" ref="O478">INDEX($H478:$K478,0,MATCH(O$458,$H$458:$K$458,0))*HLOOKUP(O$457,$J$454:$R$455,2)</f>
        <v>0</v>
      </c>
      <c r="P478" s="726" cm="1">
        <f t="array" ref="P478">INDEX($H478:$K478,0,MATCH(P$458,$H$458:$K$458,0))*HLOOKUP(P$457,$J$454:$R$455,2)</f>
        <v>0</v>
      </c>
      <c r="Q478" s="726" cm="1">
        <f t="array" ref="Q478">INDEX($H478:$K478,0,MATCH(Q$458,$H$458:$K$458,0))*HLOOKUP(Q$457,$J$454:$R$455,2)</f>
        <v>1</v>
      </c>
      <c r="R478" s="726" cm="1">
        <f t="array" ref="R478">INDEX($H478:$K478,0,MATCH(R$458,$H$458:$K$458,0))*HLOOKUP(R$457,$J$454:$R$455,2)</f>
        <v>0</v>
      </c>
      <c r="S478" s="726" cm="1">
        <f t="array" ref="S478">INDEX($H478:$K478,0,MATCH(S$458,$H$458:$K$458,0))*HLOOKUP(S$457,$J$454:$R$455,2)</f>
        <v>0</v>
      </c>
      <c r="T478" s="726" cm="1">
        <f t="array" ref="T478">INDEX($H478:$K478,0,MATCH(T$458,$H$458:$K$458,0))*HLOOKUP(T$457,$J$454:$R$455,2)</f>
        <v>0</v>
      </c>
      <c r="U478" s="726" cm="1">
        <f t="array" ref="U478">INDEX($H478:$K478,0,MATCH(U$458,$H$458:$K$458,0))*HLOOKUP(U$457,$J$454:$R$455,2)</f>
        <v>1</v>
      </c>
      <c r="V478" s="726" cm="1">
        <f t="array" ref="V478">INDEX($H478:$K478,0,MATCH(V$458,$H$458:$K$458,0))*HLOOKUP(V$457,$J$454:$R$455,2)</f>
        <v>0</v>
      </c>
      <c r="W478" s="726" cm="1">
        <f t="array" ref="W478">INDEX($H478:$K478,0,MATCH(W$458,$H$458:$K$458,0))*HLOOKUP(W$457,$J$454:$R$455,2)</f>
        <v>0</v>
      </c>
      <c r="X478" s="726" cm="1">
        <f t="array" ref="X478">INDEX($H478:$K478,0,MATCH(X$458,$H$458:$K$458,0))*HLOOKUP(X$457,$J$454:$R$455,2)</f>
        <v>0</v>
      </c>
      <c r="Y478" s="726" cm="1">
        <f t="array" ref="Y478">INDEX($H478:$K478,0,MATCH(Y$458,$H$458:$K$458,0))*HLOOKUP(Y$457,$J$454:$R$455,2)</f>
        <v>1</v>
      </c>
      <c r="Z478" s="726" cm="1">
        <f t="array" ref="Z478">INDEX($H478:$K478,0,MATCH(Z$458,$H$458:$K$458,0))*HLOOKUP(Z$457,$J$454:$R$455,2)</f>
        <v>0</v>
      </c>
      <c r="AA478" s="726" cm="1">
        <f t="array" ref="AA478">INDEX($H478:$K478,0,MATCH(AA$458,$H$458:$K$458,0))*HLOOKUP(AA$457,$J$454:$R$455,2)</f>
        <v>0</v>
      </c>
      <c r="AB478" s="726" cm="1">
        <f t="array" ref="AB478">INDEX($H478:$K478,0,MATCH(AB$458,$H$458:$K$458,0))*HLOOKUP(AB$457,$J$454:$R$455,2)</f>
        <v>0</v>
      </c>
      <c r="AC478" s="726" cm="1">
        <f t="array" ref="AC478">INDEX($H478:$K478,0,MATCH(AC$458,$H$458:$K$458,0))*HLOOKUP(AC$457,$J$454:$R$455,2)</f>
        <v>1</v>
      </c>
      <c r="AD478" s="726" cm="1">
        <f t="array" ref="AD478">INDEX($H478:$K478,0,MATCH(AD$458,$H$458:$K$458,0))*HLOOKUP(AD$457,$J$454:$R$455,2)</f>
        <v>0</v>
      </c>
      <c r="AE478" s="726" cm="1">
        <f t="array" ref="AE478">INDEX($H478:$K478,0,MATCH(AE$458,$H$458:$K$458,0))*HLOOKUP(AE$457,$J$454:$R$455,2)</f>
        <v>0</v>
      </c>
      <c r="AF478" s="726" cm="1">
        <f t="array" ref="AF478">INDEX($H478:$K478,0,MATCH(AF$458,$H$458:$K$458,0))*HLOOKUP(AF$457,$J$454:$R$455,2)</f>
        <v>0</v>
      </c>
      <c r="AG478" s="726" cm="1">
        <f t="array" ref="AG478">INDEX($H478:$K478,0,MATCH(AG$458,$H$458:$K$458,0))*HLOOKUP(AG$457,$J$454:$R$455,2)</f>
        <v>1</v>
      </c>
      <c r="AH478" s="726" cm="1">
        <f t="array" ref="AH478">INDEX($H478:$K478,0,MATCH(AH$458,$H$458:$K$458,0))*HLOOKUP(AH$457,$J$454:$R$455,2)</f>
        <v>0</v>
      </c>
      <c r="AI478" s="726" cm="1">
        <f t="array" ref="AI478">INDEX($H478:$K478,0,MATCH(AI$458,$H$458:$K$458,0))*HLOOKUP(AI$457,$J$454:$R$455,2)</f>
        <v>0</v>
      </c>
      <c r="AJ478" s="726" cm="1">
        <f t="array" ref="AJ478">INDEX($H478:$K478,0,MATCH(AJ$458,$H$458:$K$458,0))*HLOOKUP(AJ$457,$J$454:$R$455,2)</f>
        <v>0</v>
      </c>
      <c r="AK478" s="726" cm="1">
        <f t="array" ref="AK478">INDEX($H478:$K478,0,MATCH(AK$458,$H$458:$K$458,0))*HLOOKUP(AK$457,$J$454:$R$455,2)</f>
        <v>1</v>
      </c>
      <c r="AL478" s="726" cm="1">
        <f t="array" ref="AL478">INDEX($H478:$K478,0,MATCH(AL$458,$H$458:$K$458,0))*HLOOKUP(AL$457,$J$454:$R$455,2)</f>
        <v>0</v>
      </c>
      <c r="AM478" s="726" cm="1">
        <f t="array" ref="AM478">INDEX($H478:$K478,0,MATCH(AM$458,$H$458:$K$458,0))*HLOOKUP(AM$457,$J$454:$R$455,2)</f>
        <v>0</v>
      </c>
      <c r="AN478" s="726" cm="1">
        <f t="array" ref="AN478">INDEX($H478:$K478,0,MATCH(AN$458,$H$458:$K$458,0))*HLOOKUP(AN$457,$J$454:$R$455,2)</f>
        <v>0</v>
      </c>
      <c r="AO478" s="726" cm="1">
        <f t="array" ref="AO478">INDEX($H478:$K478,0,MATCH(AO$458,$H$458:$K$458,0))*HLOOKUP(AO$457,$J$454:$R$455,2)</f>
        <v>1</v>
      </c>
      <c r="AP478" s="726" cm="1">
        <f t="array" ref="AP478">INDEX($H478:$K478,0,MATCH(AP$458,$H$458:$K$458,0))*HLOOKUP(AP$457,$J$454:$R$455,2)</f>
        <v>0</v>
      </c>
      <c r="AQ478" s="726" cm="1">
        <f t="array" ref="AQ478">INDEX($H478:$K478,0,MATCH(AQ$458,$H$458:$K$458,0))*HLOOKUP(AQ$457,$J$454:$R$455,2)</f>
        <v>0</v>
      </c>
      <c r="AR478" s="726" cm="1">
        <f t="array" ref="AR478">INDEX($H478:$K478,0,MATCH(AR$458,$H$458:$K$458,0))*HLOOKUP(AR$457,$J$454:$R$455,2)</f>
        <v>0</v>
      </c>
      <c r="AS478" s="726" cm="1">
        <f t="array" ref="AS478">INDEX($H478:$K478,0,MATCH(AS$458,$H$458:$K$458,0))*HLOOKUP(AS$457,$J$454:$R$455,2)</f>
        <v>1</v>
      </c>
      <c r="AT478" s="726" cm="1">
        <f t="array" ref="AT478">INDEX($H478:$K478,0,MATCH(AT$458,$H$458:$K$458,0))*HLOOKUP(AT$457,$J$454:$R$455,2)</f>
        <v>0</v>
      </c>
      <c r="AU478" s="726"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6" cm="1">
        <f t="array" ref="L479">INDEX($H479:$K479,0,MATCH(L$458,$H$458:$K$458,0))*HLOOKUP(L$457,$J$454:$R$455,2)</f>
        <v>0</v>
      </c>
      <c r="M479" s="726" cm="1">
        <f t="array" ref="M479">INDEX($H479:$K479,0,MATCH(M$458,$H$458:$K$458,0))*HLOOKUP(M$457,$J$454:$R$455,2)</f>
        <v>1</v>
      </c>
      <c r="N479" s="726" cm="1">
        <f t="array" ref="N479">INDEX($H479:$K479,0,MATCH(N$458,$H$458:$K$458,0))*HLOOKUP(N$457,$J$454:$R$455,2)</f>
        <v>0</v>
      </c>
      <c r="O479" s="726" cm="1">
        <f t="array" ref="O479">INDEX($H479:$K479,0,MATCH(O$458,$H$458:$K$458,0))*HLOOKUP(O$457,$J$454:$R$455,2)</f>
        <v>0</v>
      </c>
      <c r="P479" s="726" cm="1">
        <f t="array" ref="P479">INDEX($H479:$K479,0,MATCH(P$458,$H$458:$K$458,0))*HLOOKUP(P$457,$J$454:$R$455,2)</f>
        <v>0</v>
      </c>
      <c r="Q479" s="726" cm="1">
        <f t="array" ref="Q479">INDEX($H479:$K479,0,MATCH(Q$458,$H$458:$K$458,0))*HLOOKUP(Q$457,$J$454:$R$455,2)</f>
        <v>1</v>
      </c>
      <c r="R479" s="726" cm="1">
        <f t="array" ref="R479">INDEX($H479:$K479,0,MATCH(R$458,$H$458:$K$458,0))*HLOOKUP(R$457,$J$454:$R$455,2)</f>
        <v>0</v>
      </c>
      <c r="S479" s="726" cm="1">
        <f t="array" ref="S479">INDEX($H479:$K479,0,MATCH(S$458,$H$458:$K$458,0))*HLOOKUP(S$457,$J$454:$R$455,2)</f>
        <v>0</v>
      </c>
      <c r="T479" s="726" cm="1">
        <f t="array" ref="T479">INDEX($H479:$K479,0,MATCH(T$458,$H$458:$K$458,0))*HLOOKUP(T$457,$J$454:$R$455,2)</f>
        <v>0</v>
      </c>
      <c r="U479" s="726" cm="1">
        <f t="array" ref="U479">INDEX($H479:$K479,0,MATCH(U$458,$H$458:$K$458,0))*HLOOKUP(U$457,$J$454:$R$455,2)</f>
        <v>1</v>
      </c>
      <c r="V479" s="726" cm="1">
        <f t="array" ref="V479">INDEX($H479:$K479,0,MATCH(V$458,$H$458:$K$458,0))*HLOOKUP(V$457,$J$454:$R$455,2)</f>
        <v>0</v>
      </c>
      <c r="W479" s="726" cm="1">
        <f t="array" ref="W479">INDEX($H479:$K479,0,MATCH(W$458,$H$458:$K$458,0))*HLOOKUP(W$457,$J$454:$R$455,2)</f>
        <v>0</v>
      </c>
      <c r="X479" s="726" cm="1">
        <f t="array" ref="X479">INDEX($H479:$K479,0,MATCH(X$458,$H$458:$K$458,0))*HLOOKUP(X$457,$J$454:$R$455,2)</f>
        <v>0</v>
      </c>
      <c r="Y479" s="726" cm="1">
        <f t="array" ref="Y479">INDEX($H479:$K479,0,MATCH(Y$458,$H$458:$K$458,0))*HLOOKUP(Y$457,$J$454:$R$455,2)</f>
        <v>1</v>
      </c>
      <c r="Z479" s="726" cm="1">
        <f t="array" ref="Z479">INDEX($H479:$K479,0,MATCH(Z$458,$H$458:$K$458,0))*HLOOKUP(Z$457,$J$454:$R$455,2)</f>
        <v>0</v>
      </c>
      <c r="AA479" s="726" cm="1">
        <f t="array" ref="AA479">INDEX($H479:$K479,0,MATCH(AA$458,$H$458:$K$458,0))*HLOOKUP(AA$457,$J$454:$R$455,2)</f>
        <v>0</v>
      </c>
      <c r="AB479" s="726" cm="1">
        <f t="array" ref="AB479">INDEX($H479:$K479,0,MATCH(AB$458,$H$458:$K$458,0))*HLOOKUP(AB$457,$J$454:$R$455,2)</f>
        <v>0</v>
      </c>
      <c r="AC479" s="726" cm="1">
        <f t="array" ref="AC479">INDEX($H479:$K479,0,MATCH(AC$458,$H$458:$K$458,0))*HLOOKUP(AC$457,$J$454:$R$455,2)</f>
        <v>1</v>
      </c>
      <c r="AD479" s="726" cm="1">
        <f t="array" ref="AD479">INDEX($H479:$K479,0,MATCH(AD$458,$H$458:$K$458,0))*HLOOKUP(AD$457,$J$454:$R$455,2)</f>
        <v>0</v>
      </c>
      <c r="AE479" s="726" cm="1">
        <f t="array" ref="AE479">INDEX($H479:$K479,0,MATCH(AE$458,$H$458:$K$458,0))*HLOOKUP(AE$457,$J$454:$R$455,2)</f>
        <v>0</v>
      </c>
      <c r="AF479" s="726" cm="1">
        <f t="array" ref="AF479">INDEX($H479:$K479,0,MATCH(AF$458,$H$458:$K$458,0))*HLOOKUP(AF$457,$J$454:$R$455,2)</f>
        <v>0</v>
      </c>
      <c r="AG479" s="726" cm="1">
        <f t="array" ref="AG479">INDEX($H479:$K479,0,MATCH(AG$458,$H$458:$K$458,0))*HLOOKUP(AG$457,$J$454:$R$455,2)</f>
        <v>1</v>
      </c>
      <c r="AH479" s="726" cm="1">
        <f t="array" ref="AH479">INDEX($H479:$K479,0,MATCH(AH$458,$H$458:$K$458,0))*HLOOKUP(AH$457,$J$454:$R$455,2)</f>
        <v>0</v>
      </c>
      <c r="AI479" s="726" cm="1">
        <f t="array" ref="AI479">INDEX($H479:$K479,0,MATCH(AI$458,$H$458:$K$458,0))*HLOOKUP(AI$457,$J$454:$R$455,2)</f>
        <v>0</v>
      </c>
      <c r="AJ479" s="726" cm="1">
        <f t="array" ref="AJ479">INDEX($H479:$K479,0,MATCH(AJ$458,$H$458:$K$458,0))*HLOOKUP(AJ$457,$J$454:$R$455,2)</f>
        <v>0</v>
      </c>
      <c r="AK479" s="726" cm="1">
        <f t="array" ref="AK479">INDEX($H479:$K479,0,MATCH(AK$458,$H$458:$K$458,0))*HLOOKUP(AK$457,$J$454:$R$455,2)</f>
        <v>1</v>
      </c>
      <c r="AL479" s="726" cm="1">
        <f t="array" ref="AL479">INDEX($H479:$K479,0,MATCH(AL$458,$H$458:$K$458,0))*HLOOKUP(AL$457,$J$454:$R$455,2)</f>
        <v>0</v>
      </c>
      <c r="AM479" s="726" cm="1">
        <f t="array" ref="AM479">INDEX($H479:$K479,0,MATCH(AM$458,$H$458:$K$458,0))*HLOOKUP(AM$457,$J$454:$R$455,2)</f>
        <v>0</v>
      </c>
      <c r="AN479" s="726" cm="1">
        <f t="array" ref="AN479">INDEX($H479:$K479,0,MATCH(AN$458,$H$458:$K$458,0))*HLOOKUP(AN$457,$J$454:$R$455,2)</f>
        <v>0</v>
      </c>
      <c r="AO479" s="726" cm="1">
        <f t="array" ref="AO479">INDEX($H479:$K479,0,MATCH(AO$458,$H$458:$K$458,0))*HLOOKUP(AO$457,$J$454:$R$455,2)</f>
        <v>1</v>
      </c>
      <c r="AP479" s="726" cm="1">
        <f t="array" ref="AP479">INDEX($H479:$K479,0,MATCH(AP$458,$H$458:$K$458,0))*HLOOKUP(AP$457,$J$454:$R$455,2)</f>
        <v>0</v>
      </c>
      <c r="AQ479" s="726" cm="1">
        <f t="array" ref="AQ479">INDEX($H479:$K479,0,MATCH(AQ$458,$H$458:$K$458,0))*HLOOKUP(AQ$457,$J$454:$R$455,2)</f>
        <v>0</v>
      </c>
      <c r="AR479" s="726" cm="1">
        <f t="array" ref="AR479">INDEX($H479:$K479,0,MATCH(AR$458,$H$458:$K$458,0))*HLOOKUP(AR$457,$J$454:$R$455,2)</f>
        <v>0</v>
      </c>
      <c r="AS479" s="726" cm="1">
        <f t="array" ref="AS479">INDEX($H479:$K479,0,MATCH(AS$458,$H$458:$K$458,0))*HLOOKUP(AS$457,$J$454:$R$455,2)</f>
        <v>1</v>
      </c>
      <c r="AT479" s="726" cm="1">
        <f t="array" ref="AT479">INDEX($H479:$K479,0,MATCH(AT$458,$H$458:$K$458,0))*HLOOKUP(AT$457,$J$454:$R$455,2)</f>
        <v>0</v>
      </c>
      <c r="AU479" s="726"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6" cm="1">
        <f t="array" ref="L480">INDEX($H480:$K480,0,MATCH(L$458,$H$458:$K$458,0))*HLOOKUP(L$457,$J$454:$R$455,2)</f>
        <v>0</v>
      </c>
      <c r="M480" s="726" cm="1">
        <f t="array" ref="M480">INDEX($H480:$K480,0,MATCH(M$458,$H$458:$K$458,0))*HLOOKUP(M$457,$J$454:$R$455,2)</f>
        <v>1</v>
      </c>
      <c r="N480" s="726" cm="1">
        <f t="array" ref="N480">INDEX($H480:$K480,0,MATCH(N$458,$H$458:$K$458,0))*HLOOKUP(N$457,$J$454:$R$455,2)</f>
        <v>0</v>
      </c>
      <c r="O480" s="726" cm="1">
        <f t="array" ref="O480">INDEX($H480:$K480,0,MATCH(O$458,$H$458:$K$458,0))*HLOOKUP(O$457,$J$454:$R$455,2)</f>
        <v>0</v>
      </c>
      <c r="P480" s="726" cm="1">
        <f t="array" ref="P480">INDEX($H480:$K480,0,MATCH(P$458,$H$458:$K$458,0))*HLOOKUP(P$457,$J$454:$R$455,2)</f>
        <v>0</v>
      </c>
      <c r="Q480" s="726" cm="1">
        <f t="array" ref="Q480">INDEX($H480:$K480,0,MATCH(Q$458,$H$458:$K$458,0))*HLOOKUP(Q$457,$J$454:$R$455,2)</f>
        <v>1</v>
      </c>
      <c r="R480" s="726" cm="1">
        <f t="array" ref="R480">INDEX($H480:$K480,0,MATCH(R$458,$H$458:$K$458,0))*HLOOKUP(R$457,$J$454:$R$455,2)</f>
        <v>0</v>
      </c>
      <c r="S480" s="726" cm="1">
        <f t="array" ref="S480">INDEX($H480:$K480,0,MATCH(S$458,$H$458:$K$458,0))*HLOOKUP(S$457,$J$454:$R$455,2)</f>
        <v>0</v>
      </c>
      <c r="T480" s="726" cm="1">
        <f t="array" ref="T480">INDEX($H480:$K480,0,MATCH(T$458,$H$458:$K$458,0))*HLOOKUP(T$457,$J$454:$R$455,2)</f>
        <v>0</v>
      </c>
      <c r="U480" s="726" cm="1">
        <f t="array" ref="U480">INDEX($H480:$K480,0,MATCH(U$458,$H$458:$K$458,0))*HLOOKUP(U$457,$J$454:$R$455,2)</f>
        <v>1</v>
      </c>
      <c r="V480" s="726" cm="1">
        <f t="array" ref="V480">INDEX($H480:$K480,0,MATCH(V$458,$H$458:$K$458,0))*HLOOKUP(V$457,$J$454:$R$455,2)</f>
        <v>0</v>
      </c>
      <c r="W480" s="726" cm="1">
        <f t="array" ref="W480">INDEX($H480:$K480,0,MATCH(W$458,$H$458:$K$458,0))*HLOOKUP(W$457,$J$454:$R$455,2)</f>
        <v>0</v>
      </c>
      <c r="X480" s="726" cm="1">
        <f t="array" ref="X480">INDEX($H480:$K480,0,MATCH(X$458,$H$458:$K$458,0))*HLOOKUP(X$457,$J$454:$R$455,2)</f>
        <v>0</v>
      </c>
      <c r="Y480" s="726" cm="1">
        <f t="array" ref="Y480">INDEX($H480:$K480,0,MATCH(Y$458,$H$458:$K$458,0))*HLOOKUP(Y$457,$J$454:$R$455,2)</f>
        <v>1</v>
      </c>
      <c r="Z480" s="726" cm="1">
        <f t="array" ref="Z480">INDEX($H480:$K480,0,MATCH(Z$458,$H$458:$K$458,0))*HLOOKUP(Z$457,$J$454:$R$455,2)</f>
        <v>0</v>
      </c>
      <c r="AA480" s="726" cm="1">
        <f t="array" ref="AA480">INDEX($H480:$K480,0,MATCH(AA$458,$H$458:$K$458,0))*HLOOKUP(AA$457,$J$454:$R$455,2)</f>
        <v>0</v>
      </c>
      <c r="AB480" s="726" cm="1">
        <f t="array" ref="AB480">INDEX($H480:$K480,0,MATCH(AB$458,$H$458:$K$458,0))*HLOOKUP(AB$457,$J$454:$R$455,2)</f>
        <v>0</v>
      </c>
      <c r="AC480" s="726" cm="1">
        <f t="array" ref="AC480">INDEX($H480:$K480,0,MATCH(AC$458,$H$458:$K$458,0))*HLOOKUP(AC$457,$J$454:$R$455,2)</f>
        <v>1</v>
      </c>
      <c r="AD480" s="726" cm="1">
        <f t="array" ref="AD480">INDEX($H480:$K480,0,MATCH(AD$458,$H$458:$K$458,0))*HLOOKUP(AD$457,$J$454:$R$455,2)</f>
        <v>0</v>
      </c>
      <c r="AE480" s="726" cm="1">
        <f t="array" ref="AE480">INDEX($H480:$K480,0,MATCH(AE$458,$H$458:$K$458,0))*HLOOKUP(AE$457,$J$454:$R$455,2)</f>
        <v>0</v>
      </c>
      <c r="AF480" s="726" cm="1">
        <f t="array" ref="AF480">INDEX($H480:$K480,0,MATCH(AF$458,$H$458:$K$458,0))*HLOOKUP(AF$457,$J$454:$R$455,2)</f>
        <v>0</v>
      </c>
      <c r="AG480" s="726" cm="1">
        <f t="array" ref="AG480">INDEX($H480:$K480,0,MATCH(AG$458,$H$458:$K$458,0))*HLOOKUP(AG$457,$J$454:$R$455,2)</f>
        <v>1</v>
      </c>
      <c r="AH480" s="726" cm="1">
        <f t="array" ref="AH480">INDEX($H480:$K480,0,MATCH(AH$458,$H$458:$K$458,0))*HLOOKUP(AH$457,$J$454:$R$455,2)</f>
        <v>0</v>
      </c>
      <c r="AI480" s="726" cm="1">
        <f t="array" ref="AI480">INDEX($H480:$K480,0,MATCH(AI$458,$H$458:$K$458,0))*HLOOKUP(AI$457,$J$454:$R$455,2)</f>
        <v>0</v>
      </c>
      <c r="AJ480" s="726" cm="1">
        <f t="array" ref="AJ480">INDEX($H480:$K480,0,MATCH(AJ$458,$H$458:$K$458,0))*HLOOKUP(AJ$457,$J$454:$R$455,2)</f>
        <v>0</v>
      </c>
      <c r="AK480" s="726" cm="1">
        <f t="array" ref="AK480">INDEX($H480:$K480,0,MATCH(AK$458,$H$458:$K$458,0))*HLOOKUP(AK$457,$J$454:$R$455,2)</f>
        <v>1</v>
      </c>
      <c r="AL480" s="726" cm="1">
        <f t="array" ref="AL480">INDEX($H480:$K480,0,MATCH(AL$458,$H$458:$K$458,0))*HLOOKUP(AL$457,$J$454:$R$455,2)</f>
        <v>0</v>
      </c>
      <c r="AM480" s="726" cm="1">
        <f t="array" ref="AM480">INDEX($H480:$K480,0,MATCH(AM$458,$H$458:$K$458,0))*HLOOKUP(AM$457,$J$454:$R$455,2)</f>
        <v>0</v>
      </c>
      <c r="AN480" s="726" cm="1">
        <f t="array" ref="AN480">INDEX($H480:$K480,0,MATCH(AN$458,$H$458:$K$458,0))*HLOOKUP(AN$457,$J$454:$R$455,2)</f>
        <v>0</v>
      </c>
      <c r="AO480" s="726" cm="1">
        <f t="array" ref="AO480">INDEX($H480:$K480,0,MATCH(AO$458,$H$458:$K$458,0))*HLOOKUP(AO$457,$J$454:$R$455,2)</f>
        <v>1</v>
      </c>
      <c r="AP480" s="726" cm="1">
        <f t="array" ref="AP480">INDEX($H480:$K480,0,MATCH(AP$458,$H$458:$K$458,0))*HLOOKUP(AP$457,$J$454:$R$455,2)</f>
        <v>0</v>
      </c>
      <c r="AQ480" s="726" cm="1">
        <f t="array" ref="AQ480">INDEX($H480:$K480,0,MATCH(AQ$458,$H$458:$K$458,0))*HLOOKUP(AQ$457,$J$454:$R$455,2)</f>
        <v>0</v>
      </c>
      <c r="AR480" s="726" cm="1">
        <f t="array" ref="AR480">INDEX($H480:$K480,0,MATCH(AR$458,$H$458:$K$458,0))*HLOOKUP(AR$457,$J$454:$R$455,2)</f>
        <v>0</v>
      </c>
      <c r="AS480" s="726" cm="1">
        <f t="array" ref="AS480">INDEX($H480:$K480,0,MATCH(AS$458,$H$458:$K$458,0))*HLOOKUP(AS$457,$J$454:$R$455,2)</f>
        <v>1</v>
      </c>
      <c r="AT480" s="726" cm="1">
        <f t="array" ref="AT480">INDEX($H480:$K480,0,MATCH(AT$458,$H$458:$K$458,0))*HLOOKUP(AT$457,$J$454:$R$455,2)</f>
        <v>0</v>
      </c>
      <c r="AU480" s="726"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6" cm="1">
        <f t="array" ref="L481">INDEX($H481:$K481,0,MATCH(L$458,$H$458:$K$458,0))*HLOOKUP(L$457,$J$454:$R$455,2)</f>
        <v>0</v>
      </c>
      <c r="M481" s="726" cm="1">
        <f t="array" ref="M481">INDEX($H481:$K481,0,MATCH(M$458,$H$458:$K$458,0))*HLOOKUP(M$457,$J$454:$R$455,2)</f>
        <v>1</v>
      </c>
      <c r="N481" s="726" cm="1">
        <f t="array" ref="N481">INDEX($H481:$K481,0,MATCH(N$458,$H$458:$K$458,0))*HLOOKUP(N$457,$J$454:$R$455,2)</f>
        <v>1</v>
      </c>
      <c r="O481" s="726" cm="1">
        <f t="array" ref="O481">INDEX($H481:$K481,0,MATCH(O$458,$H$458:$K$458,0))*HLOOKUP(O$457,$J$454:$R$455,2)</f>
        <v>1</v>
      </c>
      <c r="P481" s="726" cm="1">
        <f t="array" ref="P481">INDEX($H481:$K481,0,MATCH(P$458,$H$458:$K$458,0))*HLOOKUP(P$457,$J$454:$R$455,2)</f>
        <v>0</v>
      </c>
      <c r="Q481" s="726" cm="1">
        <f t="array" ref="Q481">INDEX($H481:$K481,0,MATCH(Q$458,$H$458:$K$458,0))*HLOOKUP(Q$457,$J$454:$R$455,2)</f>
        <v>1</v>
      </c>
      <c r="R481" s="726" cm="1">
        <f t="array" ref="R481">INDEX($H481:$K481,0,MATCH(R$458,$H$458:$K$458,0))*HLOOKUP(R$457,$J$454:$R$455,2)</f>
        <v>1</v>
      </c>
      <c r="S481" s="726" cm="1">
        <f t="array" ref="S481">INDEX($H481:$K481,0,MATCH(S$458,$H$458:$K$458,0))*HLOOKUP(S$457,$J$454:$R$455,2)</f>
        <v>1</v>
      </c>
      <c r="T481" s="726" cm="1">
        <f t="array" ref="T481">INDEX($H481:$K481,0,MATCH(T$458,$H$458:$K$458,0))*HLOOKUP(T$457,$J$454:$R$455,2)</f>
        <v>0</v>
      </c>
      <c r="U481" s="726" cm="1">
        <f t="array" ref="U481">INDEX($H481:$K481,0,MATCH(U$458,$H$458:$K$458,0))*HLOOKUP(U$457,$J$454:$R$455,2)</f>
        <v>1</v>
      </c>
      <c r="V481" s="726" cm="1">
        <f t="array" ref="V481">INDEX($H481:$K481,0,MATCH(V$458,$H$458:$K$458,0))*HLOOKUP(V$457,$J$454:$R$455,2)</f>
        <v>1</v>
      </c>
      <c r="W481" s="726" cm="1">
        <f t="array" ref="W481">INDEX($H481:$K481,0,MATCH(W$458,$H$458:$K$458,0))*HLOOKUP(W$457,$J$454:$R$455,2)</f>
        <v>1</v>
      </c>
      <c r="X481" s="726" cm="1">
        <f t="array" ref="X481">INDEX($H481:$K481,0,MATCH(X$458,$H$458:$K$458,0))*HLOOKUP(X$457,$J$454:$R$455,2)</f>
        <v>0</v>
      </c>
      <c r="Y481" s="726" cm="1">
        <f t="array" ref="Y481">INDEX($H481:$K481,0,MATCH(Y$458,$H$458:$K$458,0))*HLOOKUP(Y$457,$J$454:$R$455,2)</f>
        <v>1</v>
      </c>
      <c r="Z481" s="726" cm="1">
        <f t="array" ref="Z481">INDEX($H481:$K481,0,MATCH(Z$458,$H$458:$K$458,0))*HLOOKUP(Z$457,$J$454:$R$455,2)</f>
        <v>1</v>
      </c>
      <c r="AA481" s="726" cm="1">
        <f t="array" ref="AA481">INDEX($H481:$K481,0,MATCH(AA$458,$H$458:$K$458,0))*HLOOKUP(AA$457,$J$454:$R$455,2)</f>
        <v>1</v>
      </c>
      <c r="AB481" s="726" cm="1">
        <f t="array" ref="AB481">INDEX($H481:$K481,0,MATCH(AB$458,$H$458:$K$458,0))*HLOOKUP(AB$457,$J$454:$R$455,2)</f>
        <v>0</v>
      </c>
      <c r="AC481" s="726" cm="1">
        <f t="array" ref="AC481">INDEX($H481:$K481,0,MATCH(AC$458,$H$458:$K$458,0))*HLOOKUP(AC$457,$J$454:$R$455,2)</f>
        <v>1</v>
      </c>
      <c r="AD481" s="726" cm="1">
        <f t="array" ref="AD481">INDEX($H481:$K481,0,MATCH(AD$458,$H$458:$K$458,0))*HLOOKUP(AD$457,$J$454:$R$455,2)</f>
        <v>1</v>
      </c>
      <c r="AE481" s="726" cm="1">
        <f t="array" ref="AE481">INDEX($H481:$K481,0,MATCH(AE$458,$H$458:$K$458,0))*HLOOKUP(AE$457,$J$454:$R$455,2)</f>
        <v>1</v>
      </c>
      <c r="AF481" s="726" cm="1">
        <f t="array" ref="AF481">INDEX($H481:$K481,0,MATCH(AF$458,$H$458:$K$458,0))*HLOOKUP(AF$457,$J$454:$R$455,2)</f>
        <v>0</v>
      </c>
      <c r="AG481" s="726" cm="1">
        <f t="array" ref="AG481">INDEX($H481:$K481,0,MATCH(AG$458,$H$458:$K$458,0))*HLOOKUP(AG$457,$J$454:$R$455,2)</f>
        <v>1</v>
      </c>
      <c r="AH481" s="726" cm="1">
        <f t="array" ref="AH481">INDEX($H481:$K481,0,MATCH(AH$458,$H$458:$K$458,0))*HLOOKUP(AH$457,$J$454:$R$455,2)</f>
        <v>1</v>
      </c>
      <c r="AI481" s="726" cm="1">
        <f t="array" ref="AI481">INDEX($H481:$K481,0,MATCH(AI$458,$H$458:$K$458,0))*HLOOKUP(AI$457,$J$454:$R$455,2)</f>
        <v>1</v>
      </c>
      <c r="AJ481" s="726" cm="1">
        <f t="array" ref="AJ481">INDEX($H481:$K481,0,MATCH(AJ$458,$H$458:$K$458,0))*HLOOKUP(AJ$457,$J$454:$R$455,2)</f>
        <v>0</v>
      </c>
      <c r="AK481" s="726" cm="1">
        <f t="array" ref="AK481">INDEX($H481:$K481,0,MATCH(AK$458,$H$458:$K$458,0))*HLOOKUP(AK$457,$J$454:$R$455,2)</f>
        <v>1</v>
      </c>
      <c r="AL481" s="726" cm="1">
        <f t="array" ref="AL481">INDEX($H481:$K481,0,MATCH(AL$458,$H$458:$K$458,0))*HLOOKUP(AL$457,$J$454:$R$455,2)</f>
        <v>1</v>
      </c>
      <c r="AM481" s="726" cm="1">
        <f t="array" ref="AM481">INDEX($H481:$K481,0,MATCH(AM$458,$H$458:$K$458,0))*HLOOKUP(AM$457,$J$454:$R$455,2)</f>
        <v>1</v>
      </c>
      <c r="AN481" s="726" cm="1">
        <f t="array" ref="AN481">INDEX($H481:$K481,0,MATCH(AN$458,$H$458:$K$458,0))*HLOOKUP(AN$457,$J$454:$R$455,2)</f>
        <v>0</v>
      </c>
      <c r="AO481" s="726" cm="1">
        <f t="array" ref="AO481">INDEX($H481:$K481,0,MATCH(AO$458,$H$458:$K$458,0))*HLOOKUP(AO$457,$J$454:$R$455,2)</f>
        <v>1</v>
      </c>
      <c r="AP481" s="726" cm="1">
        <f t="array" ref="AP481">INDEX($H481:$K481,0,MATCH(AP$458,$H$458:$K$458,0))*HLOOKUP(AP$457,$J$454:$R$455,2)</f>
        <v>1</v>
      </c>
      <c r="AQ481" s="726" cm="1">
        <f t="array" ref="AQ481">INDEX($H481:$K481,0,MATCH(AQ$458,$H$458:$K$458,0))*HLOOKUP(AQ$457,$J$454:$R$455,2)</f>
        <v>1</v>
      </c>
      <c r="AR481" s="726" cm="1">
        <f t="array" ref="AR481">INDEX($H481:$K481,0,MATCH(AR$458,$H$458:$K$458,0))*HLOOKUP(AR$457,$J$454:$R$455,2)</f>
        <v>0</v>
      </c>
      <c r="AS481" s="726" cm="1">
        <f t="array" ref="AS481">INDEX($H481:$K481,0,MATCH(AS$458,$H$458:$K$458,0))*HLOOKUP(AS$457,$J$454:$R$455,2)</f>
        <v>1</v>
      </c>
      <c r="AT481" s="726" cm="1">
        <f t="array" ref="AT481">INDEX($H481:$K481,0,MATCH(AT$458,$H$458:$K$458,0))*HLOOKUP(AT$457,$J$454:$R$455,2)</f>
        <v>1</v>
      </c>
      <c r="AU481" s="726"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6" cm="1">
        <f t="array" ref="L482">INDEX($H482:$K482,0,MATCH(L$458,$H$458:$K$458,0))*HLOOKUP(L$457,$J$454:$R$455,2)</f>
        <v>0</v>
      </c>
      <c r="M482" s="726" cm="1">
        <f t="array" ref="M482">INDEX($H482:$K482,0,MATCH(M$458,$H$458:$K$458,0))*HLOOKUP(M$457,$J$454:$R$455,2)</f>
        <v>1</v>
      </c>
      <c r="N482" s="726" cm="1">
        <f t="array" ref="N482">INDEX($H482:$K482,0,MATCH(N$458,$H$458:$K$458,0))*HLOOKUP(N$457,$J$454:$R$455,2)</f>
        <v>1</v>
      </c>
      <c r="O482" s="726" cm="1">
        <f t="array" ref="O482">INDEX($H482:$K482,0,MATCH(O$458,$H$458:$K$458,0))*HLOOKUP(O$457,$J$454:$R$455,2)</f>
        <v>1</v>
      </c>
      <c r="P482" s="726" cm="1">
        <f t="array" ref="P482">INDEX($H482:$K482,0,MATCH(P$458,$H$458:$K$458,0))*HLOOKUP(P$457,$J$454:$R$455,2)</f>
        <v>0</v>
      </c>
      <c r="Q482" s="726" cm="1">
        <f t="array" ref="Q482">INDEX($H482:$K482,0,MATCH(Q$458,$H$458:$K$458,0))*HLOOKUP(Q$457,$J$454:$R$455,2)</f>
        <v>1</v>
      </c>
      <c r="R482" s="726" cm="1">
        <f t="array" ref="R482">INDEX($H482:$K482,0,MATCH(R$458,$H$458:$K$458,0))*HLOOKUP(R$457,$J$454:$R$455,2)</f>
        <v>1</v>
      </c>
      <c r="S482" s="726" cm="1">
        <f t="array" ref="S482">INDEX($H482:$K482,0,MATCH(S$458,$H$458:$K$458,0))*HLOOKUP(S$457,$J$454:$R$455,2)</f>
        <v>1</v>
      </c>
      <c r="T482" s="726" cm="1">
        <f t="array" ref="T482">INDEX($H482:$K482,0,MATCH(T$458,$H$458:$K$458,0))*HLOOKUP(T$457,$J$454:$R$455,2)</f>
        <v>0</v>
      </c>
      <c r="U482" s="726" cm="1">
        <f t="array" ref="U482">INDEX($H482:$K482,0,MATCH(U$458,$H$458:$K$458,0))*HLOOKUP(U$457,$J$454:$R$455,2)</f>
        <v>1</v>
      </c>
      <c r="V482" s="726" cm="1">
        <f t="array" ref="V482">INDEX($H482:$K482,0,MATCH(V$458,$H$458:$K$458,0))*HLOOKUP(V$457,$J$454:$R$455,2)</f>
        <v>1</v>
      </c>
      <c r="W482" s="726" cm="1">
        <f t="array" ref="W482">INDEX($H482:$K482,0,MATCH(W$458,$H$458:$K$458,0))*HLOOKUP(W$457,$J$454:$R$455,2)</f>
        <v>1</v>
      </c>
      <c r="X482" s="726" cm="1">
        <f t="array" ref="X482">INDEX($H482:$K482,0,MATCH(X$458,$H$458:$K$458,0))*HLOOKUP(X$457,$J$454:$R$455,2)</f>
        <v>0</v>
      </c>
      <c r="Y482" s="726" cm="1">
        <f t="array" ref="Y482">INDEX($H482:$K482,0,MATCH(Y$458,$H$458:$K$458,0))*HLOOKUP(Y$457,$J$454:$R$455,2)</f>
        <v>1</v>
      </c>
      <c r="Z482" s="726" cm="1">
        <f t="array" ref="Z482">INDEX($H482:$K482,0,MATCH(Z$458,$H$458:$K$458,0))*HLOOKUP(Z$457,$J$454:$R$455,2)</f>
        <v>1</v>
      </c>
      <c r="AA482" s="726" cm="1">
        <f t="array" ref="AA482">INDEX($H482:$K482,0,MATCH(AA$458,$H$458:$K$458,0))*HLOOKUP(AA$457,$J$454:$R$455,2)</f>
        <v>1</v>
      </c>
      <c r="AB482" s="726" cm="1">
        <f t="array" ref="AB482">INDEX($H482:$K482,0,MATCH(AB$458,$H$458:$K$458,0))*HLOOKUP(AB$457,$J$454:$R$455,2)</f>
        <v>0</v>
      </c>
      <c r="AC482" s="726" cm="1">
        <f t="array" ref="AC482">INDEX($H482:$K482,0,MATCH(AC$458,$H$458:$K$458,0))*HLOOKUP(AC$457,$J$454:$R$455,2)</f>
        <v>1</v>
      </c>
      <c r="AD482" s="726" cm="1">
        <f t="array" ref="AD482">INDEX($H482:$K482,0,MATCH(AD$458,$H$458:$K$458,0))*HLOOKUP(AD$457,$J$454:$R$455,2)</f>
        <v>1</v>
      </c>
      <c r="AE482" s="726" cm="1">
        <f t="array" ref="AE482">INDEX($H482:$K482,0,MATCH(AE$458,$H$458:$K$458,0))*HLOOKUP(AE$457,$J$454:$R$455,2)</f>
        <v>1</v>
      </c>
      <c r="AF482" s="726" cm="1">
        <f t="array" ref="AF482">INDEX($H482:$K482,0,MATCH(AF$458,$H$458:$K$458,0))*HLOOKUP(AF$457,$J$454:$R$455,2)</f>
        <v>0</v>
      </c>
      <c r="AG482" s="726" cm="1">
        <f t="array" ref="AG482">INDEX($H482:$K482,0,MATCH(AG$458,$H$458:$K$458,0))*HLOOKUP(AG$457,$J$454:$R$455,2)</f>
        <v>1</v>
      </c>
      <c r="AH482" s="726" cm="1">
        <f t="array" ref="AH482">INDEX($H482:$K482,0,MATCH(AH$458,$H$458:$K$458,0))*HLOOKUP(AH$457,$J$454:$R$455,2)</f>
        <v>1</v>
      </c>
      <c r="AI482" s="726" cm="1">
        <f t="array" ref="AI482">INDEX($H482:$K482,0,MATCH(AI$458,$H$458:$K$458,0))*HLOOKUP(AI$457,$J$454:$R$455,2)</f>
        <v>1</v>
      </c>
      <c r="AJ482" s="726" cm="1">
        <f t="array" ref="AJ482">INDEX($H482:$K482,0,MATCH(AJ$458,$H$458:$K$458,0))*HLOOKUP(AJ$457,$J$454:$R$455,2)</f>
        <v>0</v>
      </c>
      <c r="AK482" s="726" cm="1">
        <f t="array" ref="AK482">INDEX($H482:$K482,0,MATCH(AK$458,$H$458:$K$458,0))*HLOOKUP(AK$457,$J$454:$R$455,2)</f>
        <v>1</v>
      </c>
      <c r="AL482" s="726" cm="1">
        <f t="array" ref="AL482">INDEX($H482:$K482,0,MATCH(AL$458,$H$458:$K$458,0))*HLOOKUP(AL$457,$J$454:$R$455,2)</f>
        <v>1</v>
      </c>
      <c r="AM482" s="726" cm="1">
        <f t="array" ref="AM482">INDEX($H482:$K482,0,MATCH(AM$458,$H$458:$K$458,0))*HLOOKUP(AM$457,$J$454:$R$455,2)</f>
        <v>1</v>
      </c>
      <c r="AN482" s="726" cm="1">
        <f t="array" ref="AN482">INDEX($H482:$K482,0,MATCH(AN$458,$H$458:$K$458,0))*HLOOKUP(AN$457,$J$454:$R$455,2)</f>
        <v>0</v>
      </c>
      <c r="AO482" s="726" cm="1">
        <f t="array" ref="AO482">INDEX($H482:$K482,0,MATCH(AO$458,$H$458:$K$458,0))*HLOOKUP(AO$457,$J$454:$R$455,2)</f>
        <v>1</v>
      </c>
      <c r="AP482" s="726" cm="1">
        <f t="array" ref="AP482">INDEX($H482:$K482,0,MATCH(AP$458,$H$458:$K$458,0))*HLOOKUP(AP$457,$J$454:$R$455,2)</f>
        <v>1</v>
      </c>
      <c r="AQ482" s="726" cm="1">
        <f t="array" ref="AQ482">INDEX($H482:$K482,0,MATCH(AQ$458,$H$458:$K$458,0))*HLOOKUP(AQ$457,$J$454:$R$455,2)</f>
        <v>1</v>
      </c>
      <c r="AR482" s="726" cm="1">
        <f t="array" ref="AR482">INDEX($H482:$K482,0,MATCH(AR$458,$H$458:$K$458,0))*HLOOKUP(AR$457,$J$454:$R$455,2)</f>
        <v>0</v>
      </c>
      <c r="AS482" s="726" cm="1">
        <f t="array" ref="AS482">INDEX($H482:$K482,0,MATCH(AS$458,$H$458:$K$458,0))*HLOOKUP(AS$457,$J$454:$R$455,2)</f>
        <v>1</v>
      </c>
      <c r="AT482" s="726" cm="1">
        <f t="array" ref="AT482">INDEX($H482:$K482,0,MATCH(AT$458,$H$458:$K$458,0))*HLOOKUP(AT$457,$J$454:$R$455,2)</f>
        <v>1</v>
      </c>
      <c r="AU482" s="726"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6" cm="1">
        <f t="array" ref="L483">INDEX($H483:$K483,0,MATCH(L$458,$H$458:$K$458,0))*HLOOKUP(L$457,$J$454:$R$455,2)</f>
        <v>0</v>
      </c>
      <c r="M483" s="726" cm="1">
        <f t="array" ref="M483">INDEX($H483:$K483,0,MATCH(M$458,$H$458:$K$458,0))*HLOOKUP(M$457,$J$454:$R$455,2)</f>
        <v>1</v>
      </c>
      <c r="N483" s="726" cm="1">
        <f t="array" ref="N483">INDEX($H483:$K483,0,MATCH(N$458,$H$458:$K$458,0))*HLOOKUP(N$457,$J$454:$R$455,2)</f>
        <v>1</v>
      </c>
      <c r="O483" s="726" cm="1">
        <f t="array" ref="O483">INDEX($H483:$K483,0,MATCH(O$458,$H$458:$K$458,0))*HLOOKUP(O$457,$J$454:$R$455,2)</f>
        <v>1</v>
      </c>
      <c r="P483" s="726" cm="1">
        <f t="array" ref="P483">INDEX($H483:$K483,0,MATCH(P$458,$H$458:$K$458,0))*HLOOKUP(P$457,$J$454:$R$455,2)</f>
        <v>0</v>
      </c>
      <c r="Q483" s="726" cm="1">
        <f t="array" ref="Q483">INDEX($H483:$K483,0,MATCH(Q$458,$H$458:$K$458,0))*HLOOKUP(Q$457,$J$454:$R$455,2)</f>
        <v>1</v>
      </c>
      <c r="R483" s="726" cm="1">
        <f t="array" ref="R483">INDEX($H483:$K483,0,MATCH(R$458,$H$458:$K$458,0))*HLOOKUP(R$457,$J$454:$R$455,2)</f>
        <v>1</v>
      </c>
      <c r="S483" s="726" cm="1">
        <f t="array" ref="S483">INDEX($H483:$K483,0,MATCH(S$458,$H$458:$K$458,0))*HLOOKUP(S$457,$J$454:$R$455,2)</f>
        <v>1</v>
      </c>
      <c r="T483" s="726" cm="1">
        <f t="array" ref="T483">INDEX($H483:$K483,0,MATCH(T$458,$H$458:$K$458,0))*HLOOKUP(T$457,$J$454:$R$455,2)</f>
        <v>0</v>
      </c>
      <c r="U483" s="726" cm="1">
        <f t="array" ref="U483">INDEX($H483:$K483,0,MATCH(U$458,$H$458:$K$458,0))*HLOOKUP(U$457,$J$454:$R$455,2)</f>
        <v>1</v>
      </c>
      <c r="V483" s="726" cm="1">
        <f t="array" ref="V483">INDEX($H483:$K483,0,MATCH(V$458,$H$458:$K$458,0))*HLOOKUP(V$457,$J$454:$R$455,2)</f>
        <v>1</v>
      </c>
      <c r="W483" s="726" cm="1">
        <f t="array" ref="W483">INDEX($H483:$K483,0,MATCH(W$458,$H$458:$K$458,0))*HLOOKUP(W$457,$J$454:$R$455,2)</f>
        <v>1</v>
      </c>
      <c r="X483" s="726" cm="1">
        <f t="array" ref="X483">INDEX($H483:$K483,0,MATCH(X$458,$H$458:$K$458,0))*HLOOKUP(X$457,$J$454:$R$455,2)</f>
        <v>0</v>
      </c>
      <c r="Y483" s="726" cm="1">
        <f t="array" ref="Y483">INDEX($H483:$K483,0,MATCH(Y$458,$H$458:$K$458,0))*HLOOKUP(Y$457,$J$454:$R$455,2)</f>
        <v>1</v>
      </c>
      <c r="Z483" s="726" cm="1">
        <f t="array" ref="Z483">INDEX($H483:$K483,0,MATCH(Z$458,$H$458:$K$458,0))*HLOOKUP(Z$457,$J$454:$R$455,2)</f>
        <v>1</v>
      </c>
      <c r="AA483" s="726" cm="1">
        <f t="array" ref="AA483">INDEX($H483:$K483,0,MATCH(AA$458,$H$458:$K$458,0))*HLOOKUP(AA$457,$J$454:$R$455,2)</f>
        <v>1</v>
      </c>
      <c r="AB483" s="726" cm="1">
        <f t="array" ref="AB483">INDEX($H483:$K483,0,MATCH(AB$458,$H$458:$K$458,0))*HLOOKUP(AB$457,$J$454:$R$455,2)</f>
        <v>0</v>
      </c>
      <c r="AC483" s="726" cm="1">
        <f t="array" ref="AC483">INDEX($H483:$K483,0,MATCH(AC$458,$H$458:$K$458,0))*HLOOKUP(AC$457,$J$454:$R$455,2)</f>
        <v>1</v>
      </c>
      <c r="AD483" s="726" cm="1">
        <f t="array" ref="AD483">INDEX($H483:$K483,0,MATCH(AD$458,$H$458:$K$458,0))*HLOOKUP(AD$457,$J$454:$R$455,2)</f>
        <v>1</v>
      </c>
      <c r="AE483" s="726" cm="1">
        <f t="array" ref="AE483">INDEX($H483:$K483,0,MATCH(AE$458,$H$458:$K$458,0))*HLOOKUP(AE$457,$J$454:$R$455,2)</f>
        <v>1</v>
      </c>
      <c r="AF483" s="726" cm="1">
        <f t="array" ref="AF483">INDEX($H483:$K483,0,MATCH(AF$458,$H$458:$K$458,0))*HLOOKUP(AF$457,$J$454:$R$455,2)</f>
        <v>0</v>
      </c>
      <c r="AG483" s="726" cm="1">
        <f t="array" ref="AG483">INDEX($H483:$K483,0,MATCH(AG$458,$H$458:$K$458,0))*HLOOKUP(AG$457,$J$454:$R$455,2)</f>
        <v>1</v>
      </c>
      <c r="AH483" s="726" cm="1">
        <f t="array" ref="AH483">INDEX($H483:$K483,0,MATCH(AH$458,$H$458:$K$458,0))*HLOOKUP(AH$457,$J$454:$R$455,2)</f>
        <v>1</v>
      </c>
      <c r="AI483" s="726" cm="1">
        <f t="array" ref="AI483">INDEX($H483:$K483,0,MATCH(AI$458,$H$458:$K$458,0))*HLOOKUP(AI$457,$J$454:$R$455,2)</f>
        <v>1</v>
      </c>
      <c r="AJ483" s="726" cm="1">
        <f t="array" ref="AJ483">INDEX($H483:$K483,0,MATCH(AJ$458,$H$458:$K$458,0))*HLOOKUP(AJ$457,$J$454:$R$455,2)</f>
        <v>0</v>
      </c>
      <c r="AK483" s="726" cm="1">
        <f t="array" ref="AK483">INDEX($H483:$K483,0,MATCH(AK$458,$H$458:$K$458,0))*HLOOKUP(AK$457,$J$454:$R$455,2)</f>
        <v>1</v>
      </c>
      <c r="AL483" s="726" cm="1">
        <f t="array" ref="AL483">INDEX($H483:$K483,0,MATCH(AL$458,$H$458:$K$458,0))*HLOOKUP(AL$457,$J$454:$R$455,2)</f>
        <v>1</v>
      </c>
      <c r="AM483" s="726" cm="1">
        <f t="array" ref="AM483">INDEX($H483:$K483,0,MATCH(AM$458,$H$458:$K$458,0))*HLOOKUP(AM$457,$J$454:$R$455,2)</f>
        <v>1</v>
      </c>
      <c r="AN483" s="726" cm="1">
        <f t="array" ref="AN483">INDEX($H483:$K483,0,MATCH(AN$458,$H$458:$K$458,0))*HLOOKUP(AN$457,$J$454:$R$455,2)</f>
        <v>0</v>
      </c>
      <c r="AO483" s="726" cm="1">
        <f t="array" ref="AO483">INDEX($H483:$K483,0,MATCH(AO$458,$H$458:$K$458,0))*HLOOKUP(AO$457,$J$454:$R$455,2)</f>
        <v>1</v>
      </c>
      <c r="AP483" s="726" cm="1">
        <f t="array" ref="AP483">INDEX($H483:$K483,0,MATCH(AP$458,$H$458:$K$458,0))*HLOOKUP(AP$457,$J$454:$R$455,2)</f>
        <v>1</v>
      </c>
      <c r="AQ483" s="726" cm="1">
        <f t="array" ref="AQ483">INDEX($H483:$K483,0,MATCH(AQ$458,$H$458:$K$458,0))*HLOOKUP(AQ$457,$J$454:$R$455,2)</f>
        <v>1</v>
      </c>
      <c r="AR483" s="726" cm="1">
        <f t="array" ref="AR483">INDEX($H483:$K483,0,MATCH(AR$458,$H$458:$K$458,0))*HLOOKUP(AR$457,$J$454:$R$455,2)</f>
        <v>0</v>
      </c>
      <c r="AS483" s="726" cm="1">
        <f t="array" ref="AS483">INDEX($H483:$K483,0,MATCH(AS$458,$H$458:$K$458,0))*HLOOKUP(AS$457,$J$454:$R$455,2)</f>
        <v>1</v>
      </c>
      <c r="AT483" s="726" cm="1">
        <f t="array" ref="AT483">INDEX($H483:$K483,0,MATCH(AT$458,$H$458:$K$458,0))*HLOOKUP(AT$457,$J$454:$R$455,2)</f>
        <v>1</v>
      </c>
      <c r="AU483" s="726"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6" cm="1">
        <f t="array" ref="L484">INDEX($H484:$K484,0,MATCH(L$458,$H$458:$K$458,0))*HLOOKUP(L$457,$J$454:$R$455,2)</f>
        <v>0</v>
      </c>
      <c r="M484" s="726" cm="1">
        <f t="array" ref="M484">INDEX($H484:$K484,0,MATCH(M$458,$H$458:$K$458,0))*HLOOKUP(M$457,$J$454:$R$455,2)</f>
        <v>1</v>
      </c>
      <c r="N484" s="726" cm="1">
        <f t="array" ref="N484">INDEX($H484:$K484,0,MATCH(N$458,$H$458:$K$458,0))*HLOOKUP(N$457,$J$454:$R$455,2)</f>
        <v>1</v>
      </c>
      <c r="O484" s="726" cm="1">
        <f t="array" ref="O484">INDEX($H484:$K484,0,MATCH(O$458,$H$458:$K$458,0))*HLOOKUP(O$457,$J$454:$R$455,2)</f>
        <v>1</v>
      </c>
      <c r="P484" s="726" cm="1">
        <f t="array" ref="P484">INDEX($H484:$K484,0,MATCH(P$458,$H$458:$K$458,0))*HLOOKUP(P$457,$J$454:$R$455,2)</f>
        <v>0</v>
      </c>
      <c r="Q484" s="726" cm="1">
        <f t="array" ref="Q484">INDEX($H484:$K484,0,MATCH(Q$458,$H$458:$K$458,0))*HLOOKUP(Q$457,$J$454:$R$455,2)</f>
        <v>1</v>
      </c>
      <c r="R484" s="726" cm="1">
        <f t="array" ref="R484">INDEX($H484:$K484,0,MATCH(R$458,$H$458:$K$458,0))*HLOOKUP(R$457,$J$454:$R$455,2)</f>
        <v>1</v>
      </c>
      <c r="S484" s="726" cm="1">
        <f t="array" ref="S484">INDEX($H484:$K484,0,MATCH(S$458,$H$458:$K$458,0))*HLOOKUP(S$457,$J$454:$R$455,2)</f>
        <v>1</v>
      </c>
      <c r="T484" s="726" cm="1">
        <f t="array" ref="T484">INDEX($H484:$K484,0,MATCH(T$458,$H$458:$K$458,0))*HLOOKUP(T$457,$J$454:$R$455,2)</f>
        <v>0</v>
      </c>
      <c r="U484" s="726" cm="1">
        <f t="array" ref="U484">INDEX($H484:$K484,0,MATCH(U$458,$H$458:$K$458,0))*HLOOKUP(U$457,$J$454:$R$455,2)</f>
        <v>1</v>
      </c>
      <c r="V484" s="726" cm="1">
        <f t="array" ref="V484">INDEX($H484:$K484,0,MATCH(V$458,$H$458:$K$458,0))*HLOOKUP(V$457,$J$454:$R$455,2)</f>
        <v>1</v>
      </c>
      <c r="W484" s="726" cm="1">
        <f t="array" ref="W484">INDEX($H484:$K484,0,MATCH(W$458,$H$458:$K$458,0))*HLOOKUP(W$457,$J$454:$R$455,2)</f>
        <v>1</v>
      </c>
      <c r="X484" s="726" cm="1">
        <f t="array" ref="X484">INDEX($H484:$K484,0,MATCH(X$458,$H$458:$K$458,0))*HLOOKUP(X$457,$J$454:$R$455,2)</f>
        <v>0</v>
      </c>
      <c r="Y484" s="726" cm="1">
        <f t="array" ref="Y484">INDEX($H484:$K484,0,MATCH(Y$458,$H$458:$K$458,0))*HLOOKUP(Y$457,$J$454:$R$455,2)</f>
        <v>1</v>
      </c>
      <c r="Z484" s="726" cm="1">
        <f t="array" ref="Z484">INDEX($H484:$K484,0,MATCH(Z$458,$H$458:$K$458,0))*HLOOKUP(Z$457,$J$454:$R$455,2)</f>
        <v>1</v>
      </c>
      <c r="AA484" s="726" cm="1">
        <f t="array" ref="AA484">INDEX($H484:$K484,0,MATCH(AA$458,$H$458:$K$458,0))*HLOOKUP(AA$457,$J$454:$R$455,2)</f>
        <v>1</v>
      </c>
      <c r="AB484" s="726" cm="1">
        <f t="array" ref="AB484">INDEX($H484:$K484,0,MATCH(AB$458,$H$458:$K$458,0))*HLOOKUP(AB$457,$J$454:$R$455,2)</f>
        <v>0</v>
      </c>
      <c r="AC484" s="726" cm="1">
        <f t="array" ref="AC484">INDEX($H484:$K484,0,MATCH(AC$458,$H$458:$K$458,0))*HLOOKUP(AC$457,$J$454:$R$455,2)</f>
        <v>1</v>
      </c>
      <c r="AD484" s="726" cm="1">
        <f t="array" ref="AD484">INDEX($H484:$K484,0,MATCH(AD$458,$H$458:$K$458,0))*HLOOKUP(AD$457,$J$454:$R$455,2)</f>
        <v>1</v>
      </c>
      <c r="AE484" s="726" cm="1">
        <f t="array" ref="AE484">INDEX($H484:$K484,0,MATCH(AE$458,$H$458:$K$458,0))*HLOOKUP(AE$457,$J$454:$R$455,2)</f>
        <v>1</v>
      </c>
      <c r="AF484" s="726" cm="1">
        <f t="array" ref="AF484">INDEX($H484:$K484,0,MATCH(AF$458,$H$458:$K$458,0))*HLOOKUP(AF$457,$J$454:$R$455,2)</f>
        <v>0</v>
      </c>
      <c r="AG484" s="726" cm="1">
        <f t="array" ref="AG484">INDEX($H484:$K484,0,MATCH(AG$458,$H$458:$K$458,0))*HLOOKUP(AG$457,$J$454:$R$455,2)</f>
        <v>1</v>
      </c>
      <c r="AH484" s="726" cm="1">
        <f t="array" ref="AH484">INDEX($H484:$K484,0,MATCH(AH$458,$H$458:$K$458,0))*HLOOKUP(AH$457,$J$454:$R$455,2)</f>
        <v>1</v>
      </c>
      <c r="AI484" s="726" cm="1">
        <f t="array" ref="AI484">INDEX($H484:$K484,0,MATCH(AI$458,$H$458:$K$458,0))*HLOOKUP(AI$457,$J$454:$R$455,2)</f>
        <v>1</v>
      </c>
      <c r="AJ484" s="726" cm="1">
        <f t="array" ref="AJ484">INDEX($H484:$K484,0,MATCH(AJ$458,$H$458:$K$458,0))*HLOOKUP(AJ$457,$J$454:$R$455,2)</f>
        <v>0</v>
      </c>
      <c r="AK484" s="726" cm="1">
        <f t="array" ref="AK484">INDEX($H484:$K484,0,MATCH(AK$458,$H$458:$K$458,0))*HLOOKUP(AK$457,$J$454:$R$455,2)</f>
        <v>1</v>
      </c>
      <c r="AL484" s="726" cm="1">
        <f t="array" ref="AL484">INDEX($H484:$K484,0,MATCH(AL$458,$H$458:$K$458,0))*HLOOKUP(AL$457,$J$454:$R$455,2)</f>
        <v>1</v>
      </c>
      <c r="AM484" s="726" cm="1">
        <f t="array" ref="AM484">INDEX($H484:$K484,0,MATCH(AM$458,$H$458:$K$458,0))*HLOOKUP(AM$457,$J$454:$R$455,2)</f>
        <v>1</v>
      </c>
      <c r="AN484" s="726" cm="1">
        <f t="array" ref="AN484">INDEX($H484:$K484,0,MATCH(AN$458,$H$458:$K$458,0))*HLOOKUP(AN$457,$J$454:$R$455,2)</f>
        <v>0</v>
      </c>
      <c r="AO484" s="726" cm="1">
        <f t="array" ref="AO484">INDEX($H484:$K484,0,MATCH(AO$458,$H$458:$K$458,0))*HLOOKUP(AO$457,$J$454:$R$455,2)</f>
        <v>1</v>
      </c>
      <c r="AP484" s="726" cm="1">
        <f t="array" ref="AP484">INDEX($H484:$K484,0,MATCH(AP$458,$H$458:$K$458,0))*HLOOKUP(AP$457,$J$454:$R$455,2)</f>
        <v>1</v>
      </c>
      <c r="AQ484" s="726" cm="1">
        <f t="array" ref="AQ484">INDEX($H484:$K484,0,MATCH(AQ$458,$H$458:$K$458,0))*HLOOKUP(AQ$457,$J$454:$R$455,2)</f>
        <v>1</v>
      </c>
      <c r="AR484" s="726" cm="1">
        <f t="array" ref="AR484">INDEX($H484:$K484,0,MATCH(AR$458,$H$458:$K$458,0))*HLOOKUP(AR$457,$J$454:$R$455,2)</f>
        <v>0</v>
      </c>
      <c r="AS484" s="726" cm="1">
        <f t="array" ref="AS484">INDEX($H484:$K484,0,MATCH(AS$458,$H$458:$K$458,0))*HLOOKUP(AS$457,$J$454:$R$455,2)</f>
        <v>1</v>
      </c>
      <c r="AT484" s="726" cm="1">
        <f t="array" ref="AT484">INDEX($H484:$K484,0,MATCH(AT$458,$H$458:$K$458,0))*HLOOKUP(AT$457,$J$454:$R$455,2)</f>
        <v>1</v>
      </c>
      <c r="AU484" s="726"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6" cm="1">
        <f t="array" ref="L485">INDEX($H485:$K485,0,MATCH(L$458,$H$458:$K$458,0))*HLOOKUP(L$457,$J$454:$R$455,2)</f>
        <v>0</v>
      </c>
      <c r="M485" s="726" cm="1">
        <f t="array" ref="M485">INDEX($H485:$K485,0,MATCH(M$458,$H$458:$K$458,0))*HLOOKUP(M$457,$J$454:$R$455,2)</f>
        <v>1</v>
      </c>
      <c r="N485" s="726" cm="1">
        <f t="array" ref="N485">INDEX($H485:$K485,0,MATCH(N$458,$H$458:$K$458,0))*HLOOKUP(N$457,$J$454:$R$455,2)</f>
        <v>1</v>
      </c>
      <c r="O485" s="726" cm="1">
        <f t="array" ref="O485">INDEX($H485:$K485,0,MATCH(O$458,$H$458:$K$458,0))*HLOOKUP(O$457,$J$454:$R$455,2)</f>
        <v>1</v>
      </c>
      <c r="P485" s="726" cm="1">
        <f t="array" ref="P485">INDEX($H485:$K485,0,MATCH(P$458,$H$458:$K$458,0))*HLOOKUP(P$457,$J$454:$R$455,2)</f>
        <v>0</v>
      </c>
      <c r="Q485" s="726" cm="1">
        <f t="array" ref="Q485">INDEX($H485:$K485,0,MATCH(Q$458,$H$458:$K$458,0))*HLOOKUP(Q$457,$J$454:$R$455,2)</f>
        <v>1</v>
      </c>
      <c r="R485" s="726" cm="1">
        <f t="array" ref="R485">INDEX($H485:$K485,0,MATCH(R$458,$H$458:$K$458,0))*HLOOKUP(R$457,$J$454:$R$455,2)</f>
        <v>1</v>
      </c>
      <c r="S485" s="726" cm="1">
        <f t="array" ref="S485">INDEX($H485:$K485,0,MATCH(S$458,$H$458:$K$458,0))*HLOOKUP(S$457,$J$454:$R$455,2)</f>
        <v>1</v>
      </c>
      <c r="T485" s="726" cm="1">
        <f t="array" ref="T485">INDEX($H485:$K485,0,MATCH(T$458,$H$458:$K$458,0))*HLOOKUP(T$457,$J$454:$R$455,2)</f>
        <v>0</v>
      </c>
      <c r="U485" s="726" cm="1">
        <f t="array" ref="U485">INDEX($H485:$K485,0,MATCH(U$458,$H$458:$K$458,0))*HLOOKUP(U$457,$J$454:$R$455,2)</f>
        <v>1</v>
      </c>
      <c r="V485" s="726" cm="1">
        <f t="array" ref="V485">INDEX($H485:$K485,0,MATCH(V$458,$H$458:$K$458,0))*HLOOKUP(V$457,$J$454:$R$455,2)</f>
        <v>1</v>
      </c>
      <c r="W485" s="726" cm="1">
        <f t="array" ref="W485">INDEX($H485:$K485,0,MATCH(W$458,$H$458:$K$458,0))*HLOOKUP(W$457,$J$454:$R$455,2)</f>
        <v>1</v>
      </c>
      <c r="X485" s="726" cm="1">
        <f t="array" ref="X485">INDEX($H485:$K485,0,MATCH(X$458,$H$458:$K$458,0))*HLOOKUP(X$457,$J$454:$R$455,2)</f>
        <v>0</v>
      </c>
      <c r="Y485" s="726" cm="1">
        <f t="array" ref="Y485">INDEX($H485:$K485,0,MATCH(Y$458,$H$458:$K$458,0))*HLOOKUP(Y$457,$J$454:$R$455,2)</f>
        <v>1</v>
      </c>
      <c r="Z485" s="726" cm="1">
        <f t="array" ref="Z485">INDEX($H485:$K485,0,MATCH(Z$458,$H$458:$K$458,0))*HLOOKUP(Z$457,$J$454:$R$455,2)</f>
        <v>1</v>
      </c>
      <c r="AA485" s="726" cm="1">
        <f t="array" ref="AA485">INDEX($H485:$K485,0,MATCH(AA$458,$H$458:$K$458,0))*HLOOKUP(AA$457,$J$454:$R$455,2)</f>
        <v>1</v>
      </c>
      <c r="AB485" s="726" cm="1">
        <f t="array" ref="AB485">INDEX($H485:$K485,0,MATCH(AB$458,$H$458:$K$458,0))*HLOOKUP(AB$457,$J$454:$R$455,2)</f>
        <v>0</v>
      </c>
      <c r="AC485" s="726" cm="1">
        <f t="array" ref="AC485">INDEX($H485:$K485,0,MATCH(AC$458,$H$458:$K$458,0))*HLOOKUP(AC$457,$J$454:$R$455,2)</f>
        <v>1</v>
      </c>
      <c r="AD485" s="726" cm="1">
        <f t="array" ref="AD485">INDEX($H485:$K485,0,MATCH(AD$458,$H$458:$K$458,0))*HLOOKUP(AD$457,$J$454:$R$455,2)</f>
        <v>1</v>
      </c>
      <c r="AE485" s="726" cm="1">
        <f t="array" ref="AE485">INDEX($H485:$K485,0,MATCH(AE$458,$H$458:$K$458,0))*HLOOKUP(AE$457,$J$454:$R$455,2)</f>
        <v>1</v>
      </c>
      <c r="AF485" s="726" cm="1">
        <f t="array" ref="AF485">INDEX($H485:$K485,0,MATCH(AF$458,$H$458:$K$458,0))*HLOOKUP(AF$457,$J$454:$R$455,2)</f>
        <v>0</v>
      </c>
      <c r="AG485" s="726" cm="1">
        <f t="array" ref="AG485">INDEX($H485:$K485,0,MATCH(AG$458,$H$458:$K$458,0))*HLOOKUP(AG$457,$J$454:$R$455,2)</f>
        <v>1</v>
      </c>
      <c r="AH485" s="726" cm="1">
        <f t="array" ref="AH485">INDEX($H485:$K485,0,MATCH(AH$458,$H$458:$K$458,0))*HLOOKUP(AH$457,$J$454:$R$455,2)</f>
        <v>1</v>
      </c>
      <c r="AI485" s="726" cm="1">
        <f t="array" ref="AI485">INDEX($H485:$K485,0,MATCH(AI$458,$H$458:$K$458,0))*HLOOKUP(AI$457,$J$454:$R$455,2)</f>
        <v>1</v>
      </c>
      <c r="AJ485" s="726" cm="1">
        <f t="array" ref="AJ485">INDEX($H485:$K485,0,MATCH(AJ$458,$H$458:$K$458,0))*HLOOKUP(AJ$457,$J$454:$R$455,2)</f>
        <v>0</v>
      </c>
      <c r="AK485" s="726" cm="1">
        <f t="array" ref="AK485">INDEX($H485:$K485,0,MATCH(AK$458,$H$458:$K$458,0))*HLOOKUP(AK$457,$J$454:$R$455,2)</f>
        <v>1</v>
      </c>
      <c r="AL485" s="726" cm="1">
        <f t="array" ref="AL485">INDEX($H485:$K485,0,MATCH(AL$458,$H$458:$K$458,0))*HLOOKUP(AL$457,$J$454:$R$455,2)</f>
        <v>1</v>
      </c>
      <c r="AM485" s="726" cm="1">
        <f t="array" ref="AM485">INDEX($H485:$K485,0,MATCH(AM$458,$H$458:$K$458,0))*HLOOKUP(AM$457,$J$454:$R$455,2)</f>
        <v>1</v>
      </c>
      <c r="AN485" s="726" cm="1">
        <f t="array" ref="AN485">INDEX($H485:$K485,0,MATCH(AN$458,$H$458:$K$458,0))*HLOOKUP(AN$457,$J$454:$R$455,2)</f>
        <v>0</v>
      </c>
      <c r="AO485" s="726" cm="1">
        <f t="array" ref="AO485">INDEX($H485:$K485,0,MATCH(AO$458,$H$458:$K$458,0))*HLOOKUP(AO$457,$J$454:$R$455,2)</f>
        <v>1</v>
      </c>
      <c r="AP485" s="726" cm="1">
        <f t="array" ref="AP485">INDEX($H485:$K485,0,MATCH(AP$458,$H$458:$K$458,0))*HLOOKUP(AP$457,$J$454:$R$455,2)</f>
        <v>1</v>
      </c>
      <c r="AQ485" s="726" cm="1">
        <f t="array" ref="AQ485">INDEX($H485:$K485,0,MATCH(AQ$458,$H$458:$K$458,0))*HLOOKUP(AQ$457,$J$454:$R$455,2)</f>
        <v>1</v>
      </c>
      <c r="AR485" s="726" cm="1">
        <f t="array" ref="AR485">INDEX($H485:$K485,0,MATCH(AR$458,$H$458:$K$458,0))*HLOOKUP(AR$457,$J$454:$R$455,2)</f>
        <v>0</v>
      </c>
      <c r="AS485" s="726" cm="1">
        <f t="array" ref="AS485">INDEX($H485:$K485,0,MATCH(AS$458,$H$458:$K$458,0))*HLOOKUP(AS$457,$J$454:$R$455,2)</f>
        <v>1</v>
      </c>
      <c r="AT485" s="726" cm="1">
        <f t="array" ref="AT485">INDEX($H485:$K485,0,MATCH(AT$458,$H$458:$K$458,0))*HLOOKUP(AT$457,$J$454:$R$455,2)</f>
        <v>1</v>
      </c>
      <c r="AU485" s="726"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6" cm="1">
        <f t="array" ref="L486">INDEX($H486:$K486,0,MATCH(L$458,$H$458:$K$458,0))*HLOOKUP(L$457,$J$454:$R$455,2)</f>
        <v>0</v>
      </c>
      <c r="M486" s="726" cm="1">
        <f t="array" ref="M486">INDEX($H486:$K486,0,MATCH(M$458,$H$458:$K$458,0))*HLOOKUP(M$457,$J$454:$R$455,2)</f>
        <v>1</v>
      </c>
      <c r="N486" s="726" cm="1">
        <f t="array" ref="N486">INDEX($H486:$K486,0,MATCH(N$458,$H$458:$K$458,0))*HLOOKUP(N$457,$J$454:$R$455,2)</f>
        <v>0</v>
      </c>
      <c r="O486" s="726" cm="1">
        <f t="array" ref="O486">INDEX($H486:$K486,0,MATCH(O$458,$H$458:$K$458,0))*HLOOKUP(O$457,$J$454:$R$455,2)</f>
        <v>0</v>
      </c>
      <c r="P486" s="726" cm="1">
        <f t="array" ref="P486">INDEX($H486:$K486,0,MATCH(P$458,$H$458:$K$458,0))*HLOOKUP(P$457,$J$454:$R$455,2)</f>
        <v>0</v>
      </c>
      <c r="Q486" s="726" cm="1">
        <f t="array" ref="Q486">INDEX($H486:$K486,0,MATCH(Q$458,$H$458:$K$458,0))*HLOOKUP(Q$457,$J$454:$R$455,2)</f>
        <v>1</v>
      </c>
      <c r="R486" s="726" cm="1">
        <f t="array" ref="R486">INDEX($H486:$K486,0,MATCH(R$458,$H$458:$K$458,0))*HLOOKUP(R$457,$J$454:$R$455,2)</f>
        <v>0</v>
      </c>
      <c r="S486" s="726" cm="1">
        <f t="array" ref="S486">INDEX($H486:$K486,0,MATCH(S$458,$H$458:$K$458,0))*HLOOKUP(S$457,$J$454:$R$455,2)</f>
        <v>0</v>
      </c>
      <c r="T486" s="726" cm="1">
        <f t="array" ref="T486">INDEX($H486:$K486,0,MATCH(T$458,$H$458:$K$458,0))*HLOOKUP(T$457,$J$454:$R$455,2)</f>
        <v>0</v>
      </c>
      <c r="U486" s="726" cm="1">
        <f t="array" ref="U486">INDEX($H486:$K486,0,MATCH(U$458,$H$458:$K$458,0))*HLOOKUP(U$457,$J$454:$R$455,2)</f>
        <v>1</v>
      </c>
      <c r="V486" s="726" cm="1">
        <f t="array" ref="V486">INDEX($H486:$K486,0,MATCH(V$458,$H$458:$K$458,0))*HLOOKUP(V$457,$J$454:$R$455,2)</f>
        <v>0</v>
      </c>
      <c r="W486" s="726" cm="1">
        <f t="array" ref="W486">INDEX($H486:$K486,0,MATCH(W$458,$H$458:$K$458,0))*HLOOKUP(W$457,$J$454:$R$455,2)</f>
        <v>0</v>
      </c>
      <c r="X486" s="726" cm="1">
        <f t="array" ref="X486">INDEX($H486:$K486,0,MATCH(X$458,$H$458:$K$458,0))*HLOOKUP(X$457,$J$454:$R$455,2)</f>
        <v>0</v>
      </c>
      <c r="Y486" s="726" cm="1">
        <f t="array" ref="Y486">INDEX($H486:$K486,0,MATCH(Y$458,$H$458:$K$458,0))*HLOOKUP(Y$457,$J$454:$R$455,2)</f>
        <v>1</v>
      </c>
      <c r="Z486" s="726" cm="1">
        <f t="array" ref="Z486">INDEX($H486:$K486,0,MATCH(Z$458,$H$458:$K$458,0))*HLOOKUP(Z$457,$J$454:$R$455,2)</f>
        <v>0</v>
      </c>
      <c r="AA486" s="726" cm="1">
        <f t="array" ref="AA486">INDEX($H486:$K486,0,MATCH(AA$458,$H$458:$K$458,0))*HLOOKUP(AA$457,$J$454:$R$455,2)</f>
        <v>0</v>
      </c>
      <c r="AB486" s="726" cm="1">
        <f t="array" ref="AB486">INDEX($H486:$K486,0,MATCH(AB$458,$H$458:$K$458,0))*HLOOKUP(AB$457,$J$454:$R$455,2)</f>
        <v>0</v>
      </c>
      <c r="AC486" s="726" cm="1">
        <f t="array" ref="AC486">INDEX($H486:$K486,0,MATCH(AC$458,$H$458:$K$458,0))*HLOOKUP(AC$457,$J$454:$R$455,2)</f>
        <v>1</v>
      </c>
      <c r="AD486" s="726" cm="1">
        <f t="array" ref="AD486">INDEX($H486:$K486,0,MATCH(AD$458,$H$458:$K$458,0))*HLOOKUP(AD$457,$J$454:$R$455,2)</f>
        <v>0</v>
      </c>
      <c r="AE486" s="726" cm="1">
        <f t="array" ref="AE486">INDEX($H486:$K486,0,MATCH(AE$458,$H$458:$K$458,0))*HLOOKUP(AE$457,$J$454:$R$455,2)</f>
        <v>0</v>
      </c>
      <c r="AF486" s="726" cm="1">
        <f t="array" ref="AF486">INDEX($H486:$K486,0,MATCH(AF$458,$H$458:$K$458,0))*HLOOKUP(AF$457,$J$454:$R$455,2)</f>
        <v>0</v>
      </c>
      <c r="AG486" s="726" cm="1">
        <f t="array" ref="AG486">INDEX($H486:$K486,0,MATCH(AG$458,$H$458:$K$458,0))*HLOOKUP(AG$457,$J$454:$R$455,2)</f>
        <v>1</v>
      </c>
      <c r="AH486" s="726" cm="1">
        <f t="array" ref="AH486">INDEX($H486:$K486,0,MATCH(AH$458,$H$458:$K$458,0))*HLOOKUP(AH$457,$J$454:$R$455,2)</f>
        <v>0</v>
      </c>
      <c r="AI486" s="726" cm="1">
        <f t="array" ref="AI486">INDEX($H486:$K486,0,MATCH(AI$458,$H$458:$K$458,0))*HLOOKUP(AI$457,$J$454:$R$455,2)</f>
        <v>0</v>
      </c>
      <c r="AJ486" s="726" cm="1">
        <f t="array" ref="AJ486">INDEX($H486:$K486,0,MATCH(AJ$458,$H$458:$K$458,0))*HLOOKUP(AJ$457,$J$454:$R$455,2)</f>
        <v>0</v>
      </c>
      <c r="AK486" s="726" cm="1">
        <f t="array" ref="AK486">INDEX($H486:$K486,0,MATCH(AK$458,$H$458:$K$458,0))*HLOOKUP(AK$457,$J$454:$R$455,2)</f>
        <v>1</v>
      </c>
      <c r="AL486" s="726" cm="1">
        <f t="array" ref="AL486">INDEX($H486:$K486,0,MATCH(AL$458,$H$458:$K$458,0))*HLOOKUP(AL$457,$J$454:$R$455,2)</f>
        <v>0</v>
      </c>
      <c r="AM486" s="726" cm="1">
        <f t="array" ref="AM486">INDEX($H486:$K486,0,MATCH(AM$458,$H$458:$K$458,0))*HLOOKUP(AM$457,$J$454:$R$455,2)</f>
        <v>0</v>
      </c>
      <c r="AN486" s="726" cm="1">
        <f t="array" ref="AN486">INDEX($H486:$K486,0,MATCH(AN$458,$H$458:$K$458,0))*HLOOKUP(AN$457,$J$454:$R$455,2)</f>
        <v>0</v>
      </c>
      <c r="AO486" s="726" cm="1">
        <f t="array" ref="AO486">INDEX($H486:$K486,0,MATCH(AO$458,$H$458:$K$458,0))*HLOOKUP(AO$457,$J$454:$R$455,2)</f>
        <v>1</v>
      </c>
      <c r="AP486" s="726" cm="1">
        <f t="array" ref="AP486">INDEX($H486:$K486,0,MATCH(AP$458,$H$458:$K$458,0))*HLOOKUP(AP$457,$J$454:$R$455,2)</f>
        <v>0</v>
      </c>
      <c r="AQ486" s="726" cm="1">
        <f t="array" ref="AQ486">INDEX($H486:$K486,0,MATCH(AQ$458,$H$458:$K$458,0))*HLOOKUP(AQ$457,$J$454:$R$455,2)</f>
        <v>0</v>
      </c>
      <c r="AR486" s="726" cm="1">
        <f t="array" ref="AR486">INDEX($H486:$K486,0,MATCH(AR$458,$H$458:$K$458,0))*HLOOKUP(AR$457,$J$454:$R$455,2)</f>
        <v>0</v>
      </c>
      <c r="AS486" s="726" cm="1">
        <f t="array" ref="AS486">INDEX($H486:$K486,0,MATCH(AS$458,$H$458:$K$458,0))*HLOOKUP(AS$457,$J$454:$R$455,2)</f>
        <v>1</v>
      </c>
      <c r="AT486" s="726" cm="1">
        <f t="array" ref="AT486">INDEX($H486:$K486,0,MATCH(AT$458,$H$458:$K$458,0))*HLOOKUP(AT$457,$J$454:$R$455,2)</f>
        <v>0</v>
      </c>
      <c r="AU486" s="726"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6" cm="1">
        <f t="array" ref="L487">INDEX($H487:$K487,0,MATCH(L$458,$H$458:$K$458,0))*HLOOKUP(L$457,$J$454:$R$455,2)</f>
        <v>0</v>
      </c>
      <c r="M487" s="726" cm="1">
        <f t="array" ref="M487">INDEX($H487:$K487,0,MATCH(M$458,$H$458:$K$458,0))*HLOOKUP(M$457,$J$454:$R$455,2)</f>
        <v>1</v>
      </c>
      <c r="N487" s="726" cm="1">
        <f t="array" ref="N487">INDEX($H487:$K487,0,MATCH(N$458,$H$458:$K$458,0))*HLOOKUP(N$457,$J$454:$R$455,2)</f>
        <v>0</v>
      </c>
      <c r="O487" s="726" cm="1">
        <f t="array" ref="O487">INDEX($H487:$K487,0,MATCH(O$458,$H$458:$K$458,0))*HLOOKUP(O$457,$J$454:$R$455,2)</f>
        <v>0</v>
      </c>
      <c r="P487" s="726" cm="1">
        <f t="array" ref="P487">INDEX($H487:$K487,0,MATCH(P$458,$H$458:$K$458,0))*HLOOKUP(P$457,$J$454:$R$455,2)</f>
        <v>0</v>
      </c>
      <c r="Q487" s="726" cm="1">
        <f t="array" ref="Q487">INDEX($H487:$K487,0,MATCH(Q$458,$H$458:$K$458,0))*HLOOKUP(Q$457,$J$454:$R$455,2)</f>
        <v>1</v>
      </c>
      <c r="R487" s="726" cm="1">
        <f t="array" ref="R487">INDEX($H487:$K487,0,MATCH(R$458,$H$458:$K$458,0))*HLOOKUP(R$457,$J$454:$R$455,2)</f>
        <v>0</v>
      </c>
      <c r="S487" s="726" cm="1">
        <f t="array" ref="S487">INDEX($H487:$K487,0,MATCH(S$458,$H$458:$K$458,0))*HLOOKUP(S$457,$J$454:$R$455,2)</f>
        <v>0</v>
      </c>
      <c r="T487" s="726" cm="1">
        <f t="array" ref="T487">INDEX($H487:$K487,0,MATCH(T$458,$H$458:$K$458,0))*HLOOKUP(T$457,$J$454:$R$455,2)</f>
        <v>0</v>
      </c>
      <c r="U487" s="726" cm="1">
        <f t="array" ref="U487">INDEX($H487:$K487,0,MATCH(U$458,$H$458:$K$458,0))*HLOOKUP(U$457,$J$454:$R$455,2)</f>
        <v>1</v>
      </c>
      <c r="V487" s="726" cm="1">
        <f t="array" ref="V487">INDEX($H487:$K487,0,MATCH(V$458,$H$458:$K$458,0))*HLOOKUP(V$457,$J$454:$R$455,2)</f>
        <v>0</v>
      </c>
      <c r="W487" s="726" cm="1">
        <f t="array" ref="W487">INDEX($H487:$K487,0,MATCH(W$458,$H$458:$K$458,0))*HLOOKUP(W$457,$J$454:$R$455,2)</f>
        <v>0</v>
      </c>
      <c r="X487" s="726" cm="1">
        <f t="array" ref="X487">INDEX($H487:$K487,0,MATCH(X$458,$H$458:$K$458,0))*HLOOKUP(X$457,$J$454:$R$455,2)</f>
        <v>0</v>
      </c>
      <c r="Y487" s="726" cm="1">
        <f t="array" ref="Y487">INDEX($H487:$K487,0,MATCH(Y$458,$H$458:$K$458,0))*HLOOKUP(Y$457,$J$454:$R$455,2)</f>
        <v>1</v>
      </c>
      <c r="Z487" s="726" cm="1">
        <f t="array" ref="Z487">INDEX($H487:$K487,0,MATCH(Z$458,$H$458:$K$458,0))*HLOOKUP(Z$457,$J$454:$R$455,2)</f>
        <v>0</v>
      </c>
      <c r="AA487" s="726" cm="1">
        <f t="array" ref="AA487">INDEX($H487:$K487,0,MATCH(AA$458,$H$458:$K$458,0))*HLOOKUP(AA$457,$J$454:$R$455,2)</f>
        <v>0</v>
      </c>
      <c r="AB487" s="726" cm="1">
        <f t="array" ref="AB487">INDEX($H487:$K487,0,MATCH(AB$458,$H$458:$K$458,0))*HLOOKUP(AB$457,$J$454:$R$455,2)</f>
        <v>0</v>
      </c>
      <c r="AC487" s="726" cm="1">
        <f t="array" ref="AC487">INDEX($H487:$K487,0,MATCH(AC$458,$H$458:$K$458,0))*HLOOKUP(AC$457,$J$454:$R$455,2)</f>
        <v>1</v>
      </c>
      <c r="AD487" s="726" cm="1">
        <f t="array" ref="AD487">INDEX($H487:$K487,0,MATCH(AD$458,$H$458:$K$458,0))*HLOOKUP(AD$457,$J$454:$R$455,2)</f>
        <v>0</v>
      </c>
      <c r="AE487" s="726" cm="1">
        <f t="array" ref="AE487">INDEX($H487:$K487,0,MATCH(AE$458,$H$458:$K$458,0))*HLOOKUP(AE$457,$J$454:$R$455,2)</f>
        <v>0</v>
      </c>
      <c r="AF487" s="726" cm="1">
        <f t="array" ref="AF487">INDEX($H487:$K487,0,MATCH(AF$458,$H$458:$K$458,0))*HLOOKUP(AF$457,$J$454:$R$455,2)</f>
        <v>0</v>
      </c>
      <c r="AG487" s="726" cm="1">
        <f t="array" ref="AG487">INDEX($H487:$K487,0,MATCH(AG$458,$H$458:$K$458,0))*HLOOKUP(AG$457,$J$454:$R$455,2)</f>
        <v>1</v>
      </c>
      <c r="AH487" s="726" cm="1">
        <f t="array" ref="AH487">INDEX($H487:$K487,0,MATCH(AH$458,$H$458:$K$458,0))*HLOOKUP(AH$457,$J$454:$R$455,2)</f>
        <v>0</v>
      </c>
      <c r="AI487" s="726" cm="1">
        <f t="array" ref="AI487">INDEX($H487:$K487,0,MATCH(AI$458,$H$458:$K$458,0))*HLOOKUP(AI$457,$J$454:$R$455,2)</f>
        <v>0</v>
      </c>
      <c r="AJ487" s="726" cm="1">
        <f t="array" ref="AJ487">INDEX($H487:$K487,0,MATCH(AJ$458,$H$458:$K$458,0))*HLOOKUP(AJ$457,$J$454:$R$455,2)</f>
        <v>0</v>
      </c>
      <c r="AK487" s="726" cm="1">
        <f t="array" ref="AK487">INDEX($H487:$K487,0,MATCH(AK$458,$H$458:$K$458,0))*HLOOKUP(AK$457,$J$454:$R$455,2)</f>
        <v>1</v>
      </c>
      <c r="AL487" s="726" cm="1">
        <f t="array" ref="AL487">INDEX($H487:$K487,0,MATCH(AL$458,$H$458:$K$458,0))*HLOOKUP(AL$457,$J$454:$R$455,2)</f>
        <v>0</v>
      </c>
      <c r="AM487" s="726" cm="1">
        <f t="array" ref="AM487">INDEX($H487:$K487,0,MATCH(AM$458,$H$458:$K$458,0))*HLOOKUP(AM$457,$J$454:$R$455,2)</f>
        <v>0</v>
      </c>
      <c r="AN487" s="726" cm="1">
        <f t="array" ref="AN487">INDEX($H487:$K487,0,MATCH(AN$458,$H$458:$K$458,0))*HLOOKUP(AN$457,$J$454:$R$455,2)</f>
        <v>0</v>
      </c>
      <c r="AO487" s="726" cm="1">
        <f t="array" ref="AO487">INDEX($H487:$K487,0,MATCH(AO$458,$H$458:$K$458,0))*HLOOKUP(AO$457,$J$454:$R$455,2)</f>
        <v>1</v>
      </c>
      <c r="AP487" s="726" cm="1">
        <f t="array" ref="AP487">INDEX($H487:$K487,0,MATCH(AP$458,$H$458:$K$458,0))*HLOOKUP(AP$457,$J$454:$R$455,2)</f>
        <v>0</v>
      </c>
      <c r="AQ487" s="726" cm="1">
        <f t="array" ref="AQ487">INDEX($H487:$K487,0,MATCH(AQ$458,$H$458:$K$458,0))*HLOOKUP(AQ$457,$J$454:$R$455,2)</f>
        <v>0</v>
      </c>
      <c r="AR487" s="726" cm="1">
        <f t="array" ref="AR487">INDEX($H487:$K487,0,MATCH(AR$458,$H$458:$K$458,0))*HLOOKUP(AR$457,$J$454:$R$455,2)</f>
        <v>0</v>
      </c>
      <c r="AS487" s="726" cm="1">
        <f t="array" ref="AS487">INDEX($H487:$K487,0,MATCH(AS$458,$H$458:$K$458,0))*HLOOKUP(AS$457,$J$454:$R$455,2)</f>
        <v>1</v>
      </c>
      <c r="AT487" s="726" cm="1">
        <f t="array" ref="AT487">INDEX($H487:$K487,0,MATCH(AT$458,$H$458:$K$458,0))*HLOOKUP(AT$457,$J$454:$R$455,2)</f>
        <v>0</v>
      </c>
      <c r="AU487" s="726"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6" cm="1">
        <f t="array" ref="L488">INDEX($H488:$K488,0,MATCH(L$458,$H$458:$K$458,0))*HLOOKUP(L$457,$J$454:$R$455,2)</f>
        <v>0</v>
      </c>
      <c r="M488" s="726" cm="1">
        <f t="array" ref="M488">INDEX($H488:$K488,0,MATCH(M$458,$H$458:$K$458,0))*HLOOKUP(M$457,$J$454:$R$455,2)</f>
        <v>1</v>
      </c>
      <c r="N488" s="726" cm="1">
        <f t="array" ref="N488">INDEX($H488:$K488,0,MATCH(N$458,$H$458:$K$458,0))*HLOOKUP(N$457,$J$454:$R$455,2)</f>
        <v>0</v>
      </c>
      <c r="O488" s="726" cm="1">
        <f t="array" ref="O488">INDEX($H488:$K488,0,MATCH(O$458,$H$458:$K$458,0))*HLOOKUP(O$457,$J$454:$R$455,2)</f>
        <v>0</v>
      </c>
      <c r="P488" s="726" cm="1">
        <f t="array" ref="P488">INDEX($H488:$K488,0,MATCH(P$458,$H$458:$K$458,0))*HLOOKUP(P$457,$J$454:$R$455,2)</f>
        <v>0</v>
      </c>
      <c r="Q488" s="726" cm="1">
        <f t="array" ref="Q488">INDEX($H488:$K488,0,MATCH(Q$458,$H$458:$K$458,0))*HLOOKUP(Q$457,$J$454:$R$455,2)</f>
        <v>1</v>
      </c>
      <c r="R488" s="726" cm="1">
        <f t="array" ref="R488">INDEX($H488:$K488,0,MATCH(R$458,$H$458:$K$458,0))*HLOOKUP(R$457,$J$454:$R$455,2)</f>
        <v>0</v>
      </c>
      <c r="S488" s="726" cm="1">
        <f t="array" ref="S488">INDEX($H488:$K488,0,MATCH(S$458,$H$458:$K$458,0))*HLOOKUP(S$457,$J$454:$R$455,2)</f>
        <v>0</v>
      </c>
      <c r="T488" s="726" cm="1">
        <f t="array" ref="T488">INDEX($H488:$K488,0,MATCH(T$458,$H$458:$K$458,0))*HLOOKUP(T$457,$J$454:$R$455,2)</f>
        <v>0</v>
      </c>
      <c r="U488" s="726" cm="1">
        <f t="array" ref="U488">INDEX($H488:$K488,0,MATCH(U$458,$H$458:$K$458,0))*HLOOKUP(U$457,$J$454:$R$455,2)</f>
        <v>1</v>
      </c>
      <c r="V488" s="726" cm="1">
        <f t="array" ref="V488">INDEX($H488:$K488,0,MATCH(V$458,$H$458:$K$458,0))*HLOOKUP(V$457,$J$454:$R$455,2)</f>
        <v>0</v>
      </c>
      <c r="W488" s="726" cm="1">
        <f t="array" ref="W488">INDEX($H488:$K488,0,MATCH(W$458,$H$458:$K$458,0))*HLOOKUP(W$457,$J$454:$R$455,2)</f>
        <v>0</v>
      </c>
      <c r="X488" s="726" cm="1">
        <f t="array" ref="X488">INDEX($H488:$K488,0,MATCH(X$458,$H$458:$K$458,0))*HLOOKUP(X$457,$J$454:$R$455,2)</f>
        <v>0</v>
      </c>
      <c r="Y488" s="726" cm="1">
        <f t="array" ref="Y488">INDEX($H488:$K488,0,MATCH(Y$458,$H$458:$K$458,0))*HLOOKUP(Y$457,$J$454:$R$455,2)</f>
        <v>1</v>
      </c>
      <c r="Z488" s="726" cm="1">
        <f t="array" ref="Z488">INDEX($H488:$K488,0,MATCH(Z$458,$H$458:$K$458,0))*HLOOKUP(Z$457,$J$454:$R$455,2)</f>
        <v>0</v>
      </c>
      <c r="AA488" s="726" cm="1">
        <f t="array" ref="AA488">INDEX($H488:$K488,0,MATCH(AA$458,$H$458:$K$458,0))*HLOOKUP(AA$457,$J$454:$R$455,2)</f>
        <v>0</v>
      </c>
      <c r="AB488" s="726" cm="1">
        <f t="array" ref="AB488">INDEX($H488:$K488,0,MATCH(AB$458,$H$458:$K$458,0))*HLOOKUP(AB$457,$J$454:$R$455,2)</f>
        <v>0</v>
      </c>
      <c r="AC488" s="726" cm="1">
        <f t="array" ref="AC488">INDEX($H488:$K488,0,MATCH(AC$458,$H$458:$K$458,0))*HLOOKUP(AC$457,$J$454:$R$455,2)</f>
        <v>1</v>
      </c>
      <c r="AD488" s="726" cm="1">
        <f t="array" ref="AD488">INDEX($H488:$K488,0,MATCH(AD$458,$H$458:$K$458,0))*HLOOKUP(AD$457,$J$454:$R$455,2)</f>
        <v>0</v>
      </c>
      <c r="AE488" s="726" cm="1">
        <f t="array" ref="AE488">INDEX($H488:$K488,0,MATCH(AE$458,$H$458:$K$458,0))*HLOOKUP(AE$457,$J$454:$R$455,2)</f>
        <v>0</v>
      </c>
      <c r="AF488" s="726" cm="1">
        <f t="array" ref="AF488">INDEX($H488:$K488,0,MATCH(AF$458,$H$458:$K$458,0))*HLOOKUP(AF$457,$J$454:$R$455,2)</f>
        <v>0</v>
      </c>
      <c r="AG488" s="726" cm="1">
        <f t="array" ref="AG488">INDEX($H488:$K488,0,MATCH(AG$458,$H$458:$K$458,0))*HLOOKUP(AG$457,$J$454:$R$455,2)</f>
        <v>1</v>
      </c>
      <c r="AH488" s="726" cm="1">
        <f t="array" ref="AH488">INDEX($H488:$K488,0,MATCH(AH$458,$H$458:$K$458,0))*HLOOKUP(AH$457,$J$454:$R$455,2)</f>
        <v>0</v>
      </c>
      <c r="AI488" s="726" cm="1">
        <f t="array" ref="AI488">INDEX($H488:$K488,0,MATCH(AI$458,$H$458:$K$458,0))*HLOOKUP(AI$457,$J$454:$R$455,2)</f>
        <v>0</v>
      </c>
      <c r="AJ488" s="726" cm="1">
        <f t="array" ref="AJ488">INDEX($H488:$K488,0,MATCH(AJ$458,$H$458:$K$458,0))*HLOOKUP(AJ$457,$J$454:$R$455,2)</f>
        <v>0</v>
      </c>
      <c r="AK488" s="726" cm="1">
        <f t="array" ref="AK488">INDEX($H488:$K488,0,MATCH(AK$458,$H$458:$K$458,0))*HLOOKUP(AK$457,$J$454:$R$455,2)</f>
        <v>1</v>
      </c>
      <c r="AL488" s="726" cm="1">
        <f t="array" ref="AL488">INDEX($H488:$K488,0,MATCH(AL$458,$H$458:$K$458,0))*HLOOKUP(AL$457,$J$454:$R$455,2)</f>
        <v>0</v>
      </c>
      <c r="AM488" s="726" cm="1">
        <f t="array" ref="AM488">INDEX($H488:$K488,0,MATCH(AM$458,$H$458:$K$458,0))*HLOOKUP(AM$457,$J$454:$R$455,2)</f>
        <v>0</v>
      </c>
      <c r="AN488" s="726" cm="1">
        <f t="array" ref="AN488">INDEX($H488:$K488,0,MATCH(AN$458,$H$458:$K$458,0))*HLOOKUP(AN$457,$J$454:$R$455,2)</f>
        <v>0</v>
      </c>
      <c r="AO488" s="726" cm="1">
        <f t="array" ref="AO488">INDEX($H488:$K488,0,MATCH(AO$458,$H$458:$K$458,0))*HLOOKUP(AO$457,$J$454:$R$455,2)</f>
        <v>1</v>
      </c>
      <c r="AP488" s="726" cm="1">
        <f t="array" ref="AP488">INDEX($H488:$K488,0,MATCH(AP$458,$H$458:$K$458,0))*HLOOKUP(AP$457,$J$454:$R$455,2)</f>
        <v>0</v>
      </c>
      <c r="AQ488" s="726" cm="1">
        <f t="array" ref="AQ488">INDEX($H488:$K488,0,MATCH(AQ$458,$H$458:$K$458,0))*HLOOKUP(AQ$457,$J$454:$R$455,2)</f>
        <v>0</v>
      </c>
      <c r="AR488" s="726" cm="1">
        <f t="array" ref="AR488">INDEX($H488:$K488,0,MATCH(AR$458,$H$458:$K$458,0))*HLOOKUP(AR$457,$J$454:$R$455,2)</f>
        <v>0</v>
      </c>
      <c r="AS488" s="726" cm="1">
        <f t="array" ref="AS488">INDEX($H488:$K488,0,MATCH(AS$458,$H$458:$K$458,0))*HLOOKUP(AS$457,$J$454:$R$455,2)</f>
        <v>1</v>
      </c>
      <c r="AT488" s="726" cm="1">
        <f t="array" ref="AT488">INDEX($H488:$K488,0,MATCH(AT$458,$H$458:$K$458,0))*HLOOKUP(AT$457,$J$454:$R$455,2)</f>
        <v>0</v>
      </c>
      <c r="AU488" s="726"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6" cm="1">
        <f t="array" ref="L489">INDEX($H489:$K489,0,MATCH(L$458,$H$458:$K$458,0))*HLOOKUP(L$457,$J$454:$R$455,2)</f>
        <v>0</v>
      </c>
      <c r="M489" s="726" cm="1">
        <f t="array" ref="M489">INDEX($H489:$K489,0,MATCH(M$458,$H$458:$K$458,0))*HLOOKUP(M$457,$J$454:$R$455,2)</f>
        <v>1</v>
      </c>
      <c r="N489" s="726" cm="1">
        <f t="array" ref="N489">INDEX($H489:$K489,0,MATCH(N$458,$H$458:$K$458,0))*HLOOKUP(N$457,$J$454:$R$455,2)</f>
        <v>0</v>
      </c>
      <c r="O489" s="726" cm="1">
        <f t="array" ref="O489">INDEX($H489:$K489,0,MATCH(O$458,$H$458:$K$458,0))*HLOOKUP(O$457,$J$454:$R$455,2)</f>
        <v>0</v>
      </c>
      <c r="P489" s="726" cm="1">
        <f t="array" ref="P489">INDEX($H489:$K489,0,MATCH(P$458,$H$458:$K$458,0))*HLOOKUP(P$457,$J$454:$R$455,2)</f>
        <v>0</v>
      </c>
      <c r="Q489" s="726" cm="1">
        <f t="array" ref="Q489">INDEX($H489:$K489,0,MATCH(Q$458,$H$458:$K$458,0))*HLOOKUP(Q$457,$J$454:$R$455,2)</f>
        <v>1</v>
      </c>
      <c r="R489" s="726" cm="1">
        <f t="array" ref="R489">INDEX($H489:$K489,0,MATCH(R$458,$H$458:$K$458,0))*HLOOKUP(R$457,$J$454:$R$455,2)</f>
        <v>0</v>
      </c>
      <c r="S489" s="726" cm="1">
        <f t="array" ref="S489">INDEX($H489:$K489,0,MATCH(S$458,$H$458:$K$458,0))*HLOOKUP(S$457,$J$454:$R$455,2)</f>
        <v>0</v>
      </c>
      <c r="T489" s="726" cm="1">
        <f t="array" ref="T489">INDEX($H489:$K489,0,MATCH(T$458,$H$458:$K$458,0))*HLOOKUP(T$457,$J$454:$R$455,2)</f>
        <v>0</v>
      </c>
      <c r="U489" s="726" cm="1">
        <f t="array" ref="U489">INDEX($H489:$K489,0,MATCH(U$458,$H$458:$K$458,0))*HLOOKUP(U$457,$J$454:$R$455,2)</f>
        <v>1</v>
      </c>
      <c r="V489" s="726" cm="1">
        <f t="array" ref="V489">INDEX($H489:$K489,0,MATCH(V$458,$H$458:$K$458,0))*HLOOKUP(V$457,$J$454:$R$455,2)</f>
        <v>0</v>
      </c>
      <c r="W489" s="726" cm="1">
        <f t="array" ref="W489">INDEX($H489:$K489,0,MATCH(W$458,$H$458:$K$458,0))*HLOOKUP(W$457,$J$454:$R$455,2)</f>
        <v>0</v>
      </c>
      <c r="X489" s="726" cm="1">
        <f t="array" ref="X489">INDEX($H489:$K489,0,MATCH(X$458,$H$458:$K$458,0))*HLOOKUP(X$457,$J$454:$R$455,2)</f>
        <v>0</v>
      </c>
      <c r="Y489" s="726" cm="1">
        <f t="array" ref="Y489">INDEX($H489:$K489,0,MATCH(Y$458,$H$458:$K$458,0))*HLOOKUP(Y$457,$J$454:$R$455,2)</f>
        <v>1</v>
      </c>
      <c r="Z489" s="726" cm="1">
        <f t="array" ref="Z489">INDEX($H489:$K489,0,MATCH(Z$458,$H$458:$K$458,0))*HLOOKUP(Z$457,$J$454:$R$455,2)</f>
        <v>0</v>
      </c>
      <c r="AA489" s="726" cm="1">
        <f t="array" ref="AA489">INDEX($H489:$K489,0,MATCH(AA$458,$H$458:$K$458,0))*HLOOKUP(AA$457,$J$454:$R$455,2)</f>
        <v>0</v>
      </c>
      <c r="AB489" s="726" cm="1">
        <f t="array" ref="AB489">INDEX($H489:$K489,0,MATCH(AB$458,$H$458:$K$458,0))*HLOOKUP(AB$457,$J$454:$R$455,2)</f>
        <v>0</v>
      </c>
      <c r="AC489" s="726" cm="1">
        <f t="array" ref="AC489">INDEX($H489:$K489,0,MATCH(AC$458,$H$458:$K$458,0))*HLOOKUP(AC$457,$J$454:$R$455,2)</f>
        <v>1</v>
      </c>
      <c r="AD489" s="726" cm="1">
        <f t="array" ref="AD489">INDEX($H489:$K489,0,MATCH(AD$458,$H$458:$K$458,0))*HLOOKUP(AD$457,$J$454:$R$455,2)</f>
        <v>0</v>
      </c>
      <c r="AE489" s="726" cm="1">
        <f t="array" ref="AE489">INDEX($H489:$K489,0,MATCH(AE$458,$H$458:$K$458,0))*HLOOKUP(AE$457,$J$454:$R$455,2)</f>
        <v>0</v>
      </c>
      <c r="AF489" s="726" cm="1">
        <f t="array" ref="AF489">INDEX($H489:$K489,0,MATCH(AF$458,$H$458:$K$458,0))*HLOOKUP(AF$457,$J$454:$R$455,2)</f>
        <v>0</v>
      </c>
      <c r="AG489" s="726" cm="1">
        <f t="array" ref="AG489">INDEX($H489:$K489,0,MATCH(AG$458,$H$458:$K$458,0))*HLOOKUP(AG$457,$J$454:$R$455,2)</f>
        <v>1</v>
      </c>
      <c r="AH489" s="726" cm="1">
        <f t="array" ref="AH489">INDEX($H489:$K489,0,MATCH(AH$458,$H$458:$K$458,0))*HLOOKUP(AH$457,$J$454:$R$455,2)</f>
        <v>0</v>
      </c>
      <c r="AI489" s="726" cm="1">
        <f t="array" ref="AI489">INDEX($H489:$K489,0,MATCH(AI$458,$H$458:$K$458,0))*HLOOKUP(AI$457,$J$454:$R$455,2)</f>
        <v>0</v>
      </c>
      <c r="AJ489" s="726" cm="1">
        <f t="array" ref="AJ489">INDEX($H489:$K489,0,MATCH(AJ$458,$H$458:$K$458,0))*HLOOKUP(AJ$457,$J$454:$R$455,2)</f>
        <v>0</v>
      </c>
      <c r="AK489" s="726" cm="1">
        <f t="array" ref="AK489">INDEX($H489:$K489,0,MATCH(AK$458,$H$458:$K$458,0))*HLOOKUP(AK$457,$J$454:$R$455,2)</f>
        <v>1</v>
      </c>
      <c r="AL489" s="726" cm="1">
        <f t="array" ref="AL489">INDEX($H489:$K489,0,MATCH(AL$458,$H$458:$K$458,0))*HLOOKUP(AL$457,$J$454:$R$455,2)</f>
        <v>0</v>
      </c>
      <c r="AM489" s="726" cm="1">
        <f t="array" ref="AM489">INDEX($H489:$K489,0,MATCH(AM$458,$H$458:$K$458,0))*HLOOKUP(AM$457,$J$454:$R$455,2)</f>
        <v>0</v>
      </c>
      <c r="AN489" s="726" cm="1">
        <f t="array" ref="AN489">INDEX($H489:$K489,0,MATCH(AN$458,$H$458:$K$458,0))*HLOOKUP(AN$457,$J$454:$R$455,2)</f>
        <v>0</v>
      </c>
      <c r="AO489" s="726" cm="1">
        <f t="array" ref="AO489">INDEX($H489:$K489,0,MATCH(AO$458,$H$458:$K$458,0))*HLOOKUP(AO$457,$J$454:$R$455,2)</f>
        <v>1</v>
      </c>
      <c r="AP489" s="726" cm="1">
        <f t="array" ref="AP489">INDEX($H489:$K489,0,MATCH(AP$458,$H$458:$K$458,0))*HLOOKUP(AP$457,$J$454:$R$455,2)</f>
        <v>0</v>
      </c>
      <c r="AQ489" s="726" cm="1">
        <f t="array" ref="AQ489">INDEX($H489:$K489,0,MATCH(AQ$458,$H$458:$K$458,0))*HLOOKUP(AQ$457,$J$454:$R$455,2)</f>
        <v>0</v>
      </c>
      <c r="AR489" s="726" cm="1">
        <f t="array" ref="AR489">INDEX($H489:$K489,0,MATCH(AR$458,$H$458:$K$458,0))*HLOOKUP(AR$457,$J$454:$R$455,2)</f>
        <v>0</v>
      </c>
      <c r="AS489" s="726" cm="1">
        <f t="array" ref="AS489">INDEX($H489:$K489,0,MATCH(AS$458,$H$458:$K$458,0))*HLOOKUP(AS$457,$J$454:$R$455,2)</f>
        <v>1</v>
      </c>
      <c r="AT489" s="726" cm="1">
        <f t="array" ref="AT489">INDEX($H489:$K489,0,MATCH(AT$458,$H$458:$K$458,0))*HLOOKUP(AT$457,$J$454:$R$455,2)</f>
        <v>0</v>
      </c>
      <c r="AU489" s="726"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6" cm="1">
        <f t="array" ref="L490">INDEX($H490:$K490,0,MATCH(L$458,$H$458:$K$458,0))*HLOOKUP(L$457,$J$454:$R$455,2)</f>
        <v>0</v>
      </c>
      <c r="M490" s="726" cm="1">
        <f t="array" ref="M490">INDEX($H490:$K490,0,MATCH(M$458,$H$458:$K$458,0))*HLOOKUP(M$457,$J$454:$R$455,2)</f>
        <v>1</v>
      </c>
      <c r="N490" s="726" cm="1">
        <f t="array" ref="N490">INDEX($H490:$K490,0,MATCH(N$458,$H$458:$K$458,0))*HLOOKUP(N$457,$J$454:$R$455,2)</f>
        <v>0</v>
      </c>
      <c r="O490" s="726" cm="1">
        <f t="array" ref="O490">INDEX($H490:$K490,0,MATCH(O$458,$H$458:$K$458,0))*HLOOKUP(O$457,$J$454:$R$455,2)</f>
        <v>0</v>
      </c>
      <c r="P490" s="726" cm="1">
        <f t="array" ref="P490">INDEX($H490:$K490,0,MATCH(P$458,$H$458:$K$458,0))*HLOOKUP(P$457,$J$454:$R$455,2)</f>
        <v>0</v>
      </c>
      <c r="Q490" s="726" cm="1">
        <f t="array" ref="Q490">INDEX($H490:$K490,0,MATCH(Q$458,$H$458:$K$458,0))*HLOOKUP(Q$457,$J$454:$R$455,2)</f>
        <v>1</v>
      </c>
      <c r="R490" s="726" cm="1">
        <f t="array" ref="R490">INDEX($H490:$K490,0,MATCH(R$458,$H$458:$K$458,0))*HLOOKUP(R$457,$J$454:$R$455,2)</f>
        <v>0</v>
      </c>
      <c r="S490" s="726" cm="1">
        <f t="array" ref="S490">INDEX($H490:$K490,0,MATCH(S$458,$H$458:$K$458,0))*HLOOKUP(S$457,$J$454:$R$455,2)</f>
        <v>0</v>
      </c>
      <c r="T490" s="726" cm="1">
        <f t="array" ref="T490">INDEX($H490:$K490,0,MATCH(T$458,$H$458:$K$458,0))*HLOOKUP(T$457,$J$454:$R$455,2)</f>
        <v>0</v>
      </c>
      <c r="U490" s="726" cm="1">
        <f t="array" ref="U490">INDEX($H490:$K490,0,MATCH(U$458,$H$458:$K$458,0))*HLOOKUP(U$457,$J$454:$R$455,2)</f>
        <v>1</v>
      </c>
      <c r="V490" s="726" cm="1">
        <f t="array" ref="V490">INDEX($H490:$K490,0,MATCH(V$458,$H$458:$K$458,0))*HLOOKUP(V$457,$J$454:$R$455,2)</f>
        <v>0</v>
      </c>
      <c r="W490" s="726" cm="1">
        <f t="array" ref="W490">INDEX($H490:$K490,0,MATCH(W$458,$H$458:$K$458,0))*HLOOKUP(W$457,$J$454:$R$455,2)</f>
        <v>0</v>
      </c>
      <c r="X490" s="726" cm="1">
        <f t="array" ref="X490">INDEX($H490:$K490,0,MATCH(X$458,$H$458:$K$458,0))*HLOOKUP(X$457,$J$454:$R$455,2)</f>
        <v>0</v>
      </c>
      <c r="Y490" s="726" cm="1">
        <f t="array" ref="Y490">INDEX($H490:$K490,0,MATCH(Y$458,$H$458:$K$458,0))*HLOOKUP(Y$457,$J$454:$R$455,2)</f>
        <v>1</v>
      </c>
      <c r="Z490" s="726" cm="1">
        <f t="array" ref="Z490">INDEX($H490:$K490,0,MATCH(Z$458,$H$458:$K$458,0))*HLOOKUP(Z$457,$J$454:$R$455,2)</f>
        <v>0</v>
      </c>
      <c r="AA490" s="726" cm="1">
        <f t="array" ref="AA490">INDEX($H490:$K490,0,MATCH(AA$458,$H$458:$K$458,0))*HLOOKUP(AA$457,$J$454:$R$455,2)</f>
        <v>0</v>
      </c>
      <c r="AB490" s="726" cm="1">
        <f t="array" ref="AB490">INDEX($H490:$K490,0,MATCH(AB$458,$H$458:$K$458,0))*HLOOKUP(AB$457,$J$454:$R$455,2)</f>
        <v>0</v>
      </c>
      <c r="AC490" s="726" cm="1">
        <f t="array" ref="AC490">INDEX($H490:$K490,0,MATCH(AC$458,$H$458:$K$458,0))*HLOOKUP(AC$457,$J$454:$R$455,2)</f>
        <v>1</v>
      </c>
      <c r="AD490" s="726" cm="1">
        <f t="array" ref="AD490">INDEX($H490:$K490,0,MATCH(AD$458,$H$458:$K$458,0))*HLOOKUP(AD$457,$J$454:$R$455,2)</f>
        <v>0</v>
      </c>
      <c r="AE490" s="726" cm="1">
        <f t="array" ref="AE490">INDEX($H490:$K490,0,MATCH(AE$458,$H$458:$K$458,0))*HLOOKUP(AE$457,$J$454:$R$455,2)</f>
        <v>0</v>
      </c>
      <c r="AF490" s="726" cm="1">
        <f t="array" ref="AF490">INDEX($H490:$K490,0,MATCH(AF$458,$H$458:$K$458,0))*HLOOKUP(AF$457,$J$454:$R$455,2)</f>
        <v>0</v>
      </c>
      <c r="AG490" s="726" cm="1">
        <f t="array" ref="AG490">INDEX($H490:$K490,0,MATCH(AG$458,$H$458:$K$458,0))*HLOOKUP(AG$457,$J$454:$R$455,2)</f>
        <v>1</v>
      </c>
      <c r="AH490" s="726" cm="1">
        <f t="array" ref="AH490">INDEX($H490:$K490,0,MATCH(AH$458,$H$458:$K$458,0))*HLOOKUP(AH$457,$J$454:$R$455,2)</f>
        <v>0</v>
      </c>
      <c r="AI490" s="726" cm="1">
        <f t="array" ref="AI490">INDEX($H490:$K490,0,MATCH(AI$458,$H$458:$K$458,0))*HLOOKUP(AI$457,$J$454:$R$455,2)</f>
        <v>0</v>
      </c>
      <c r="AJ490" s="726" cm="1">
        <f t="array" ref="AJ490">INDEX($H490:$K490,0,MATCH(AJ$458,$H$458:$K$458,0))*HLOOKUP(AJ$457,$J$454:$R$455,2)</f>
        <v>0</v>
      </c>
      <c r="AK490" s="726" cm="1">
        <f t="array" ref="AK490">INDEX($H490:$K490,0,MATCH(AK$458,$H$458:$K$458,0))*HLOOKUP(AK$457,$J$454:$R$455,2)</f>
        <v>1</v>
      </c>
      <c r="AL490" s="726" cm="1">
        <f t="array" ref="AL490">INDEX($H490:$K490,0,MATCH(AL$458,$H$458:$K$458,0))*HLOOKUP(AL$457,$J$454:$R$455,2)</f>
        <v>0</v>
      </c>
      <c r="AM490" s="726" cm="1">
        <f t="array" ref="AM490">INDEX($H490:$K490,0,MATCH(AM$458,$H$458:$K$458,0))*HLOOKUP(AM$457,$J$454:$R$455,2)</f>
        <v>0</v>
      </c>
      <c r="AN490" s="726" cm="1">
        <f t="array" ref="AN490">INDEX($H490:$K490,0,MATCH(AN$458,$H$458:$K$458,0))*HLOOKUP(AN$457,$J$454:$R$455,2)</f>
        <v>0</v>
      </c>
      <c r="AO490" s="726" cm="1">
        <f t="array" ref="AO490">INDEX($H490:$K490,0,MATCH(AO$458,$H$458:$K$458,0))*HLOOKUP(AO$457,$J$454:$R$455,2)</f>
        <v>1</v>
      </c>
      <c r="AP490" s="726" cm="1">
        <f t="array" ref="AP490">INDEX($H490:$K490,0,MATCH(AP$458,$H$458:$K$458,0))*HLOOKUP(AP$457,$J$454:$R$455,2)</f>
        <v>0</v>
      </c>
      <c r="AQ490" s="726" cm="1">
        <f t="array" ref="AQ490">INDEX($H490:$K490,0,MATCH(AQ$458,$H$458:$K$458,0))*HLOOKUP(AQ$457,$J$454:$R$455,2)</f>
        <v>0</v>
      </c>
      <c r="AR490" s="726" cm="1">
        <f t="array" ref="AR490">INDEX($H490:$K490,0,MATCH(AR$458,$H$458:$K$458,0))*HLOOKUP(AR$457,$J$454:$R$455,2)</f>
        <v>0</v>
      </c>
      <c r="AS490" s="726" cm="1">
        <f t="array" ref="AS490">INDEX($H490:$K490,0,MATCH(AS$458,$H$458:$K$458,0))*HLOOKUP(AS$457,$J$454:$R$455,2)</f>
        <v>1</v>
      </c>
      <c r="AT490" s="726" cm="1">
        <f t="array" ref="AT490">INDEX($H490:$K490,0,MATCH(AT$458,$H$458:$K$458,0))*HLOOKUP(AT$457,$J$454:$R$455,2)</f>
        <v>0</v>
      </c>
      <c r="AU490" s="726"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6" cm="1">
        <f t="array" ref="L491">INDEX($H491:$K491,0,MATCH(L$458,$H$458:$K$458,0))*HLOOKUP(L$457,$J$454:$R$455,2)</f>
        <v>0</v>
      </c>
      <c r="M491" s="726" cm="1">
        <f t="array" ref="M491">INDEX($H491:$K491,0,MATCH(M$458,$H$458:$K$458,0))*HLOOKUP(M$457,$J$454:$R$455,2)</f>
        <v>1</v>
      </c>
      <c r="N491" s="726" cm="1">
        <f t="array" ref="N491">INDEX($H491:$K491,0,MATCH(N$458,$H$458:$K$458,0))*HLOOKUP(N$457,$J$454:$R$455,2)</f>
        <v>1</v>
      </c>
      <c r="O491" s="726" cm="1">
        <f t="array" ref="O491">INDEX($H491:$K491,0,MATCH(O$458,$H$458:$K$458,0))*HLOOKUP(O$457,$J$454:$R$455,2)</f>
        <v>1</v>
      </c>
      <c r="P491" s="726" cm="1">
        <f t="array" ref="P491">INDEX($H491:$K491,0,MATCH(P$458,$H$458:$K$458,0))*HLOOKUP(P$457,$J$454:$R$455,2)</f>
        <v>0</v>
      </c>
      <c r="Q491" s="726" cm="1">
        <f t="array" ref="Q491">INDEX($H491:$K491,0,MATCH(Q$458,$H$458:$K$458,0))*HLOOKUP(Q$457,$J$454:$R$455,2)</f>
        <v>1</v>
      </c>
      <c r="R491" s="726" cm="1">
        <f t="array" ref="R491">INDEX($H491:$K491,0,MATCH(R$458,$H$458:$K$458,0))*HLOOKUP(R$457,$J$454:$R$455,2)</f>
        <v>1</v>
      </c>
      <c r="S491" s="726" cm="1">
        <f t="array" ref="S491">INDEX($H491:$K491,0,MATCH(S$458,$H$458:$K$458,0))*HLOOKUP(S$457,$J$454:$R$455,2)</f>
        <v>1</v>
      </c>
      <c r="T491" s="726" cm="1">
        <f t="array" ref="T491">INDEX($H491:$K491,0,MATCH(T$458,$H$458:$K$458,0))*HLOOKUP(T$457,$J$454:$R$455,2)</f>
        <v>0</v>
      </c>
      <c r="U491" s="726" cm="1">
        <f t="array" ref="U491">INDEX($H491:$K491,0,MATCH(U$458,$H$458:$K$458,0))*HLOOKUP(U$457,$J$454:$R$455,2)</f>
        <v>1</v>
      </c>
      <c r="V491" s="726" cm="1">
        <f t="array" ref="V491">INDEX($H491:$K491,0,MATCH(V$458,$H$458:$K$458,0))*HLOOKUP(V$457,$J$454:$R$455,2)</f>
        <v>1</v>
      </c>
      <c r="W491" s="726" cm="1">
        <f t="array" ref="W491">INDEX($H491:$K491,0,MATCH(W$458,$H$458:$K$458,0))*HLOOKUP(W$457,$J$454:$R$455,2)</f>
        <v>1</v>
      </c>
      <c r="X491" s="726" cm="1">
        <f t="array" ref="X491">INDEX($H491:$K491,0,MATCH(X$458,$H$458:$K$458,0))*HLOOKUP(X$457,$J$454:$R$455,2)</f>
        <v>0</v>
      </c>
      <c r="Y491" s="726" cm="1">
        <f t="array" ref="Y491">INDEX($H491:$K491,0,MATCH(Y$458,$H$458:$K$458,0))*HLOOKUP(Y$457,$J$454:$R$455,2)</f>
        <v>1</v>
      </c>
      <c r="Z491" s="726" cm="1">
        <f t="array" ref="Z491">INDEX($H491:$K491,0,MATCH(Z$458,$H$458:$K$458,0))*HLOOKUP(Z$457,$J$454:$R$455,2)</f>
        <v>1</v>
      </c>
      <c r="AA491" s="726" cm="1">
        <f t="array" ref="AA491">INDEX($H491:$K491,0,MATCH(AA$458,$H$458:$K$458,0))*HLOOKUP(AA$457,$J$454:$R$455,2)</f>
        <v>1</v>
      </c>
      <c r="AB491" s="726" cm="1">
        <f t="array" ref="AB491">INDEX($H491:$K491,0,MATCH(AB$458,$H$458:$K$458,0))*HLOOKUP(AB$457,$J$454:$R$455,2)</f>
        <v>0</v>
      </c>
      <c r="AC491" s="726" cm="1">
        <f t="array" ref="AC491">INDEX($H491:$K491,0,MATCH(AC$458,$H$458:$K$458,0))*HLOOKUP(AC$457,$J$454:$R$455,2)</f>
        <v>1</v>
      </c>
      <c r="AD491" s="726" cm="1">
        <f t="array" ref="AD491">INDEX($H491:$K491,0,MATCH(AD$458,$H$458:$K$458,0))*HLOOKUP(AD$457,$J$454:$R$455,2)</f>
        <v>1</v>
      </c>
      <c r="AE491" s="726" cm="1">
        <f t="array" ref="AE491">INDEX($H491:$K491,0,MATCH(AE$458,$H$458:$K$458,0))*HLOOKUP(AE$457,$J$454:$R$455,2)</f>
        <v>1</v>
      </c>
      <c r="AF491" s="726" cm="1">
        <f t="array" ref="AF491">INDEX($H491:$K491,0,MATCH(AF$458,$H$458:$K$458,0))*HLOOKUP(AF$457,$J$454:$R$455,2)</f>
        <v>0</v>
      </c>
      <c r="AG491" s="726" cm="1">
        <f t="array" ref="AG491">INDEX($H491:$K491,0,MATCH(AG$458,$H$458:$K$458,0))*HLOOKUP(AG$457,$J$454:$R$455,2)</f>
        <v>1</v>
      </c>
      <c r="AH491" s="726" cm="1">
        <f t="array" ref="AH491">INDEX($H491:$K491,0,MATCH(AH$458,$H$458:$K$458,0))*HLOOKUP(AH$457,$J$454:$R$455,2)</f>
        <v>1</v>
      </c>
      <c r="AI491" s="726" cm="1">
        <f t="array" ref="AI491">INDEX($H491:$K491,0,MATCH(AI$458,$H$458:$K$458,0))*HLOOKUP(AI$457,$J$454:$R$455,2)</f>
        <v>1</v>
      </c>
      <c r="AJ491" s="726" cm="1">
        <f t="array" ref="AJ491">INDEX($H491:$K491,0,MATCH(AJ$458,$H$458:$K$458,0))*HLOOKUP(AJ$457,$J$454:$R$455,2)</f>
        <v>0</v>
      </c>
      <c r="AK491" s="726" cm="1">
        <f t="array" ref="AK491">INDEX($H491:$K491,0,MATCH(AK$458,$H$458:$K$458,0))*HLOOKUP(AK$457,$J$454:$R$455,2)</f>
        <v>1</v>
      </c>
      <c r="AL491" s="726" cm="1">
        <f t="array" ref="AL491">INDEX($H491:$K491,0,MATCH(AL$458,$H$458:$K$458,0))*HLOOKUP(AL$457,$J$454:$R$455,2)</f>
        <v>1</v>
      </c>
      <c r="AM491" s="726" cm="1">
        <f t="array" ref="AM491">INDEX($H491:$K491,0,MATCH(AM$458,$H$458:$K$458,0))*HLOOKUP(AM$457,$J$454:$R$455,2)</f>
        <v>1</v>
      </c>
      <c r="AN491" s="726" cm="1">
        <f t="array" ref="AN491">INDEX($H491:$K491,0,MATCH(AN$458,$H$458:$K$458,0))*HLOOKUP(AN$457,$J$454:$R$455,2)</f>
        <v>0</v>
      </c>
      <c r="AO491" s="726" cm="1">
        <f t="array" ref="AO491">INDEX($H491:$K491,0,MATCH(AO$458,$H$458:$K$458,0))*HLOOKUP(AO$457,$J$454:$R$455,2)</f>
        <v>1</v>
      </c>
      <c r="AP491" s="726" cm="1">
        <f t="array" ref="AP491">INDEX($H491:$K491,0,MATCH(AP$458,$H$458:$K$458,0))*HLOOKUP(AP$457,$J$454:$R$455,2)</f>
        <v>1</v>
      </c>
      <c r="AQ491" s="726" cm="1">
        <f t="array" ref="AQ491">INDEX($H491:$K491,0,MATCH(AQ$458,$H$458:$K$458,0))*HLOOKUP(AQ$457,$J$454:$R$455,2)</f>
        <v>1</v>
      </c>
      <c r="AR491" s="726" cm="1">
        <f t="array" ref="AR491">INDEX($H491:$K491,0,MATCH(AR$458,$H$458:$K$458,0))*HLOOKUP(AR$457,$J$454:$R$455,2)</f>
        <v>0</v>
      </c>
      <c r="AS491" s="726" cm="1">
        <f t="array" ref="AS491">INDEX($H491:$K491,0,MATCH(AS$458,$H$458:$K$458,0))*HLOOKUP(AS$457,$J$454:$R$455,2)</f>
        <v>1</v>
      </c>
      <c r="AT491" s="726" cm="1">
        <f t="array" ref="AT491">INDEX($H491:$K491,0,MATCH(AT$458,$H$458:$K$458,0))*HLOOKUP(AT$457,$J$454:$R$455,2)</f>
        <v>1</v>
      </c>
      <c r="AU491" s="726"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6" cm="1">
        <f t="array" ref="L492">INDEX($H492:$K492,0,MATCH(L$458,$H$458:$K$458,0))*HLOOKUP(L$457,$J$454:$R$455,2)</f>
        <v>0</v>
      </c>
      <c r="M492" s="726" cm="1">
        <f t="array" ref="M492">INDEX($H492:$K492,0,MATCH(M$458,$H$458:$K$458,0))*HLOOKUP(M$457,$J$454:$R$455,2)</f>
        <v>1</v>
      </c>
      <c r="N492" s="726" cm="1">
        <f t="array" ref="N492">INDEX($H492:$K492,0,MATCH(N$458,$H$458:$K$458,0))*HLOOKUP(N$457,$J$454:$R$455,2)</f>
        <v>0</v>
      </c>
      <c r="O492" s="726" cm="1">
        <f t="array" ref="O492">INDEX($H492:$K492,0,MATCH(O$458,$H$458:$K$458,0))*HLOOKUP(O$457,$J$454:$R$455,2)</f>
        <v>0</v>
      </c>
      <c r="P492" s="726" cm="1">
        <f t="array" ref="P492">INDEX($H492:$K492,0,MATCH(P$458,$H$458:$K$458,0))*HLOOKUP(P$457,$J$454:$R$455,2)</f>
        <v>0</v>
      </c>
      <c r="Q492" s="726" cm="1">
        <f t="array" ref="Q492">INDEX($H492:$K492,0,MATCH(Q$458,$H$458:$K$458,0))*HLOOKUP(Q$457,$J$454:$R$455,2)</f>
        <v>1</v>
      </c>
      <c r="R492" s="726" cm="1">
        <f t="array" ref="R492">INDEX($H492:$K492,0,MATCH(R$458,$H$458:$K$458,0))*HLOOKUP(R$457,$J$454:$R$455,2)</f>
        <v>0</v>
      </c>
      <c r="S492" s="726" cm="1">
        <f t="array" ref="S492">INDEX($H492:$K492,0,MATCH(S$458,$H$458:$K$458,0))*HLOOKUP(S$457,$J$454:$R$455,2)</f>
        <v>0</v>
      </c>
      <c r="T492" s="726" cm="1">
        <f t="array" ref="T492">INDEX($H492:$K492,0,MATCH(T$458,$H$458:$K$458,0))*HLOOKUP(T$457,$J$454:$R$455,2)</f>
        <v>0</v>
      </c>
      <c r="U492" s="726" cm="1">
        <f t="array" ref="U492">INDEX($H492:$K492,0,MATCH(U$458,$H$458:$K$458,0))*HLOOKUP(U$457,$J$454:$R$455,2)</f>
        <v>1</v>
      </c>
      <c r="V492" s="726" cm="1">
        <f t="array" ref="V492">INDEX($H492:$K492,0,MATCH(V$458,$H$458:$K$458,0))*HLOOKUP(V$457,$J$454:$R$455,2)</f>
        <v>0</v>
      </c>
      <c r="W492" s="726" cm="1">
        <f t="array" ref="W492">INDEX($H492:$K492,0,MATCH(W$458,$H$458:$K$458,0))*HLOOKUP(W$457,$J$454:$R$455,2)</f>
        <v>0</v>
      </c>
      <c r="X492" s="726" cm="1">
        <f t="array" ref="X492">INDEX($H492:$K492,0,MATCH(X$458,$H$458:$K$458,0))*HLOOKUP(X$457,$J$454:$R$455,2)</f>
        <v>0</v>
      </c>
      <c r="Y492" s="726" cm="1">
        <f t="array" ref="Y492">INDEX($H492:$K492,0,MATCH(Y$458,$H$458:$K$458,0))*HLOOKUP(Y$457,$J$454:$R$455,2)</f>
        <v>1</v>
      </c>
      <c r="Z492" s="726" cm="1">
        <f t="array" ref="Z492">INDEX($H492:$K492,0,MATCH(Z$458,$H$458:$K$458,0))*HLOOKUP(Z$457,$J$454:$R$455,2)</f>
        <v>0</v>
      </c>
      <c r="AA492" s="726" cm="1">
        <f t="array" ref="AA492">INDEX($H492:$K492,0,MATCH(AA$458,$H$458:$K$458,0))*HLOOKUP(AA$457,$J$454:$R$455,2)</f>
        <v>0</v>
      </c>
      <c r="AB492" s="726" cm="1">
        <f t="array" ref="AB492">INDEX($H492:$K492,0,MATCH(AB$458,$H$458:$K$458,0))*HLOOKUP(AB$457,$J$454:$R$455,2)</f>
        <v>0</v>
      </c>
      <c r="AC492" s="726" cm="1">
        <f t="array" ref="AC492">INDEX($H492:$K492,0,MATCH(AC$458,$H$458:$K$458,0))*HLOOKUP(AC$457,$J$454:$R$455,2)</f>
        <v>1</v>
      </c>
      <c r="AD492" s="726" cm="1">
        <f t="array" ref="AD492">INDEX($H492:$K492,0,MATCH(AD$458,$H$458:$K$458,0))*HLOOKUP(AD$457,$J$454:$R$455,2)</f>
        <v>0</v>
      </c>
      <c r="AE492" s="726" cm="1">
        <f t="array" ref="AE492">INDEX($H492:$K492,0,MATCH(AE$458,$H$458:$K$458,0))*HLOOKUP(AE$457,$J$454:$R$455,2)</f>
        <v>0</v>
      </c>
      <c r="AF492" s="726" cm="1">
        <f t="array" ref="AF492">INDEX($H492:$K492,0,MATCH(AF$458,$H$458:$K$458,0))*HLOOKUP(AF$457,$J$454:$R$455,2)</f>
        <v>0</v>
      </c>
      <c r="AG492" s="726" cm="1">
        <f t="array" ref="AG492">INDEX($H492:$K492,0,MATCH(AG$458,$H$458:$K$458,0))*HLOOKUP(AG$457,$J$454:$R$455,2)</f>
        <v>1</v>
      </c>
      <c r="AH492" s="726" cm="1">
        <f t="array" ref="AH492">INDEX($H492:$K492,0,MATCH(AH$458,$H$458:$K$458,0))*HLOOKUP(AH$457,$J$454:$R$455,2)</f>
        <v>0</v>
      </c>
      <c r="AI492" s="726" cm="1">
        <f t="array" ref="AI492">INDEX($H492:$K492,0,MATCH(AI$458,$H$458:$K$458,0))*HLOOKUP(AI$457,$J$454:$R$455,2)</f>
        <v>0</v>
      </c>
      <c r="AJ492" s="726" cm="1">
        <f t="array" ref="AJ492">INDEX($H492:$K492,0,MATCH(AJ$458,$H$458:$K$458,0))*HLOOKUP(AJ$457,$J$454:$R$455,2)</f>
        <v>0</v>
      </c>
      <c r="AK492" s="726" cm="1">
        <f t="array" ref="AK492">INDEX($H492:$K492,0,MATCH(AK$458,$H$458:$K$458,0))*HLOOKUP(AK$457,$J$454:$R$455,2)</f>
        <v>1</v>
      </c>
      <c r="AL492" s="726" cm="1">
        <f t="array" ref="AL492">INDEX($H492:$K492,0,MATCH(AL$458,$H$458:$K$458,0))*HLOOKUP(AL$457,$J$454:$R$455,2)</f>
        <v>0</v>
      </c>
      <c r="AM492" s="726" cm="1">
        <f t="array" ref="AM492">INDEX($H492:$K492,0,MATCH(AM$458,$H$458:$K$458,0))*HLOOKUP(AM$457,$J$454:$R$455,2)</f>
        <v>0</v>
      </c>
      <c r="AN492" s="726" cm="1">
        <f t="array" ref="AN492">INDEX($H492:$K492,0,MATCH(AN$458,$H$458:$K$458,0))*HLOOKUP(AN$457,$J$454:$R$455,2)</f>
        <v>0</v>
      </c>
      <c r="AO492" s="726" cm="1">
        <f t="array" ref="AO492">INDEX($H492:$K492,0,MATCH(AO$458,$H$458:$K$458,0))*HLOOKUP(AO$457,$J$454:$R$455,2)</f>
        <v>1</v>
      </c>
      <c r="AP492" s="726" cm="1">
        <f t="array" ref="AP492">INDEX($H492:$K492,0,MATCH(AP$458,$H$458:$K$458,0))*HLOOKUP(AP$457,$J$454:$R$455,2)</f>
        <v>0</v>
      </c>
      <c r="AQ492" s="726" cm="1">
        <f t="array" ref="AQ492">INDEX($H492:$K492,0,MATCH(AQ$458,$H$458:$K$458,0))*HLOOKUP(AQ$457,$J$454:$R$455,2)</f>
        <v>0</v>
      </c>
      <c r="AR492" s="726" cm="1">
        <f t="array" ref="AR492">INDEX($H492:$K492,0,MATCH(AR$458,$H$458:$K$458,0))*HLOOKUP(AR$457,$J$454:$R$455,2)</f>
        <v>0</v>
      </c>
      <c r="AS492" s="726" cm="1">
        <f t="array" ref="AS492">INDEX($H492:$K492,0,MATCH(AS$458,$H$458:$K$458,0))*HLOOKUP(AS$457,$J$454:$R$455,2)</f>
        <v>1</v>
      </c>
      <c r="AT492" s="726" cm="1">
        <f t="array" ref="AT492">INDEX($H492:$K492,0,MATCH(AT$458,$H$458:$K$458,0))*HLOOKUP(AT$457,$J$454:$R$455,2)</f>
        <v>0</v>
      </c>
      <c r="AU492" s="726"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6" cm="1">
        <f t="array" ref="L493">INDEX($H493:$K493,0,MATCH(L$458,$H$458:$K$458,0))*HLOOKUP(L$457,$J$454:$R$455,2)</f>
        <v>0</v>
      </c>
      <c r="M493" s="726" cm="1">
        <f t="array" ref="M493">INDEX($H493:$K493,0,MATCH(M$458,$H$458:$K$458,0))*HLOOKUP(M$457,$J$454:$R$455,2)</f>
        <v>1</v>
      </c>
      <c r="N493" s="726" cm="1">
        <f t="array" ref="N493">INDEX($H493:$K493,0,MATCH(N$458,$H$458:$K$458,0))*HLOOKUP(N$457,$J$454:$R$455,2)</f>
        <v>1</v>
      </c>
      <c r="O493" s="726" cm="1">
        <f t="array" ref="O493">INDEX($H493:$K493,0,MATCH(O$458,$H$458:$K$458,0))*HLOOKUP(O$457,$J$454:$R$455,2)</f>
        <v>1</v>
      </c>
      <c r="P493" s="726" cm="1">
        <f t="array" ref="P493">INDEX($H493:$K493,0,MATCH(P$458,$H$458:$K$458,0))*HLOOKUP(P$457,$J$454:$R$455,2)</f>
        <v>0</v>
      </c>
      <c r="Q493" s="726" cm="1">
        <f t="array" ref="Q493">INDEX($H493:$K493,0,MATCH(Q$458,$H$458:$K$458,0))*HLOOKUP(Q$457,$J$454:$R$455,2)</f>
        <v>1</v>
      </c>
      <c r="R493" s="726" cm="1">
        <f t="array" ref="R493">INDEX($H493:$K493,0,MATCH(R$458,$H$458:$K$458,0))*HLOOKUP(R$457,$J$454:$R$455,2)</f>
        <v>1</v>
      </c>
      <c r="S493" s="726" cm="1">
        <f t="array" ref="S493">INDEX($H493:$K493,0,MATCH(S$458,$H$458:$K$458,0))*HLOOKUP(S$457,$J$454:$R$455,2)</f>
        <v>1</v>
      </c>
      <c r="T493" s="726" cm="1">
        <f t="array" ref="T493">INDEX($H493:$K493,0,MATCH(T$458,$H$458:$K$458,0))*HLOOKUP(T$457,$J$454:$R$455,2)</f>
        <v>0</v>
      </c>
      <c r="U493" s="726" cm="1">
        <f t="array" ref="U493">INDEX($H493:$K493,0,MATCH(U$458,$H$458:$K$458,0))*HLOOKUP(U$457,$J$454:$R$455,2)</f>
        <v>1</v>
      </c>
      <c r="V493" s="726" cm="1">
        <f t="array" ref="V493">INDEX($H493:$K493,0,MATCH(V$458,$H$458:$K$458,0))*HLOOKUP(V$457,$J$454:$R$455,2)</f>
        <v>1</v>
      </c>
      <c r="W493" s="726" cm="1">
        <f t="array" ref="W493">INDEX($H493:$K493,0,MATCH(W$458,$H$458:$K$458,0))*HLOOKUP(W$457,$J$454:$R$455,2)</f>
        <v>1</v>
      </c>
      <c r="X493" s="726" cm="1">
        <f t="array" ref="X493">INDEX($H493:$K493,0,MATCH(X$458,$H$458:$K$458,0))*HLOOKUP(X$457,$J$454:$R$455,2)</f>
        <v>0</v>
      </c>
      <c r="Y493" s="726" cm="1">
        <f t="array" ref="Y493">INDEX($H493:$K493,0,MATCH(Y$458,$H$458:$K$458,0))*HLOOKUP(Y$457,$J$454:$R$455,2)</f>
        <v>1</v>
      </c>
      <c r="Z493" s="726" cm="1">
        <f t="array" ref="Z493">INDEX($H493:$K493,0,MATCH(Z$458,$H$458:$K$458,0))*HLOOKUP(Z$457,$J$454:$R$455,2)</f>
        <v>1</v>
      </c>
      <c r="AA493" s="726" cm="1">
        <f t="array" ref="AA493">INDEX($H493:$K493,0,MATCH(AA$458,$H$458:$K$458,0))*HLOOKUP(AA$457,$J$454:$R$455,2)</f>
        <v>1</v>
      </c>
      <c r="AB493" s="726" cm="1">
        <f t="array" ref="AB493">INDEX($H493:$K493,0,MATCH(AB$458,$H$458:$K$458,0))*HLOOKUP(AB$457,$J$454:$R$455,2)</f>
        <v>0</v>
      </c>
      <c r="AC493" s="726" cm="1">
        <f t="array" ref="AC493">INDEX($H493:$K493,0,MATCH(AC$458,$H$458:$K$458,0))*HLOOKUP(AC$457,$J$454:$R$455,2)</f>
        <v>1</v>
      </c>
      <c r="AD493" s="726" cm="1">
        <f t="array" ref="AD493">INDEX($H493:$K493,0,MATCH(AD$458,$H$458:$K$458,0))*HLOOKUP(AD$457,$J$454:$R$455,2)</f>
        <v>1</v>
      </c>
      <c r="AE493" s="726" cm="1">
        <f t="array" ref="AE493">INDEX($H493:$K493,0,MATCH(AE$458,$H$458:$K$458,0))*HLOOKUP(AE$457,$J$454:$R$455,2)</f>
        <v>1</v>
      </c>
      <c r="AF493" s="726" cm="1">
        <f t="array" ref="AF493">INDEX($H493:$K493,0,MATCH(AF$458,$H$458:$K$458,0))*HLOOKUP(AF$457,$J$454:$R$455,2)</f>
        <v>0</v>
      </c>
      <c r="AG493" s="726" cm="1">
        <f t="array" ref="AG493">INDEX($H493:$K493,0,MATCH(AG$458,$H$458:$K$458,0))*HLOOKUP(AG$457,$J$454:$R$455,2)</f>
        <v>1</v>
      </c>
      <c r="AH493" s="726" cm="1">
        <f t="array" ref="AH493">INDEX($H493:$K493,0,MATCH(AH$458,$H$458:$K$458,0))*HLOOKUP(AH$457,$J$454:$R$455,2)</f>
        <v>1</v>
      </c>
      <c r="AI493" s="726" cm="1">
        <f t="array" ref="AI493">INDEX($H493:$K493,0,MATCH(AI$458,$H$458:$K$458,0))*HLOOKUP(AI$457,$J$454:$R$455,2)</f>
        <v>1</v>
      </c>
      <c r="AJ493" s="726" cm="1">
        <f t="array" ref="AJ493">INDEX($H493:$K493,0,MATCH(AJ$458,$H$458:$K$458,0))*HLOOKUP(AJ$457,$J$454:$R$455,2)</f>
        <v>0</v>
      </c>
      <c r="AK493" s="726" cm="1">
        <f t="array" ref="AK493">INDEX($H493:$K493,0,MATCH(AK$458,$H$458:$K$458,0))*HLOOKUP(AK$457,$J$454:$R$455,2)</f>
        <v>1</v>
      </c>
      <c r="AL493" s="726" cm="1">
        <f t="array" ref="AL493">INDEX($H493:$K493,0,MATCH(AL$458,$H$458:$K$458,0))*HLOOKUP(AL$457,$J$454:$R$455,2)</f>
        <v>1</v>
      </c>
      <c r="AM493" s="726" cm="1">
        <f t="array" ref="AM493">INDEX($H493:$K493,0,MATCH(AM$458,$H$458:$K$458,0))*HLOOKUP(AM$457,$J$454:$R$455,2)</f>
        <v>1</v>
      </c>
      <c r="AN493" s="726" cm="1">
        <f t="array" ref="AN493">INDEX($H493:$K493,0,MATCH(AN$458,$H$458:$K$458,0))*HLOOKUP(AN$457,$J$454:$R$455,2)</f>
        <v>0</v>
      </c>
      <c r="AO493" s="726" cm="1">
        <f t="array" ref="AO493">INDEX($H493:$K493,0,MATCH(AO$458,$H$458:$K$458,0))*HLOOKUP(AO$457,$J$454:$R$455,2)</f>
        <v>1</v>
      </c>
      <c r="AP493" s="726" cm="1">
        <f t="array" ref="AP493">INDEX($H493:$K493,0,MATCH(AP$458,$H$458:$K$458,0))*HLOOKUP(AP$457,$J$454:$R$455,2)</f>
        <v>1</v>
      </c>
      <c r="AQ493" s="726" cm="1">
        <f t="array" ref="AQ493">INDEX($H493:$K493,0,MATCH(AQ$458,$H$458:$K$458,0))*HLOOKUP(AQ$457,$J$454:$R$455,2)</f>
        <v>1</v>
      </c>
      <c r="AR493" s="726" cm="1">
        <f t="array" ref="AR493">INDEX($H493:$K493,0,MATCH(AR$458,$H$458:$K$458,0))*HLOOKUP(AR$457,$J$454:$R$455,2)</f>
        <v>0</v>
      </c>
      <c r="AS493" s="726" cm="1">
        <f t="array" ref="AS493">INDEX($H493:$K493,0,MATCH(AS$458,$H$458:$K$458,0))*HLOOKUP(AS$457,$J$454:$R$455,2)</f>
        <v>1</v>
      </c>
      <c r="AT493" s="726" cm="1">
        <f t="array" ref="AT493">INDEX($H493:$K493,0,MATCH(AT$458,$H$458:$K$458,0))*HLOOKUP(AT$457,$J$454:$R$455,2)</f>
        <v>1</v>
      </c>
      <c r="AU493" s="726"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6" cm="1">
        <f t="array" ref="L494">INDEX($H494:$K494,0,MATCH(L$458,$H$458:$K$458,0))*HLOOKUP(L$457,$J$454:$R$455,2)</f>
        <v>0</v>
      </c>
      <c r="M494" s="726" cm="1">
        <f t="array" ref="M494">INDEX($H494:$K494,0,MATCH(M$458,$H$458:$K$458,0))*HLOOKUP(M$457,$J$454:$R$455,2)</f>
        <v>1</v>
      </c>
      <c r="N494" s="726" cm="1">
        <f t="array" ref="N494">INDEX($H494:$K494,0,MATCH(N$458,$H$458:$K$458,0))*HLOOKUP(N$457,$J$454:$R$455,2)</f>
        <v>1</v>
      </c>
      <c r="O494" s="726" cm="1">
        <f t="array" ref="O494">INDEX($H494:$K494,0,MATCH(O$458,$H$458:$K$458,0))*HLOOKUP(O$457,$J$454:$R$455,2)</f>
        <v>1</v>
      </c>
      <c r="P494" s="726" cm="1">
        <f t="array" ref="P494">INDEX($H494:$K494,0,MATCH(P$458,$H$458:$K$458,0))*HLOOKUP(P$457,$J$454:$R$455,2)</f>
        <v>0</v>
      </c>
      <c r="Q494" s="726" cm="1">
        <f t="array" ref="Q494">INDEX($H494:$K494,0,MATCH(Q$458,$H$458:$K$458,0))*HLOOKUP(Q$457,$J$454:$R$455,2)</f>
        <v>1</v>
      </c>
      <c r="R494" s="726" cm="1">
        <f t="array" ref="R494">INDEX($H494:$K494,0,MATCH(R$458,$H$458:$K$458,0))*HLOOKUP(R$457,$J$454:$R$455,2)</f>
        <v>1</v>
      </c>
      <c r="S494" s="726" cm="1">
        <f t="array" ref="S494">INDEX($H494:$K494,0,MATCH(S$458,$H$458:$K$458,0))*HLOOKUP(S$457,$J$454:$R$455,2)</f>
        <v>1</v>
      </c>
      <c r="T494" s="726" cm="1">
        <f t="array" ref="T494">INDEX($H494:$K494,0,MATCH(T$458,$H$458:$K$458,0))*HLOOKUP(T$457,$J$454:$R$455,2)</f>
        <v>0</v>
      </c>
      <c r="U494" s="726" cm="1">
        <f t="array" ref="U494">INDEX($H494:$K494,0,MATCH(U$458,$H$458:$K$458,0))*HLOOKUP(U$457,$J$454:$R$455,2)</f>
        <v>1</v>
      </c>
      <c r="V494" s="726" cm="1">
        <f t="array" ref="V494">INDEX($H494:$K494,0,MATCH(V$458,$H$458:$K$458,0))*HLOOKUP(V$457,$J$454:$R$455,2)</f>
        <v>1</v>
      </c>
      <c r="W494" s="726" cm="1">
        <f t="array" ref="W494">INDEX($H494:$K494,0,MATCH(W$458,$H$458:$K$458,0))*HLOOKUP(W$457,$J$454:$R$455,2)</f>
        <v>1</v>
      </c>
      <c r="X494" s="726" cm="1">
        <f t="array" ref="X494">INDEX($H494:$K494,0,MATCH(X$458,$H$458:$K$458,0))*HLOOKUP(X$457,$J$454:$R$455,2)</f>
        <v>0</v>
      </c>
      <c r="Y494" s="726" cm="1">
        <f t="array" ref="Y494">INDEX($H494:$K494,0,MATCH(Y$458,$H$458:$K$458,0))*HLOOKUP(Y$457,$J$454:$R$455,2)</f>
        <v>1</v>
      </c>
      <c r="Z494" s="726" cm="1">
        <f t="array" ref="Z494">INDEX($H494:$K494,0,MATCH(Z$458,$H$458:$K$458,0))*HLOOKUP(Z$457,$J$454:$R$455,2)</f>
        <v>1</v>
      </c>
      <c r="AA494" s="726" cm="1">
        <f t="array" ref="AA494">INDEX($H494:$K494,0,MATCH(AA$458,$H$458:$K$458,0))*HLOOKUP(AA$457,$J$454:$R$455,2)</f>
        <v>1</v>
      </c>
      <c r="AB494" s="726" cm="1">
        <f t="array" ref="AB494">INDEX($H494:$K494,0,MATCH(AB$458,$H$458:$K$458,0))*HLOOKUP(AB$457,$J$454:$R$455,2)</f>
        <v>0</v>
      </c>
      <c r="AC494" s="726" cm="1">
        <f t="array" ref="AC494">INDEX($H494:$K494,0,MATCH(AC$458,$H$458:$K$458,0))*HLOOKUP(AC$457,$J$454:$R$455,2)</f>
        <v>1</v>
      </c>
      <c r="AD494" s="726" cm="1">
        <f t="array" ref="AD494">INDEX($H494:$K494,0,MATCH(AD$458,$H$458:$K$458,0))*HLOOKUP(AD$457,$J$454:$R$455,2)</f>
        <v>1</v>
      </c>
      <c r="AE494" s="726" cm="1">
        <f t="array" ref="AE494">INDEX($H494:$K494,0,MATCH(AE$458,$H$458:$K$458,0))*HLOOKUP(AE$457,$J$454:$R$455,2)</f>
        <v>1</v>
      </c>
      <c r="AF494" s="726" cm="1">
        <f t="array" ref="AF494">INDEX($H494:$K494,0,MATCH(AF$458,$H$458:$K$458,0))*HLOOKUP(AF$457,$J$454:$R$455,2)</f>
        <v>0</v>
      </c>
      <c r="AG494" s="726" cm="1">
        <f t="array" ref="AG494">INDEX($H494:$K494,0,MATCH(AG$458,$H$458:$K$458,0))*HLOOKUP(AG$457,$J$454:$R$455,2)</f>
        <v>1</v>
      </c>
      <c r="AH494" s="726" cm="1">
        <f t="array" ref="AH494">INDEX($H494:$K494,0,MATCH(AH$458,$H$458:$K$458,0))*HLOOKUP(AH$457,$J$454:$R$455,2)</f>
        <v>1</v>
      </c>
      <c r="AI494" s="726" cm="1">
        <f t="array" ref="AI494">INDEX($H494:$K494,0,MATCH(AI$458,$H$458:$K$458,0))*HLOOKUP(AI$457,$J$454:$R$455,2)</f>
        <v>1</v>
      </c>
      <c r="AJ494" s="726" cm="1">
        <f t="array" ref="AJ494">INDEX($H494:$K494,0,MATCH(AJ$458,$H$458:$K$458,0))*HLOOKUP(AJ$457,$J$454:$R$455,2)</f>
        <v>0</v>
      </c>
      <c r="AK494" s="726" cm="1">
        <f t="array" ref="AK494">INDEX($H494:$K494,0,MATCH(AK$458,$H$458:$K$458,0))*HLOOKUP(AK$457,$J$454:$R$455,2)</f>
        <v>1</v>
      </c>
      <c r="AL494" s="726" cm="1">
        <f t="array" ref="AL494">INDEX($H494:$K494,0,MATCH(AL$458,$H$458:$K$458,0))*HLOOKUP(AL$457,$J$454:$R$455,2)</f>
        <v>1</v>
      </c>
      <c r="AM494" s="726" cm="1">
        <f t="array" ref="AM494">INDEX($H494:$K494,0,MATCH(AM$458,$H$458:$K$458,0))*HLOOKUP(AM$457,$J$454:$R$455,2)</f>
        <v>1</v>
      </c>
      <c r="AN494" s="726" cm="1">
        <f t="array" ref="AN494">INDEX($H494:$K494,0,MATCH(AN$458,$H$458:$K$458,0))*HLOOKUP(AN$457,$J$454:$R$455,2)</f>
        <v>0</v>
      </c>
      <c r="AO494" s="726" cm="1">
        <f t="array" ref="AO494">INDEX($H494:$K494,0,MATCH(AO$458,$H$458:$K$458,0))*HLOOKUP(AO$457,$J$454:$R$455,2)</f>
        <v>1</v>
      </c>
      <c r="AP494" s="726" cm="1">
        <f t="array" ref="AP494">INDEX($H494:$K494,0,MATCH(AP$458,$H$458:$K$458,0))*HLOOKUP(AP$457,$J$454:$R$455,2)</f>
        <v>1</v>
      </c>
      <c r="AQ494" s="726" cm="1">
        <f t="array" ref="AQ494">INDEX($H494:$K494,0,MATCH(AQ$458,$H$458:$K$458,0))*HLOOKUP(AQ$457,$J$454:$R$455,2)</f>
        <v>1</v>
      </c>
      <c r="AR494" s="726" cm="1">
        <f t="array" ref="AR494">INDEX($H494:$K494,0,MATCH(AR$458,$H$458:$K$458,0))*HLOOKUP(AR$457,$J$454:$R$455,2)</f>
        <v>0</v>
      </c>
      <c r="AS494" s="726" cm="1">
        <f t="array" ref="AS494">INDEX($H494:$K494,0,MATCH(AS$458,$H$458:$K$458,0))*HLOOKUP(AS$457,$J$454:$R$455,2)</f>
        <v>1</v>
      </c>
      <c r="AT494" s="726" cm="1">
        <f t="array" ref="AT494">INDEX($H494:$K494,0,MATCH(AT$458,$H$458:$K$458,0))*HLOOKUP(AT$457,$J$454:$R$455,2)</f>
        <v>1</v>
      </c>
      <c r="AU494" s="726"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6" cm="1">
        <f t="array" ref="L495">INDEX($H495:$K495,0,MATCH(L$458,$H$458:$K$458,0))*HLOOKUP(L$457,$J$454:$R$455,2)</f>
        <v>0</v>
      </c>
      <c r="M495" s="726" cm="1">
        <f t="array" ref="M495">INDEX($H495:$K495,0,MATCH(M$458,$H$458:$K$458,0))*HLOOKUP(M$457,$J$454:$R$455,2)</f>
        <v>1</v>
      </c>
      <c r="N495" s="726" cm="1">
        <f t="array" ref="N495">INDEX($H495:$K495,0,MATCH(N$458,$H$458:$K$458,0))*HLOOKUP(N$457,$J$454:$R$455,2)</f>
        <v>1</v>
      </c>
      <c r="O495" s="726" cm="1">
        <f t="array" ref="O495">INDEX($H495:$K495,0,MATCH(O$458,$H$458:$K$458,0))*HLOOKUP(O$457,$J$454:$R$455,2)</f>
        <v>1</v>
      </c>
      <c r="P495" s="726" cm="1">
        <f t="array" ref="P495">INDEX($H495:$K495,0,MATCH(P$458,$H$458:$K$458,0))*HLOOKUP(P$457,$J$454:$R$455,2)</f>
        <v>0</v>
      </c>
      <c r="Q495" s="726" cm="1">
        <f t="array" ref="Q495">INDEX($H495:$K495,0,MATCH(Q$458,$H$458:$K$458,0))*HLOOKUP(Q$457,$J$454:$R$455,2)</f>
        <v>1</v>
      </c>
      <c r="R495" s="726" cm="1">
        <f t="array" ref="R495">INDEX($H495:$K495,0,MATCH(R$458,$H$458:$K$458,0))*HLOOKUP(R$457,$J$454:$R$455,2)</f>
        <v>1</v>
      </c>
      <c r="S495" s="726" cm="1">
        <f t="array" ref="S495">INDEX($H495:$K495,0,MATCH(S$458,$H$458:$K$458,0))*HLOOKUP(S$457,$J$454:$R$455,2)</f>
        <v>1</v>
      </c>
      <c r="T495" s="726" cm="1">
        <f t="array" ref="T495">INDEX($H495:$K495,0,MATCH(T$458,$H$458:$K$458,0))*HLOOKUP(T$457,$J$454:$R$455,2)</f>
        <v>0</v>
      </c>
      <c r="U495" s="726" cm="1">
        <f t="array" ref="U495">INDEX($H495:$K495,0,MATCH(U$458,$H$458:$K$458,0))*HLOOKUP(U$457,$J$454:$R$455,2)</f>
        <v>1</v>
      </c>
      <c r="V495" s="726" cm="1">
        <f t="array" ref="V495">INDEX($H495:$K495,0,MATCH(V$458,$H$458:$K$458,0))*HLOOKUP(V$457,$J$454:$R$455,2)</f>
        <v>1</v>
      </c>
      <c r="W495" s="726" cm="1">
        <f t="array" ref="W495">INDEX($H495:$K495,0,MATCH(W$458,$H$458:$K$458,0))*HLOOKUP(W$457,$J$454:$R$455,2)</f>
        <v>1</v>
      </c>
      <c r="X495" s="726" cm="1">
        <f t="array" ref="X495">INDEX($H495:$K495,0,MATCH(X$458,$H$458:$K$458,0))*HLOOKUP(X$457,$J$454:$R$455,2)</f>
        <v>0</v>
      </c>
      <c r="Y495" s="726" cm="1">
        <f t="array" ref="Y495">INDEX($H495:$K495,0,MATCH(Y$458,$H$458:$K$458,0))*HLOOKUP(Y$457,$J$454:$R$455,2)</f>
        <v>1</v>
      </c>
      <c r="Z495" s="726" cm="1">
        <f t="array" ref="Z495">INDEX($H495:$K495,0,MATCH(Z$458,$H$458:$K$458,0))*HLOOKUP(Z$457,$J$454:$R$455,2)</f>
        <v>1</v>
      </c>
      <c r="AA495" s="726" cm="1">
        <f t="array" ref="AA495">INDEX($H495:$K495,0,MATCH(AA$458,$H$458:$K$458,0))*HLOOKUP(AA$457,$J$454:$R$455,2)</f>
        <v>1</v>
      </c>
      <c r="AB495" s="726" cm="1">
        <f t="array" ref="AB495">INDEX($H495:$K495,0,MATCH(AB$458,$H$458:$K$458,0))*HLOOKUP(AB$457,$J$454:$R$455,2)</f>
        <v>0</v>
      </c>
      <c r="AC495" s="726" cm="1">
        <f t="array" ref="AC495">INDEX($H495:$K495,0,MATCH(AC$458,$H$458:$K$458,0))*HLOOKUP(AC$457,$J$454:$R$455,2)</f>
        <v>1</v>
      </c>
      <c r="AD495" s="726" cm="1">
        <f t="array" ref="AD495">INDEX($H495:$K495,0,MATCH(AD$458,$H$458:$K$458,0))*HLOOKUP(AD$457,$J$454:$R$455,2)</f>
        <v>1</v>
      </c>
      <c r="AE495" s="726" cm="1">
        <f t="array" ref="AE495">INDEX($H495:$K495,0,MATCH(AE$458,$H$458:$K$458,0))*HLOOKUP(AE$457,$J$454:$R$455,2)</f>
        <v>1</v>
      </c>
      <c r="AF495" s="726" cm="1">
        <f t="array" ref="AF495">INDEX($H495:$K495,0,MATCH(AF$458,$H$458:$K$458,0))*HLOOKUP(AF$457,$J$454:$R$455,2)</f>
        <v>0</v>
      </c>
      <c r="AG495" s="726" cm="1">
        <f t="array" ref="AG495">INDEX($H495:$K495,0,MATCH(AG$458,$H$458:$K$458,0))*HLOOKUP(AG$457,$J$454:$R$455,2)</f>
        <v>1</v>
      </c>
      <c r="AH495" s="726" cm="1">
        <f t="array" ref="AH495">INDEX($H495:$K495,0,MATCH(AH$458,$H$458:$K$458,0))*HLOOKUP(AH$457,$J$454:$R$455,2)</f>
        <v>1</v>
      </c>
      <c r="AI495" s="726" cm="1">
        <f t="array" ref="AI495">INDEX($H495:$K495,0,MATCH(AI$458,$H$458:$K$458,0))*HLOOKUP(AI$457,$J$454:$R$455,2)</f>
        <v>1</v>
      </c>
      <c r="AJ495" s="726" cm="1">
        <f t="array" ref="AJ495">INDEX($H495:$K495,0,MATCH(AJ$458,$H$458:$K$458,0))*HLOOKUP(AJ$457,$J$454:$R$455,2)</f>
        <v>0</v>
      </c>
      <c r="AK495" s="726" cm="1">
        <f t="array" ref="AK495">INDEX($H495:$K495,0,MATCH(AK$458,$H$458:$K$458,0))*HLOOKUP(AK$457,$J$454:$R$455,2)</f>
        <v>1</v>
      </c>
      <c r="AL495" s="726" cm="1">
        <f t="array" ref="AL495">INDEX($H495:$K495,0,MATCH(AL$458,$H$458:$K$458,0))*HLOOKUP(AL$457,$J$454:$R$455,2)</f>
        <v>1</v>
      </c>
      <c r="AM495" s="726" cm="1">
        <f t="array" ref="AM495">INDEX($H495:$K495,0,MATCH(AM$458,$H$458:$K$458,0))*HLOOKUP(AM$457,$J$454:$R$455,2)</f>
        <v>1</v>
      </c>
      <c r="AN495" s="726" cm="1">
        <f t="array" ref="AN495">INDEX($H495:$K495,0,MATCH(AN$458,$H$458:$K$458,0))*HLOOKUP(AN$457,$J$454:$R$455,2)</f>
        <v>0</v>
      </c>
      <c r="AO495" s="726" cm="1">
        <f t="array" ref="AO495">INDEX($H495:$K495,0,MATCH(AO$458,$H$458:$K$458,0))*HLOOKUP(AO$457,$J$454:$R$455,2)</f>
        <v>1</v>
      </c>
      <c r="AP495" s="726" cm="1">
        <f t="array" ref="AP495">INDEX($H495:$K495,0,MATCH(AP$458,$H$458:$K$458,0))*HLOOKUP(AP$457,$J$454:$R$455,2)</f>
        <v>1</v>
      </c>
      <c r="AQ495" s="726" cm="1">
        <f t="array" ref="AQ495">INDEX($H495:$K495,0,MATCH(AQ$458,$H$458:$K$458,0))*HLOOKUP(AQ$457,$J$454:$R$455,2)</f>
        <v>1</v>
      </c>
      <c r="AR495" s="726" cm="1">
        <f t="array" ref="AR495">INDEX($H495:$K495,0,MATCH(AR$458,$H$458:$K$458,0))*HLOOKUP(AR$457,$J$454:$R$455,2)</f>
        <v>0</v>
      </c>
      <c r="AS495" s="726" cm="1">
        <f t="array" ref="AS495">INDEX($H495:$K495,0,MATCH(AS$458,$H$458:$K$458,0))*HLOOKUP(AS$457,$J$454:$R$455,2)</f>
        <v>1</v>
      </c>
      <c r="AT495" s="726" cm="1">
        <f t="array" ref="AT495">INDEX($H495:$K495,0,MATCH(AT$458,$H$458:$K$458,0))*HLOOKUP(AT$457,$J$454:$R$455,2)</f>
        <v>1</v>
      </c>
      <c r="AU495" s="726"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6" cm="1">
        <f t="array" ref="L496">INDEX($H496:$K496,0,MATCH(L$458,$H$458:$K$458,0))*HLOOKUP(L$457,$J$454:$R$455,2)</f>
        <v>0</v>
      </c>
      <c r="M496" s="726" cm="1">
        <f t="array" ref="M496">INDEX($H496:$K496,0,MATCH(M$458,$H$458:$K$458,0))*HLOOKUP(M$457,$J$454:$R$455,2)</f>
        <v>1</v>
      </c>
      <c r="N496" s="726" cm="1">
        <f t="array" ref="N496">INDEX($H496:$K496,0,MATCH(N$458,$H$458:$K$458,0))*HLOOKUP(N$457,$J$454:$R$455,2)</f>
        <v>1</v>
      </c>
      <c r="O496" s="726" cm="1">
        <f t="array" ref="O496">INDEX($H496:$K496,0,MATCH(O$458,$H$458:$K$458,0))*HLOOKUP(O$457,$J$454:$R$455,2)</f>
        <v>1</v>
      </c>
      <c r="P496" s="726" cm="1">
        <f t="array" ref="P496">INDEX($H496:$K496,0,MATCH(P$458,$H$458:$K$458,0))*HLOOKUP(P$457,$J$454:$R$455,2)</f>
        <v>0</v>
      </c>
      <c r="Q496" s="726" cm="1">
        <f t="array" ref="Q496">INDEX($H496:$K496,0,MATCH(Q$458,$H$458:$K$458,0))*HLOOKUP(Q$457,$J$454:$R$455,2)</f>
        <v>1</v>
      </c>
      <c r="R496" s="726" cm="1">
        <f t="array" ref="R496">INDEX($H496:$K496,0,MATCH(R$458,$H$458:$K$458,0))*HLOOKUP(R$457,$J$454:$R$455,2)</f>
        <v>1</v>
      </c>
      <c r="S496" s="726" cm="1">
        <f t="array" ref="S496">INDEX($H496:$K496,0,MATCH(S$458,$H$458:$K$458,0))*HLOOKUP(S$457,$J$454:$R$455,2)</f>
        <v>1</v>
      </c>
      <c r="T496" s="726" cm="1">
        <f t="array" ref="T496">INDEX($H496:$K496,0,MATCH(T$458,$H$458:$K$458,0))*HLOOKUP(T$457,$J$454:$R$455,2)</f>
        <v>0</v>
      </c>
      <c r="U496" s="726" cm="1">
        <f t="array" ref="U496">INDEX($H496:$K496,0,MATCH(U$458,$H$458:$K$458,0))*HLOOKUP(U$457,$J$454:$R$455,2)</f>
        <v>1</v>
      </c>
      <c r="V496" s="726" cm="1">
        <f t="array" ref="V496">INDEX($H496:$K496,0,MATCH(V$458,$H$458:$K$458,0))*HLOOKUP(V$457,$J$454:$R$455,2)</f>
        <v>1</v>
      </c>
      <c r="W496" s="726" cm="1">
        <f t="array" ref="W496">INDEX($H496:$K496,0,MATCH(W$458,$H$458:$K$458,0))*HLOOKUP(W$457,$J$454:$R$455,2)</f>
        <v>1</v>
      </c>
      <c r="X496" s="726" cm="1">
        <f t="array" ref="X496">INDEX($H496:$K496,0,MATCH(X$458,$H$458:$K$458,0))*HLOOKUP(X$457,$J$454:$R$455,2)</f>
        <v>0</v>
      </c>
      <c r="Y496" s="726" cm="1">
        <f t="array" ref="Y496">INDEX($H496:$K496,0,MATCH(Y$458,$H$458:$K$458,0))*HLOOKUP(Y$457,$J$454:$R$455,2)</f>
        <v>1</v>
      </c>
      <c r="Z496" s="726" cm="1">
        <f t="array" ref="Z496">INDEX($H496:$K496,0,MATCH(Z$458,$H$458:$K$458,0))*HLOOKUP(Z$457,$J$454:$R$455,2)</f>
        <v>1</v>
      </c>
      <c r="AA496" s="726" cm="1">
        <f t="array" ref="AA496">INDEX($H496:$K496,0,MATCH(AA$458,$H$458:$K$458,0))*HLOOKUP(AA$457,$J$454:$R$455,2)</f>
        <v>1</v>
      </c>
      <c r="AB496" s="726" cm="1">
        <f t="array" ref="AB496">INDEX($H496:$K496,0,MATCH(AB$458,$H$458:$K$458,0))*HLOOKUP(AB$457,$J$454:$R$455,2)</f>
        <v>0</v>
      </c>
      <c r="AC496" s="726" cm="1">
        <f t="array" ref="AC496">INDEX($H496:$K496,0,MATCH(AC$458,$H$458:$K$458,0))*HLOOKUP(AC$457,$J$454:$R$455,2)</f>
        <v>1</v>
      </c>
      <c r="AD496" s="726" cm="1">
        <f t="array" ref="AD496">INDEX($H496:$K496,0,MATCH(AD$458,$H$458:$K$458,0))*HLOOKUP(AD$457,$J$454:$R$455,2)</f>
        <v>1</v>
      </c>
      <c r="AE496" s="726" cm="1">
        <f t="array" ref="AE496">INDEX($H496:$K496,0,MATCH(AE$458,$H$458:$K$458,0))*HLOOKUP(AE$457,$J$454:$R$455,2)</f>
        <v>1</v>
      </c>
      <c r="AF496" s="726" cm="1">
        <f t="array" ref="AF496">INDEX($H496:$K496,0,MATCH(AF$458,$H$458:$K$458,0))*HLOOKUP(AF$457,$J$454:$R$455,2)</f>
        <v>0</v>
      </c>
      <c r="AG496" s="726" cm="1">
        <f t="array" ref="AG496">INDEX($H496:$K496,0,MATCH(AG$458,$H$458:$K$458,0))*HLOOKUP(AG$457,$J$454:$R$455,2)</f>
        <v>1</v>
      </c>
      <c r="AH496" s="726" cm="1">
        <f t="array" ref="AH496">INDEX($H496:$K496,0,MATCH(AH$458,$H$458:$K$458,0))*HLOOKUP(AH$457,$J$454:$R$455,2)</f>
        <v>1</v>
      </c>
      <c r="AI496" s="726" cm="1">
        <f t="array" ref="AI496">INDEX($H496:$K496,0,MATCH(AI$458,$H$458:$K$458,0))*HLOOKUP(AI$457,$J$454:$R$455,2)</f>
        <v>1</v>
      </c>
      <c r="AJ496" s="726" cm="1">
        <f t="array" ref="AJ496">INDEX($H496:$K496,0,MATCH(AJ$458,$H$458:$K$458,0))*HLOOKUP(AJ$457,$J$454:$R$455,2)</f>
        <v>0</v>
      </c>
      <c r="AK496" s="726" cm="1">
        <f t="array" ref="AK496">INDEX($H496:$K496,0,MATCH(AK$458,$H$458:$K$458,0))*HLOOKUP(AK$457,$J$454:$R$455,2)</f>
        <v>1</v>
      </c>
      <c r="AL496" s="726" cm="1">
        <f t="array" ref="AL496">INDEX($H496:$K496,0,MATCH(AL$458,$H$458:$K$458,0))*HLOOKUP(AL$457,$J$454:$R$455,2)</f>
        <v>1</v>
      </c>
      <c r="AM496" s="726" cm="1">
        <f t="array" ref="AM496">INDEX($H496:$K496,0,MATCH(AM$458,$H$458:$K$458,0))*HLOOKUP(AM$457,$J$454:$R$455,2)</f>
        <v>1</v>
      </c>
      <c r="AN496" s="726" cm="1">
        <f t="array" ref="AN496">INDEX($H496:$K496,0,MATCH(AN$458,$H$458:$K$458,0))*HLOOKUP(AN$457,$J$454:$R$455,2)</f>
        <v>0</v>
      </c>
      <c r="AO496" s="726" cm="1">
        <f t="array" ref="AO496">INDEX($H496:$K496,0,MATCH(AO$458,$H$458:$K$458,0))*HLOOKUP(AO$457,$J$454:$R$455,2)</f>
        <v>1</v>
      </c>
      <c r="AP496" s="726" cm="1">
        <f t="array" ref="AP496">INDEX($H496:$K496,0,MATCH(AP$458,$H$458:$K$458,0))*HLOOKUP(AP$457,$J$454:$R$455,2)</f>
        <v>1</v>
      </c>
      <c r="AQ496" s="726" cm="1">
        <f t="array" ref="AQ496">INDEX($H496:$K496,0,MATCH(AQ$458,$H$458:$K$458,0))*HLOOKUP(AQ$457,$J$454:$R$455,2)</f>
        <v>1</v>
      </c>
      <c r="AR496" s="726" cm="1">
        <f t="array" ref="AR496">INDEX($H496:$K496,0,MATCH(AR$458,$H$458:$K$458,0))*HLOOKUP(AR$457,$J$454:$R$455,2)</f>
        <v>0</v>
      </c>
      <c r="AS496" s="726" cm="1">
        <f t="array" ref="AS496">INDEX($H496:$K496,0,MATCH(AS$458,$H$458:$K$458,0))*HLOOKUP(AS$457,$J$454:$R$455,2)</f>
        <v>1</v>
      </c>
      <c r="AT496" s="726" cm="1">
        <f t="array" ref="AT496">INDEX($H496:$K496,0,MATCH(AT$458,$H$458:$K$458,0))*HLOOKUP(AT$457,$J$454:$R$455,2)</f>
        <v>1</v>
      </c>
      <c r="AU496" s="726"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6" cm="1">
        <f t="array" ref="L497">INDEX($H497:$K497,0,MATCH(L$458,$H$458:$K$458,0))*HLOOKUP(L$457,$J$454:$R$455,2)</f>
        <v>0</v>
      </c>
      <c r="M497" s="726" cm="1">
        <f t="array" ref="M497">INDEX($H497:$K497,0,MATCH(M$458,$H$458:$K$458,0))*HLOOKUP(M$457,$J$454:$R$455,2)</f>
        <v>1</v>
      </c>
      <c r="N497" s="726" cm="1">
        <f t="array" ref="N497">INDEX($H497:$K497,0,MATCH(N$458,$H$458:$K$458,0))*HLOOKUP(N$457,$J$454:$R$455,2)</f>
        <v>1</v>
      </c>
      <c r="O497" s="726" cm="1">
        <f t="array" ref="O497">INDEX($H497:$K497,0,MATCH(O$458,$H$458:$K$458,0))*HLOOKUP(O$457,$J$454:$R$455,2)</f>
        <v>1</v>
      </c>
      <c r="P497" s="726" cm="1">
        <f t="array" ref="P497">INDEX($H497:$K497,0,MATCH(P$458,$H$458:$K$458,0))*HLOOKUP(P$457,$J$454:$R$455,2)</f>
        <v>0</v>
      </c>
      <c r="Q497" s="726" cm="1">
        <f t="array" ref="Q497">INDEX($H497:$K497,0,MATCH(Q$458,$H$458:$K$458,0))*HLOOKUP(Q$457,$J$454:$R$455,2)</f>
        <v>1</v>
      </c>
      <c r="R497" s="726" cm="1">
        <f t="array" ref="R497">INDEX($H497:$K497,0,MATCH(R$458,$H$458:$K$458,0))*HLOOKUP(R$457,$J$454:$R$455,2)</f>
        <v>1</v>
      </c>
      <c r="S497" s="726" cm="1">
        <f t="array" ref="S497">INDEX($H497:$K497,0,MATCH(S$458,$H$458:$K$458,0))*HLOOKUP(S$457,$J$454:$R$455,2)</f>
        <v>1</v>
      </c>
      <c r="T497" s="726" cm="1">
        <f t="array" ref="T497">INDEX($H497:$K497,0,MATCH(T$458,$H$458:$K$458,0))*HLOOKUP(T$457,$J$454:$R$455,2)</f>
        <v>0</v>
      </c>
      <c r="U497" s="726" cm="1">
        <f t="array" ref="U497">INDEX($H497:$K497,0,MATCH(U$458,$H$458:$K$458,0))*HLOOKUP(U$457,$J$454:$R$455,2)</f>
        <v>1</v>
      </c>
      <c r="V497" s="726" cm="1">
        <f t="array" ref="V497">INDEX($H497:$K497,0,MATCH(V$458,$H$458:$K$458,0))*HLOOKUP(V$457,$J$454:$R$455,2)</f>
        <v>1</v>
      </c>
      <c r="W497" s="726" cm="1">
        <f t="array" ref="W497">INDEX($H497:$K497,0,MATCH(W$458,$H$458:$K$458,0))*HLOOKUP(W$457,$J$454:$R$455,2)</f>
        <v>1</v>
      </c>
      <c r="X497" s="726" cm="1">
        <f t="array" ref="X497">INDEX($H497:$K497,0,MATCH(X$458,$H$458:$K$458,0))*HLOOKUP(X$457,$J$454:$R$455,2)</f>
        <v>0</v>
      </c>
      <c r="Y497" s="726" cm="1">
        <f t="array" ref="Y497">INDEX($H497:$K497,0,MATCH(Y$458,$H$458:$K$458,0))*HLOOKUP(Y$457,$J$454:$R$455,2)</f>
        <v>1</v>
      </c>
      <c r="Z497" s="726" cm="1">
        <f t="array" ref="Z497">INDEX($H497:$K497,0,MATCH(Z$458,$H$458:$K$458,0))*HLOOKUP(Z$457,$J$454:$R$455,2)</f>
        <v>1</v>
      </c>
      <c r="AA497" s="726" cm="1">
        <f t="array" ref="AA497">INDEX($H497:$K497,0,MATCH(AA$458,$H$458:$K$458,0))*HLOOKUP(AA$457,$J$454:$R$455,2)</f>
        <v>1</v>
      </c>
      <c r="AB497" s="726" cm="1">
        <f t="array" ref="AB497">INDEX($H497:$K497,0,MATCH(AB$458,$H$458:$K$458,0))*HLOOKUP(AB$457,$J$454:$R$455,2)</f>
        <v>0</v>
      </c>
      <c r="AC497" s="726" cm="1">
        <f t="array" ref="AC497">INDEX($H497:$K497,0,MATCH(AC$458,$H$458:$K$458,0))*HLOOKUP(AC$457,$J$454:$R$455,2)</f>
        <v>1</v>
      </c>
      <c r="AD497" s="726" cm="1">
        <f t="array" ref="AD497">INDEX($H497:$K497,0,MATCH(AD$458,$H$458:$K$458,0))*HLOOKUP(AD$457,$J$454:$R$455,2)</f>
        <v>1</v>
      </c>
      <c r="AE497" s="726" cm="1">
        <f t="array" ref="AE497">INDEX($H497:$K497,0,MATCH(AE$458,$H$458:$K$458,0))*HLOOKUP(AE$457,$J$454:$R$455,2)</f>
        <v>1</v>
      </c>
      <c r="AF497" s="726" cm="1">
        <f t="array" ref="AF497">INDEX($H497:$K497,0,MATCH(AF$458,$H$458:$K$458,0))*HLOOKUP(AF$457,$J$454:$R$455,2)</f>
        <v>0</v>
      </c>
      <c r="AG497" s="726" cm="1">
        <f t="array" ref="AG497">INDEX($H497:$K497,0,MATCH(AG$458,$H$458:$K$458,0))*HLOOKUP(AG$457,$J$454:$R$455,2)</f>
        <v>1</v>
      </c>
      <c r="AH497" s="726" cm="1">
        <f t="array" ref="AH497">INDEX($H497:$K497,0,MATCH(AH$458,$H$458:$K$458,0))*HLOOKUP(AH$457,$J$454:$R$455,2)</f>
        <v>1</v>
      </c>
      <c r="AI497" s="726" cm="1">
        <f t="array" ref="AI497">INDEX($H497:$K497,0,MATCH(AI$458,$H$458:$K$458,0))*HLOOKUP(AI$457,$J$454:$R$455,2)</f>
        <v>1</v>
      </c>
      <c r="AJ497" s="726" cm="1">
        <f t="array" ref="AJ497">INDEX($H497:$K497,0,MATCH(AJ$458,$H$458:$K$458,0))*HLOOKUP(AJ$457,$J$454:$R$455,2)</f>
        <v>0</v>
      </c>
      <c r="AK497" s="726" cm="1">
        <f t="array" ref="AK497">INDEX($H497:$K497,0,MATCH(AK$458,$H$458:$K$458,0))*HLOOKUP(AK$457,$J$454:$R$455,2)</f>
        <v>1</v>
      </c>
      <c r="AL497" s="726" cm="1">
        <f t="array" ref="AL497">INDEX($H497:$K497,0,MATCH(AL$458,$H$458:$K$458,0))*HLOOKUP(AL$457,$J$454:$R$455,2)</f>
        <v>1</v>
      </c>
      <c r="AM497" s="726" cm="1">
        <f t="array" ref="AM497">INDEX($H497:$K497,0,MATCH(AM$458,$H$458:$K$458,0))*HLOOKUP(AM$457,$J$454:$R$455,2)</f>
        <v>1</v>
      </c>
      <c r="AN497" s="726" cm="1">
        <f t="array" ref="AN497">INDEX($H497:$K497,0,MATCH(AN$458,$H$458:$K$458,0))*HLOOKUP(AN$457,$J$454:$R$455,2)</f>
        <v>0</v>
      </c>
      <c r="AO497" s="726" cm="1">
        <f t="array" ref="AO497">INDEX($H497:$K497,0,MATCH(AO$458,$H$458:$K$458,0))*HLOOKUP(AO$457,$J$454:$R$455,2)</f>
        <v>1</v>
      </c>
      <c r="AP497" s="726" cm="1">
        <f t="array" ref="AP497">INDEX($H497:$K497,0,MATCH(AP$458,$H$458:$K$458,0))*HLOOKUP(AP$457,$J$454:$R$455,2)</f>
        <v>1</v>
      </c>
      <c r="AQ497" s="726" cm="1">
        <f t="array" ref="AQ497">INDEX($H497:$K497,0,MATCH(AQ$458,$H$458:$K$458,0))*HLOOKUP(AQ$457,$J$454:$R$455,2)</f>
        <v>1</v>
      </c>
      <c r="AR497" s="726" cm="1">
        <f t="array" ref="AR497">INDEX($H497:$K497,0,MATCH(AR$458,$H$458:$K$458,0))*HLOOKUP(AR$457,$J$454:$R$455,2)</f>
        <v>0</v>
      </c>
      <c r="AS497" s="726" cm="1">
        <f t="array" ref="AS497">INDEX($H497:$K497,0,MATCH(AS$458,$H$458:$K$458,0))*HLOOKUP(AS$457,$J$454:$R$455,2)</f>
        <v>1</v>
      </c>
      <c r="AT497" s="726" cm="1">
        <f t="array" ref="AT497">INDEX($H497:$K497,0,MATCH(AT$458,$H$458:$K$458,0))*HLOOKUP(AT$457,$J$454:$R$455,2)</f>
        <v>1</v>
      </c>
      <c r="AU497" s="726"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6" cm="1">
        <f t="array" ref="L498">INDEX($H498:$K498,0,MATCH(L$458,$H$458:$K$458,0))*HLOOKUP(L$457,$J$454:$R$455,2)</f>
        <v>0</v>
      </c>
      <c r="M498" s="726" cm="1">
        <f t="array" ref="M498">INDEX($H498:$K498,0,MATCH(M$458,$H$458:$K$458,0))*HLOOKUP(M$457,$J$454:$R$455,2)</f>
        <v>1</v>
      </c>
      <c r="N498" s="726" cm="1">
        <f t="array" ref="N498">INDEX($H498:$K498,0,MATCH(N$458,$H$458:$K$458,0))*HLOOKUP(N$457,$J$454:$R$455,2)</f>
        <v>0</v>
      </c>
      <c r="O498" s="726" cm="1">
        <f t="array" ref="O498">INDEX($H498:$K498,0,MATCH(O$458,$H$458:$K$458,0))*HLOOKUP(O$457,$J$454:$R$455,2)</f>
        <v>0</v>
      </c>
      <c r="P498" s="726" cm="1">
        <f t="array" ref="P498">INDEX($H498:$K498,0,MATCH(P$458,$H$458:$K$458,0))*HLOOKUP(P$457,$J$454:$R$455,2)</f>
        <v>0</v>
      </c>
      <c r="Q498" s="726" cm="1">
        <f t="array" ref="Q498">INDEX($H498:$K498,0,MATCH(Q$458,$H$458:$K$458,0))*HLOOKUP(Q$457,$J$454:$R$455,2)</f>
        <v>1</v>
      </c>
      <c r="R498" s="726" cm="1">
        <f t="array" ref="R498">INDEX($H498:$K498,0,MATCH(R$458,$H$458:$K$458,0))*HLOOKUP(R$457,$J$454:$R$455,2)</f>
        <v>0</v>
      </c>
      <c r="S498" s="726" cm="1">
        <f t="array" ref="S498">INDEX($H498:$K498,0,MATCH(S$458,$H$458:$K$458,0))*HLOOKUP(S$457,$J$454:$R$455,2)</f>
        <v>0</v>
      </c>
      <c r="T498" s="726" cm="1">
        <f t="array" ref="T498">INDEX($H498:$K498,0,MATCH(T$458,$H$458:$K$458,0))*HLOOKUP(T$457,$J$454:$R$455,2)</f>
        <v>0</v>
      </c>
      <c r="U498" s="726" cm="1">
        <f t="array" ref="U498">INDEX($H498:$K498,0,MATCH(U$458,$H$458:$K$458,0))*HLOOKUP(U$457,$J$454:$R$455,2)</f>
        <v>1</v>
      </c>
      <c r="V498" s="726" cm="1">
        <f t="array" ref="V498">INDEX($H498:$K498,0,MATCH(V$458,$H$458:$K$458,0))*HLOOKUP(V$457,$J$454:$R$455,2)</f>
        <v>0</v>
      </c>
      <c r="W498" s="726" cm="1">
        <f t="array" ref="W498">INDEX($H498:$K498,0,MATCH(W$458,$H$458:$K$458,0))*HLOOKUP(W$457,$J$454:$R$455,2)</f>
        <v>0</v>
      </c>
      <c r="X498" s="726" cm="1">
        <f t="array" ref="X498">INDEX($H498:$K498,0,MATCH(X$458,$H$458:$K$458,0))*HLOOKUP(X$457,$J$454:$R$455,2)</f>
        <v>0</v>
      </c>
      <c r="Y498" s="726" cm="1">
        <f t="array" ref="Y498">INDEX($H498:$K498,0,MATCH(Y$458,$H$458:$K$458,0))*HLOOKUP(Y$457,$J$454:$R$455,2)</f>
        <v>1</v>
      </c>
      <c r="Z498" s="726" cm="1">
        <f t="array" ref="Z498">INDEX($H498:$K498,0,MATCH(Z$458,$H$458:$K$458,0))*HLOOKUP(Z$457,$J$454:$R$455,2)</f>
        <v>0</v>
      </c>
      <c r="AA498" s="726" cm="1">
        <f t="array" ref="AA498">INDEX($H498:$K498,0,MATCH(AA$458,$H$458:$K$458,0))*HLOOKUP(AA$457,$J$454:$R$455,2)</f>
        <v>0</v>
      </c>
      <c r="AB498" s="726" cm="1">
        <f t="array" ref="AB498">INDEX($H498:$K498,0,MATCH(AB$458,$H$458:$K$458,0))*HLOOKUP(AB$457,$J$454:$R$455,2)</f>
        <v>0</v>
      </c>
      <c r="AC498" s="726" cm="1">
        <f t="array" ref="AC498">INDEX($H498:$K498,0,MATCH(AC$458,$H$458:$K$458,0))*HLOOKUP(AC$457,$J$454:$R$455,2)</f>
        <v>1</v>
      </c>
      <c r="AD498" s="726" cm="1">
        <f t="array" ref="AD498">INDEX($H498:$K498,0,MATCH(AD$458,$H$458:$K$458,0))*HLOOKUP(AD$457,$J$454:$R$455,2)</f>
        <v>0</v>
      </c>
      <c r="AE498" s="726" cm="1">
        <f t="array" ref="AE498">INDEX($H498:$K498,0,MATCH(AE$458,$H$458:$K$458,0))*HLOOKUP(AE$457,$J$454:$R$455,2)</f>
        <v>0</v>
      </c>
      <c r="AF498" s="726" cm="1">
        <f t="array" ref="AF498">INDEX($H498:$K498,0,MATCH(AF$458,$H$458:$K$458,0))*HLOOKUP(AF$457,$J$454:$R$455,2)</f>
        <v>0</v>
      </c>
      <c r="AG498" s="726" cm="1">
        <f t="array" ref="AG498">INDEX($H498:$K498,0,MATCH(AG$458,$H$458:$K$458,0))*HLOOKUP(AG$457,$J$454:$R$455,2)</f>
        <v>1</v>
      </c>
      <c r="AH498" s="726" cm="1">
        <f t="array" ref="AH498">INDEX($H498:$K498,0,MATCH(AH$458,$H$458:$K$458,0))*HLOOKUP(AH$457,$J$454:$R$455,2)</f>
        <v>0</v>
      </c>
      <c r="AI498" s="726" cm="1">
        <f t="array" ref="AI498">INDEX($H498:$K498,0,MATCH(AI$458,$H$458:$K$458,0))*HLOOKUP(AI$457,$J$454:$R$455,2)</f>
        <v>0</v>
      </c>
      <c r="AJ498" s="726" cm="1">
        <f t="array" ref="AJ498">INDEX($H498:$K498,0,MATCH(AJ$458,$H$458:$K$458,0))*HLOOKUP(AJ$457,$J$454:$R$455,2)</f>
        <v>0</v>
      </c>
      <c r="AK498" s="726" cm="1">
        <f t="array" ref="AK498">INDEX($H498:$K498,0,MATCH(AK$458,$H$458:$K$458,0))*HLOOKUP(AK$457,$J$454:$R$455,2)</f>
        <v>1</v>
      </c>
      <c r="AL498" s="726" cm="1">
        <f t="array" ref="AL498">INDEX($H498:$K498,0,MATCH(AL$458,$H$458:$K$458,0))*HLOOKUP(AL$457,$J$454:$R$455,2)</f>
        <v>0</v>
      </c>
      <c r="AM498" s="726" cm="1">
        <f t="array" ref="AM498">INDEX($H498:$K498,0,MATCH(AM$458,$H$458:$K$458,0))*HLOOKUP(AM$457,$J$454:$R$455,2)</f>
        <v>0</v>
      </c>
      <c r="AN498" s="726" cm="1">
        <f t="array" ref="AN498">INDEX($H498:$K498,0,MATCH(AN$458,$H$458:$K$458,0))*HLOOKUP(AN$457,$J$454:$R$455,2)</f>
        <v>0</v>
      </c>
      <c r="AO498" s="726" cm="1">
        <f t="array" ref="AO498">INDEX($H498:$K498,0,MATCH(AO$458,$H$458:$K$458,0))*HLOOKUP(AO$457,$J$454:$R$455,2)</f>
        <v>1</v>
      </c>
      <c r="AP498" s="726" cm="1">
        <f t="array" ref="AP498">INDEX($H498:$K498,0,MATCH(AP$458,$H$458:$K$458,0))*HLOOKUP(AP$457,$J$454:$R$455,2)</f>
        <v>0</v>
      </c>
      <c r="AQ498" s="726" cm="1">
        <f t="array" ref="AQ498">INDEX($H498:$K498,0,MATCH(AQ$458,$H$458:$K$458,0))*HLOOKUP(AQ$457,$J$454:$R$455,2)</f>
        <v>0</v>
      </c>
      <c r="AR498" s="726" cm="1">
        <f t="array" ref="AR498">INDEX($H498:$K498,0,MATCH(AR$458,$H$458:$K$458,0))*HLOOKUP(AR$457,$J$454:$R$455,2)</f>
        <v>0</v>
      </c>
      <c r="AS498" s="726" cm="1">
        <f t="array" ref="AS498">INDEX($H498:$K498,0,MATCH(AS$458,$H$458:$K$458,0))*HLOOKUP(AS$457,$J$454:$R$455,2)</f>
        <v>1</v>
      </c>
      <c r="AT498" s="726" cm="1">
        <f t="array" ref="AT498">INDEX($H498:$K498,0,MATCH(AT$458,$H$458:$K$458,0))*HLOOKUP(AT$457,$J$454:$R$455,2)</f>
        <v>0</v>
      </c>
      <c r="AU498" s="726"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0</v>
      </c>
      <c r="K499" s="895">
        <v>0</v>
      </c>
      <c r="L499" s="726" cm="1">
        <f t="array" ref="L499">INDEX($H499:$K499,0,MATCH(L$458,$H$458:$K$458,0))*HLOOKUP(L$457,$J$454:$R$455,2)</f>
        <v>0</v>
      </c>
      <c r="M499" s="726" cm="1">
        <f t="array" ref="M499">INDEX($H499:$K499,0,MATCH(M$458,$H$458:$K$458,0))*HLOOKUP(M$457,$J$454:$R$455,2)</f>
        <v>1</v>
      </c>
      <c r="N499" s="726" cm="1">
        <f t="array" ref="N499">INDEX($H499:$K499,0,MATCH(N$458,$H$458:$K$458,0))*HLOOKUP(N$457,$J$454:$R$455,2)</f>
        <v>0</v>
      </c>
      <c r="O499" s="726" cm="1">
        <f t="array" ref="O499">INDEX($H499:$K499,0,MATCH(O$458,$H$458:$K$458,0))*HLOOKUP(O$457,$J$454:$R$455,2)</f>
        <v>0</v>
      </c>
      <c r="P499" s="726" cm="1">
        <f t="array" ref="P499">INDEX($H499:$K499,0,MATCH(P$458,$H$458:$K$458,0))*HLOOKUP(P$457,$J$454:$R$455,2)</f>
        <v>0</v>
      </c>
      <c r="Q499" s="726" cm="1">
        <f t="array" ref="Q499">INDEX($H499:$K499,0,MATCH(Q$458,$H$458:$K$458,0))*HLOOKUP(Q$457,$J$454:$R$455,2)</f>
        <v>1</v>
      </c>
      <c r="R499" s="726" cm="1">
        <f t="array" ref="R499">INDEX($H499:$K499,0,MATCH(R$458,$H$458:$K$458,0))*HLOOKUP(R$457,$J$454:$R$455,2)</f>
        <v>0</v>
      </c>
      <c r="S499" s="726" cm="1">
        <f t="array" ref="S499">INDEX($H499:$K499,0,MATCH(S$458,$H$458:$K$458,0))*HLOOKUP(S$457,$J$454:$R$455,2)</f>
        <v>0</v>
      </c>
      <c r="T499" s="726" cm="1">
        <f t="array" ref="T499">INDEX($H499:$K499,0,MATCH(T$458,$H$458:$K$458,0))*HLOOKUP(T$457,$J$454:$R$455,2)</f>
        <v>0</v>
      </c>
      <c r="U499" s="726" cm="1">
        <f t="array" ref="U499">INDEX($H499:$K499,0,MATCH(U$458,$H$458:$K$458,0))*HLOOKUP(U$457,$J$454:$R$455,2)</f>
        <v>1</v>
      </c>
      <c r="V499" s="726" cm="1">
        <f t="array" ref="V499">INDEX($H499:$K499,0,MATCH(V$458,$H$458:$K$458,0))*HLOOKUP(V$457,$J$454:$R$455,2)</f>
        <v>0</v>
      </c>
      <c r="W499" s="726" cm="1">
        <f t="array" ref="W499">INDEX($H499:$K499,0,MATCH(W$458,$H$458:$K$458,0))*HLOOKUP(W$457,$J$454:$R$455,2)</f>
        <v>0</v>
      </c>
      <c r="X499" s="726" cm="1">
        <f t="array" ref="X499">INDEX($H499:$K499,0,MATCH(X$458,$H$458:$K$458,0))*HLOOKUP(X$457,$J$454:$R$455,2)</f>
        <v>0</v>
      </c>
      <c r="Y499" s="726" cm="1">
        <f t="array" ref="Y499">INDEX($H499:$K499,0,MATCH(Y$458,$H$458:$K$458,0))*HLOOKUP(Y$457,$J$454:$R$455,2)</f>
        <v>1</v>
      </c>
      <c r="Z499" s="726" cm="1">
        <f t="array" ref="Z499">INDEX($H499:$K499,0,MATCH(Z$458,$H$458:$K$458,0))*HLOOKUP(Z$457,$J$454:$R$455,2)</f>
        <v>0</v>
      </c>
      <c r="AA499" s="726" cm="1">
        <f t="array" ref="AA499">INDEX($H499:$K499,0,MATCH(AA$458,$H$458:$K$458,0))*HLOOKUP(AA$457,$J$454:$R$455,2)</f>
        <v>0</v>
      </c>
      <c r="AB499" s="726" cm="1">
        <f t="array" ref="AB499">INDEX($H499:$K499,0,MATCH(AB$458,$H$458:$K$458,0))*HLOOKUP(AB$457,$J$454:$R$455,2)</f>
        <v>0</v>
      </c>
      <c r="AC499" s="726" cm="1">
        <f t="array" ref="AC499">INDEX($H499:$K499,0,MATCH(AC$458,$H$458:$K$458,0))*HLOOKUP(AC$457,$J$454:$R$455,2)</f>
        <v>1</v>
      </c>
      <c r="AD499" s="726" cm="1">
        <f t="array" ref="AD499">INDEX($H499:$K499,0,MATCH(AD$458,$H$458:$K$458,0))*HLOOKUP(AD$457,$J$454:$R$455,2)</f>
        <v>0</v>
      </c>
      <c r="AE499" s="726" cm="1">
        <f t="array" ref="AE499">INDEX($H499:$K499,0,MATCH(AE$458,$H$458:$K$458,0))*HLOOKUP(AE$457,$J$454:$R$455,2)</f>
        <v>0</v>
      </c>
      <c r="AF499" s="726" cm="1">
        <f t="array" ref="AF499">INDEX($H499:$K499,0,MATCH(AF$458,$H$458:$K$458,0))*HLOOKUP(AF$457,$J$454:$R$455,2)</f>
        <v>0</v>
      </c>
      <c r="AG499" s="726" cm="1">
        <f t="array" ref="AG499">INDEX($H499:$K499,0,MATCH(AG$458,$H$458:$K$458,0))*HLOOKUP(AG$457,$J$454:$R$455,2)</f>
        <v>1</v>
      </c>
      <c r="AH499" s="726" cm="1">
        <f t="array" ref="AH499">INDEX($H499:$K499,0,MATCH(AH$458,$H$458:$K$458,0))*HLOOKUP(AH$457,$J$454:$R$455,2)</f>
        <v>0</v>
      </c>
      <c r="AI499" s="726" cm="1">
        <f t="array" ref="AI499">INDEX($H499:$K499,0,MATCH(AI$458,$H$458:$K$458,0))*HLOOKUP(AI$457,$J$454:$R$455,2)</f>
        <v>0</v>
      </c>
      <c r="AJ499" s="726" cm="1">
        <f t="array" ref="AJ499">INDEX($H499:$K499,0,MATCH(AJ$458,$H$458:$K$458,0))*HLOOKUP(AJ$457,$J$454:$R$455,2)</f>
        <v>0</v>
      </c>
      <c r="AK499" s="726" cm="1">
        <f t="array" ref="AK499">INDEX($H499:$K499,0,MATCH(AK$458,$H$458:$K$458,0))*HLOOKUP(AK$457,$J$454:$R$455,2)</f>
        <v>1</v>
      </c>
      <c r="AL499" s="726" cm="1">
        <f t="array" ref="AL499">INDEX($H499:$K499,0,MATCH(AL$458,$H$458:$K$458,0))*HLOOKUP(AL$457,$J$454:$R$455,2)</f>
        <v>0</v>
      </c>
      <c r="AM499" s="726" cm="1">
        <f t="array" ref="AM499">INDEX($H499:$K499,0,MATCH(AM$458,$H$458:$K$458,0))*HLOOKUP(AM$457,$J$454:$R$455,2)</f>
        <v>0</v>
      </c>
      <c r="AN499" s="726" cm="1">
        <f t="array" ref="AN499">INDEX($H499:$K499,0,MATCH(AN$458,$H$458:$K$458,0))*HLOOKUP(AN$457,$J$454:$R$455,2)</f>
        <v>0</v>
      </c>
      <c r="AO499" s="726" cm="1">
        <f t="array" ref="AO499">INDEX($H499:$K499,0,MATCH(AO$458,$H$458:$K$458,0))*HLOOKUP(AO$457,$J$454:$R$455,2)</f>
        <v>1</v>
      </c>
      <c r="AP499" s="726" cm="1">
        <f t="array" ref="AP499">INDEX($H499:$K499,0,MATCH(AP$458,$H$458:$K$458,0))*HLOOKUP(AP$457,$J$454:$R$455,2)</f>
        <v>0</v>
      </c>
      <c r="AQ499" s="726" cm="1">
        <f t="array" ref="AQ499">INDEX($H499:$K499,0,MATCH(AQ$458,$H$458:$K$458,0))*HLOOKUP(AQ$457,$J$454:$R$455,2)</f>
        <v>0</v>
      </c>
      <c r="AR499" s="726" cm="1">
        <f t="array" ref="AR499">INDEX($H499:$K499,0,MATCH(AR$458,$H$458:$K$458,0))*HLOOKUP(AR$457,$J$454:$R$455,2)</f>
        <v>0</v>
      </c>
      <c r="AS499" s="726" cm="1">
        <f t="array" ref="AS499">INDEX($H499:$K499,0,MATCH(AS$458,$H$458:$K$458,0))*HLOOKUP(AS$457,$J$454:$R$455,2)</f>
        <v>1</v>
      </c>
      <c r="AT499" s="726" cm="1">
        <f t="array" ref="AT499">INDEX($H499:$K499,0,MATCH(AT$458,$H$458:$K$458,0))*HLOOKUP(AT$457,$J$454:$R$455,2)</f>
        <v>0</v>
      </c>
      <c r="AU499" s="726" cm="1">
        <f t="array" ref="AU499">INDEX($H499:$K499,0,MATCH(AU$458,$H$458:$K$458,0))*HLOOKUP(AU$457,$J$454:$R$455,2)</f>
        <v>0</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0</v>
      </c>
      <c r="K500" s="895">
        <v>0</v>
      </c>
      <c r="L500" s="726" cm="1">
        <f t="array" ref="L500">INDEX($H500:$K500,0,MATCH(L$458,$H$458:$K$458,0))*HLOOKUP(L$457,$J$454:$R$455,2)</f>
        <v>0</v>
      </c>
      <c r="M500" s="726" cm="1">
        <f t="array" ref="M500">INDEX($H500:$K500,0,MATCH(M$458,$H$458:$K$458,0))*HLOOKUP(M$457,$J$454:$R$455,2)</f>
        <v>1</v>
      </c>
      <c r="N500" s="726" cm="1">
        <f t="array" ref="N500">INDEX($H500:$K500,0,MATCH(N$458,$H$458:$K$458,0))*HLOOKUP(N$457,$J$454:$R$455,2)</f>
        <v>0</v>
      </c>
      <c r="O500" s="726" cm="1">
        <f t="array" ref="O500">INDEX($H500:$K500,0,MATCH(O$458,$H$458:$K$458,0))*HLOOKUP(O$457,$J$454:$R$455,2)</f>
        <v>0</v>
      </c>
      <c r="P500" s="726" cm="1">
        <f t="array" ref="P500">INDEX($H500:$K500,0,MATCH(P$458,$H$458:$K$458,0))*HLOOKUP(P$457,$J$454:$R$455,2)</f>
        <v>0</v>
      </c>
      <c r="Q500" s="726" cm="1">
        <f t="array" ref="Q500">INDEX($H500:$K500,0,MATCH(Q$458,$H$458:$K$458,0))*HLOOKUP(Q$457,$J$454:$R$455,2)</f>
        <v>1</v>
      </c>
      <c r="R500" s="726" cm="1">
        <f t="array" ref="R500">INDEX($H500:$K500,0,MATCH(R$458,$H$458:$K$458,0))*HLOOKUP(R$457,$J$454:$R$455,2)</f>
        <v>0</v>
      </c>
      <c r="S500" s="726" cm="1">
        <f t="array" ref="S500">INDEX($H500:$K500,0,MATCH(S$458,$H$458:$K$458,0))*HLOOKUP(S$457,$J$454:$R$455,2)</f>
        <v>0</v>
      </c>
      <c r="T500" s="726" cm="1">
        <f t="array" ref="T500">INDEX($H500:$K500,0,MATCH(T$458,$H$458:$K$458,0))*HLOOKUP(T$457,$J$454:$R$455,2)</f>
        <v>0</v>
      </c>
      <c r="U500" s="726" cm="1">
        <f t="array" ref="U500">INDEX($H500:$K500,0,MATCH(U$458,$H$458:$K$458,0))*HLOOKUP(U$457,$J$454:$R$455,2)</f>
        <v>1</v>
      </c>
      <c r="V500" s="726" cm="1">
        <f t="array" ref="V500">INDEX($H500:$K500,0,MATCH(V$458,$H$458:$K$458,0))*HLOOKUP(V$457,$J$454:$R$455,2)</f>
        <v>0</v>
      </c>
      <c r="W500" s="726" cm="1">
        <f t="array" ref="W500">INDEX($H500:$K500,0,MATCH(W$458,$H$458:$K$458,0))*HLOOKUP(W$457,$J$454:$R$455,2)</f>
        <v>0</v>
      </c>
      <c r="X500" s="726" cm="1">
        <f t="array" ref="X500">INDEX($H500:$K500,0,MATCH(X$458,$H$458:$K$458,0))*HLOOKUP(X$457,$J$454:$R$455,2)</f>
        <v>0</v>
      </c>
      <c r="Y500" s="726" cm="1">
        <f t="array" ref="Y500">INDEX($H500:$K500,0,MATCH(Y$458,$H$458:$K$458,0))*HLOOKUP(Y$457,$J$454:$R$455,2)</f>
        <v>1</v>
      </c>
      <c r="Z500" s="726" cm="1">
        <f t="array" ref="Z500">INDEX($H500:$K500,0,MATCH(Z$458,$H$458:$K$458,0))*HLOOKUP(Z$457,$J$454:$R$455,2)</f>
        <v>0</v>
      </c>
      <c r="AA500" s="726" cm="1">
        <f t="array" ref="AA500">INDEX($H500:$K500,0,MATCH(AA$458,$H$458:$K$458,0))*HLOOKUP(AA$457,$J$454:$R$455,2)</f>
        <v>0</v>
      </c>
      <c r="AB500" s="726" cm="1">
        <f t="array" ref="AB500">INDEX($H500:$K500,0,MATCH(AB$458,$H$458:$K$458,0))*HLOOKUP(AB$457,$J$454:$R$455,2)</f>
        <v>0</v>
      </c>
      <c r="AC500" s="726" cm="1">
        <f t="array" ref="AC500">INDEX($H500:$K500,0,MATCH(AC$458,$H$458:$K$458,0))*HLOOKUP(AC$457,$J$454:$R$455,2)</f>
        <v>1</v>
      </c>
      <c r="AD500" s="726" cm="1">
        <f t="array" ref="AD500">INDEX($H500:$K500,0,MATCH(AD$458,$H$458:$K$458,0))*HLOOKUP(AD$457,$J$454:$R$455,2)</f>
        <v>0</v>
      </c>
      <c r="AE500" s="726" cm="1">
        <f t="array" ref="AE500">INDEX($H500:$K500,0,MATCH(AE$458,$H$458:$K$458,0))*HLOOKUP(AE$457,$J$454:$R$455,2)</f>
        <v>0</v>
      </c>
      <c r="AF500" s="726" cm="1">
        <f t="array" ref="AF500">INDEX($H500:$K500,0,MATCH(AF$458,$H$458:$K$458,0))*HLOOKUP(AF$457,$J$454:$R$455,2)</f>
        <v>0</v>
      </c>
      <c r="AG500" s="726" cm="1">
        <f t="array" ref="AG500">INDEX($H500:$K500,0,MATCH(AG$458,$H$458:$K$458,0))*HLOOKUP(AG$457,$J$454:$R$455,2)</f>
        <v>1</v>
      </c>
      <c r="AH500" s="726" cm="1">
        <f t="array" ref="AH500">INDEX($H500:$K500,0,MATCH(AH$458,$H$458:$K$458,0))*HLOOKUP(AH$457,$J$454:$R$455,2)</f>
        <v>0</v>
      </c>
      <c r="AI500" s="726" cm="1">
        <f t="array" ref="AI500">INDEX($H500:$K500,0,MATCH(AI$458,$H$458:$K$458,0))*HLOOKUP(AI$457,$J$454:$R$455,2)</f>
        <v>0</v>
      </c>
      <c r="AJ500" s="726" cm="1">
        <f t="array" ref="AJ500">INDEX($H500:$K500,0,MATCH(AJ$458,$H$458:$K$458,0))*HLOOKUP(AJ$457,$J$454:$R$455,2)</f>
        <v>0</v>
      </c>
      <c r="AK500" s="726" cm="1">
        <f t="array" ref="AK500">INDEX($H500:$K500,0,MATCH(AK$458,$H$458:$K$458,0))*HLOOKUP(AK$457,$J$454:$R$455,2)</f>
        <v>1</v>
      </c>
      <c r="AL500" s="726" cm="1">
        <f t="array" ref="AL500">INDEX($H500:$K500,0,MATCH(AL$458,$H$458:$K$458,0))*HLOOKUP(AL$457,$J$454:$R$455,2)</f>
        <v>0</v>
      </c>
      <c r="AM500" s="726" cm="1">
        <f t="array" ref="AM500">INDEX($H500:$K500,0,MATCH(AM$458,$H$458:$K$458,0))*HLOOKUP(AM$457,$J$454:$R$455,2)</f>
        <v>0</v>
      </c>
      <c r="AN500" s="726" cm="1">
        <f t="array" ref="AN500">INDEX($H500:$K500,0,MATCH(AN$458,$H$458:$K$458,0))*HLOOKUP(AN$457,$J$454:$R$455,2)</f>
        <v>0</v>
      </c>
      <c r="AO500" s="726" cm="1">
        <f t="array" ref="AO500">INDEX($H500:$K500,0,MATCH(AO$458,$H$458:$K$458,0))*HLOOKUP(AO$457,$J$454:$R$455,2)</f>
        <v>1</v>
      </c>
      <c r="AP500" s="726" cm="1">
        <f t="array" ref="AP500">INDEX($H500:$K500,0,MATCH(AP$458,$H$458:$K$458,0))*HLOOKUP(AP$457,$J$454:$R$455,2)</f>
        <v>0</v>
      </c>
      <c r="AQ500" s="726" cm="1">
        <f t="array" ref="AQ500">INDEX($H500:$K500,0,MATCH(AQ$458,$H$458:$K$458,0))*HLOOKUP(AQ$457,$J$454:$R$455,2)</f>
        <v>0</v>
      </c>
      <c r="AR500" s="726" cm="1">
        <f t="array" ref="AR500">INDEX($H500:$K500,0,MATCH(AR$458,$H$458:$K$458,0))*HLOOKUP(AR$457,$J$454:$R$455,2)</f>
        <v>0</v>
      </c>
      <c r="AS500" s="726" cm="1">
        <f t="array" ref="AS500">INDEX($H500:$K500,0,MATCH(AS$458,$H$458:$K$458,0))*HLOOKUP(AS$457,$J$454:$R$455,2)</f>
        <v>1</v>
      </c>
      <c r="AT500" s="726" cm="1">
        <f t="array" ref="AT500">INDEX($H500:$K500,0,MATCH(AT$458,$H$458:$K$458,0))*HLOOKUP(AT$457,$J$454:$R$455,2)</f>
        <v>0</v>
      </c>
      <c r="AU500" s="726" cm="1">
        <f t="array" ref="AU500">INDEX($H500:$K500,0,MATCH(AU$458,$H$458:$K$458,0))*HLOOKUP(AU$457,$J$454:$R$455,2)</f>
        <v>0</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6" cm="1">
        <f t="array" ref="L501">INDEX($H501:$K501,0,MATCH(L$458,$H$458:$K$458,0))*HLOOKUP(L$457,$J$454:$R$455,2)</f>
        <v>0</v>
      </c>
      <c r="M501" s="726" cm="1">
        <f t="array" ref="M501">INDEX($H501:$K501,0,MATCH(M$458,$H$458:$K$458,0))*HLOOKUP(M$457,$J$454:$R$455,2)</f>
        <v>1</v>
      </c>
      <c r="N501" s="726" cm="1">
        <f t="array" ref="N501">INDEX($H501:$K501,0,MATCH(N$458,$H$458:$K$458,0))*HLOOKUP(N$457,$J$454:$R$455,2)</f>
        <v>1</v>
      </c>
      <c r="O501" s="726" cm="1">
        <f t="array" ref="O501">INDEX($H501:$K501,0,MATCH(O$458,$H$458:$K$458,0))*HLOOKUP(O$457,$J$454:$R$455,2)</f>
        <v>1</v>
      </c>
      <c r="P501" s="726" cm="1">
        <f t="array" ref="P501">INDEX($H501:$K501,0,MATCH(P$458,$H$458:$K$458,0))*HLOOKUP(P$457,$J$454:$R$455,2)</f>
        <v>0</v>
      </c>
      <c r="Q501" s="726" cm="1">
        <f t="array" ref="Q501">INDEX($H501:$K501,0,MATCH(Q$458,$H$458:$K$458,0))*HLOOKUP(Q$457,$J$454:$R$455,2)</f>
        <v>1</v>
      </c>
      <c r="R501" s="726" cm="1">
        <f t="array" ref="R501">INDEX($H501:$K501,0,MATCH(R$458,$H$458:$K$458,0))*HLOOKUP(R$457,$J$454:$R$455,2)</f>
        <v>1</v>
      </c>
      <c r="S501" s="726" cm="1">
        <f t="array" ref="S501">INDEX($H501:$K501,0,MATCH(S$458,$H$458:$K$458,0))*HLOOKUP(S$457,$J$454:$R$455,2)</f>
        <v>1</v>
      </c>
      <c r="T501" s="726" cm="1">
        <f t="array" ref="T501">INDEX($H501:$K501,0,MATCH(T$458,$H$458:$K$458,0))*HLOOKUP(T$457,$J$454:$R$455,2)</f>
        <v>0</v>
      </c>
      <c r="U501" s="726" cm="1">
        <f t="array" ref="U501">INDEX($H501:$K501,0,MATCH(U$458,$H$458:$K$458,0))*HLOOKUP(U$457,$J$454:$R$455,2)</f>
        <v>1</v>
      </c>
      <c r="V501" s="726" cm="1">
        <f t="array" ref="V501">INDEX($H501:$K501,0,MATCH(V$458,$H$458:$K$458,0))*HLOOKUP(V$457,$J$454:$R$455,2)</f>
        <v>1</v>
      </c>
      <c r="W501" s="726" cm="1">
        <f t="array" ref="W501">INDEX($H501:$K501,0,MATCH(W$458,$H$458:$K$458,0))*HLOOKUP(W$457,$J$454:$R$455,2)</f>
        <v>1</v>
      </c>
      <c r="X501" s="726" cm="1">
        <f t="array" ref="X501">INDEX($H501:$K501,0,MATCH(X$458,$H$458:$K$458,0))*HLOOKUP(X$457,$J$454:$R$455,2)</f>
        <v>0</v>
      </c>
      <c r="Y501" s="726" cm="1">
        <f t="array" ref="Y501">INDEX($H501:$K501,0,MATCH(Y$458,$H$458:$K$458,0))*HLOOKUP(Y$457,$J$454:$R$455,2)</f>
        <v>1</v>
      </c>
      <c r="Z501" s="726" cm="1">
        <f t="array" ref="Z501">INDEX($H501:$K501,0,MATCH(Z$458,$H$458:$K$458,0))*HLOOKUP(Z$457,$J$454:$R$455,2)</f>
        <v>1</v>
      </c>
      <c r="AA501" s="726" cm="1">
        <f t="array" ref="AA501">INDEX($H501:$K501,0,MATCH(AA$458,$H$458:$K$458,0))*HLOOKUP(AA$457,$J$454:$R$455,2)</f>
        <v>1</v>
      </c>
      <c r="AB501" s="726" cm="1">
        <f t="array" ref="AB501">INDEX($H501:$K501,0,MATCH(AB$458,$H$458:$K$458,0))*HLOOKUP(AB$457,$J$454:$R$455,2)</f>
        <v>0</v>
      </c>
      <c r="AC501" s="726" cm="1">
        <f t="array" ref="AC501">INDEX($H501:$K501,0,MATCH(AC$458,$H$458:$K$458,0))*HLOOKUP(AC$457,$J$454:$R$455,2)</f>
        <v>1</v>
      </c>
      <c r="AD501" s="726" cm="1">
        <f t="array" ref="AD501">INDEX($H501:$K501,0,MATCH(AD$458,$H$458:$K$458,0))*HLOOKUP(AD$457,$J$454:$R$455,2)</f>
        <v>1</v>
      </c>
      <c r="AE501" s="726" cm="1">
        <f t="array" ref="AE501">INDEX($H501:$K501,0,MATCH(AE$458,$H$458:$K$458,0))*HLOOKUP(AE$457,$J$454:$R$455,2)</f>
        <v>1</v>
      </c>
      <c r="AF501" s="726" cm="1">
        <f t="array" ref="AF501">INDEX($H501:$K501,0,MATCH(AF$458,$H$458:$K$458,0))*HLOOKUP(AF$457,$J$454:$R$455,2)</f>
        <v>0</v>
      </c>
      <c r="AG501" s="726" cm="1">
        <f t="array" ref="AG501">INDEX($H501:$K501,0,MATCH(AG$458,$H$458:$K$458,0))*HLOOKUP(AG$457,$J$454:$R$455,2)</f>
        <v>1</v>
      </c>
      <c r="AH501" s="726" cm="1">
        <f t="array" ref="AH501">INDEX($H501:$K501,0,MATCH(AH$458,$H$458:$K$458,0))*HLOOKUP(AH$457,$J$454:$R$455,2)</f>
        <v>1</v>
      </c>
      <c r="AI501" s="726" cm="1">
        <f t="array" ref="AI501">INDEX($H501:$K501,0,MATCH(AI$458,$H$458:$K$458,0))*HLOOKUP(AI$457,$J$454:$R$455,2)</f>
        <v>1</v>
      </c>
      <c r="AJ501" s="726" cm="1">
        <f t="array" ref="AJ501">INDEX($H501:$K501,0,MATCH(AJ$458,$H$458:$K$458,0))*HLOOKUP(AJ$457,$J$454:$R$455,2)</f>
        <v>0</v>
      </c>
      <c r="AK501" s="726" cm="1">
        <f t="array" ref="AK501">INDEX($H501:$K501,0,MATCH(AK$458,$H$458:$K$458,0))*HLOOKUP(AK$457,$J$454:$R$455,2)</f>
        <v>1</v>
      </c>
      <c r="AL501" s="726" cm="1">
        <f t="array" ref="AL501">INDEX($H501:$K501,0,MATCH(AL$458,$H$458:$K$458,0))*HLOOKUP(AL$457,$J$454:$R$455,2)</f>
        <v>1</v>
      </c>
      <c r="AM501" s="726" cm="1">
        <f t="array" ref="AM501">INDEX($H501:$K501,0,MATCH(AM$458,$H$458:$K$458,0))*HLOOKUP(AM$457,$J$454:$R$455,2)</f>
        <v>1</v>
      </c>
      <c r="AN501" s="726" cm="1">
        <f t="array" ref="AN501">INDEX($H501:$K501,0,MATCH(AN$458,$H$458:$K$458,0))*HLOOKUP(AN$457,$J$454:$R$455,2)</f>
        <v>0</v>
      </c>
      <c r="AO501" s="726" cm="1">
        <f t="array" ref="AO501">INDEX($H501:$K501,0,MATCH(AO$458,$H$458:$K$458,0))*HLOOKUP(AO$457,$J$454:$R$455,2)</f>
        <v>1</v>
      </c>
      <c r="AP501" s="726" cm="1">
        <f t="array" ref="AP501">INDEX($H501:$K501,0,MATCH(AP$458,$H$458:$K$458,0))*HLOOKUP(AP$457,$J$454:$R$455,2)</f>
        <v>1</v>
      </c>
      <c r="AQ501" s="726" cm="1">
        <f t="array" ref="AQ501">INDEX($H501:$K501,0,MATCH(AQ$458,$H$458:$K$458,0))*HLOOKUP(AQ$457,$J$454:$R$455,2)</f>
        <v>1</v>
      </c>
      <c r="AR501" s="726" cm="1">
        <f t="array" ref="AR501">INDEX($H501:$K501,0,MATCH(AR$458,$H$458:$K$458,0))*HLOOKUP(AR$457,$J$454:$R$455,2)</f>
        <v>0</v>
      </c>
      <c r="AS501" s="726" cm="1">
        <f t="array" ref="AS501">INDEX($H501:$K501,0,MATCH(AS$458,$H$458:$K$458,0))*HLOOKUP(AS$457,$J$454:$R$455,2)</f>
        <v>1</v>
      </c>
      <c r="AT501" s="726" cm="1">
        <f t="array" ref="AT501">INDEX($H501:$K501,0,MATCH(AT$458,$H$458:$K$458,0))*HLOOKUP(AT$457,$J$454:$R$455,2)</f>
        <v>1</v>
      </c>
      <c r="AU501" s="726"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6" cm="1">
        <f t="array" ref="L502">INDEX($H502:$K502,0,MATCH(L$458,$H$458:$K$458,0))*HLOOKUP(L$457,$J$454:$R$455,2)</f>
        <v>0</v>
      </c>
      <c r="M502" s="726" cm="1">
        <f t="array" ref="M502">INDEX($H502:$K502,0,MATCH(M$458,$H$458:$K$458,0))*HLOOKUP(M$457,$J$454:$R$455,2)</f>
        <v>1</v>
      </c>
      <c r="N502" s="726" cm="1">
        <f t="array" ref="N502">INDEX($H502:$K502,0,MATCH(N$458,$H$458:$K$458,0))*HLOOKUP(N$457,$J$454:$R$455,2)</f>
        <v>1</v>
      </c>
      <c r="O502" s="726" cm="1">
        <f t="array" ref="O502">INDEX($H502:$K502,0,MATCH(O$458,$H$458:$K$458,0))*HLOOKUP(O$457,$J$454:$R$455,2)</f>
        <v>1</v>
      </c>
      <c r="P502" s="726" cm="1">
        <f t="array" ref="P502">INDEX($H502:$K502,0,MATCH(P$458,$H$458:$K$458,0))*HLOOKUP(P$457,$J$454:$R$455,2)</f>
        <v>0</v>
      </c>
      <c r="Q502" s="726" cm="1">
        <f t="array" ref="Q502">INDEX($H502:$K502,0,MATCH(Q$458,$H$458:$K$458,0))*HLOOKUP(Q$457,$J$454:$R$455,2)</f>
        <v>1</v>
      </c>
      <c r="R502" s="726" cm="1">
        <f t="array" ref="R502">INDEX($H502:$K502,0,MATCH(R$458,$H$458:$K$458,0))*HLOOKUP(R$457,$J$454:$R$455,2)</f>
        <v>1</v>
      </c>
      <c r="S502" s="726" cm="1">
        <f t="array" ref="S502">INDEX($H502:$K502,0,MATCH(S$458,$H$458:$K$458,0))*HLOOKUP(S$457,$J$454:$R$455,2)</f>
        <v>1</v>
      </c>
      <c r="T502" s="726" cm="1">
        <f t="array" ref="T502">INDEX($H502:$K502,0,MATCH(T$458,$H$458:$K$458,0))*HLOOKUP(T$457,$J$454:$R$455,2)</f>
        <v>0</v>
      </c>
      <c r="U502" s="726" cm="1">
        <f t="array" ref="U502">INDEX($H502:$K502,0,MATCH(U$458,$H$458:$K$458,0))*HLOOKUP(U$457,$J$454:$R$455,2)</f>
        <v>1</v>
      </c>
      <c r="V502" s="726" cm="1">
        <f t="array" ref="V502">INDEX($H502:$K502,0,MATCH(V$458,$H$458:$K$458,0))*HLOOKUP(V$457,$J$454:$R$455,2)</f>
        <v>1</v>
      </c>
      <c r="W502" s="726" cm="1">
        <f t="array" ref="W502">INDEX($H502:$K502,0,MATCH(W$458,$H$458:$K$458,0))*HLOOKUP(W$457,$J$454:$R$455,2)</f>
        <v>1</v>
      </c>
      <c r="X502" s="726" cm="1">
        <f t="array" ref="X502">INDEX($H502:$K502,0,MATCH(X$458,$H$458:$K$458,0))*HLOOKUP(X$457,$J$454:$R$455,2)</f>
        <v>0</v>
      </c>
      <c r="Y502" s="726" cm="1">
        <f t="array" ref="Y502">INDEX($H502:$K502,0,MATCH(Y$458,$H$458:$K$458,0))*HLOOKUP(Y$457,$J$454:$R$455,2)</f>
        <v>1</v>
      </c>
      <c r="Z502" s="726" cm="1">
        <f t="array" ref="Z502">INDEX($H502:$K502,0,MATCH(Z$458,$H$458:$K$458,0))*HLOOKUP(Z$457,$J$454:$R$455,2)</f>
        <v>1</v>
      </c>
      <c r="AA502" s="726" cm="1">
        <f t="array" ref="AA502">INDEX($H502:$K502,0,MATCH(AA$458,$H$458:$K$458,0))*HLOOKUP(AA$457,$J$454:$R$455,2)</f>
        <v>1</v>
      </c>
      <c r="AB502" s="726" cm="1">
        <f t="array" ref="AB502">INDEX($H502:$K502,0,MATCH(AB$458,$H$458:$K$458,0))*HLOOKUP(AB$457,$J$454:$R$455,2)</f>
        <v>0</v>
      </c>
      <c r="AC502" s="726" cm="1">
        <f t="array" ref="AC502">INDEX($H502:$K502,0,MATCH(AC$458,$H$458:$K$458,0))*HLOOKUP(AC$457,$J$454:$R$455,2)</f>
        <v>1</v>
      </c>
      <c r="AD502" s="726" cm="1">
        <f t="array" ref="AD502">INDEX($H502:$K502,0,MATCH(AD$458,$H$458:$K$458,0))*HLOOKUP(AD$457,$J$454:$R$455,2)</f>
        <v>1</v>
      </c>
      <c r="AE502" s="726" cm="1">
        <f t="array" ref="AE502">INDEX($H502:$K502,0,MATCH(AE$458,$H$458:$K$458,0))*HLOOKUP(AE$457,$J$454:$R$455,2)</f>
        <v>1</v>
      </c>
      <c r="AF502" s="726" cm="1">
        <f t="array" ref="AF502">INDEX($H502:$K502,0,MATCH(AF$458,$H$458:$K$458,0))*HLOOKUP(AF$457,$J$454:$R$455,2)</f>
        <v>0</v>
      </c>
      <c r="AG502" s="726" cm="1">
        <f t="array" ref="AG502">INDEX($H502:$K502,0,MATCH(AG$458,$H$458:$K$458,0))*HLOOKUP(AG$457,$J$454:$R$455,2)</f>
        <v>1</v>
      </c>
      <c r="AH502" s="726" cm="1">
        <f t="array" ref="AH502">INDEX($H502:$K502,0,MATCH(AH$458,$H$458:$K$458,0))*HLOOKUP(AH$457,$J$454:$R$455,2)</f>
        <v>1</v>
      </c>
      <c r="AI502" s="726" cm="1">
        <f t="array" ref="AI502">INDEX($H502:$K502,0,MATCH(AI$458,$H$458:$K$458,0))*HLOOKUP(AI$457,$J$454:$R$455,2)</f>
        <v>1</v>
      </c>
      <c r="AJ502" s="726" cm="1">
        <f t="array" ref="AJ502">INDEX($H502:$K502,0,MATCH(AJ$458,$H$458:$K$458,0))*HLOOKUP(AJ$457,$J$454:$R$455,2)</f>
        <v>0</v>
      </c>
      <c r="AK502" s="726" cm="1">
        <f t="array" ref="AK502">INDEX($H502:$K502,0,MATCH(AK$458,$H$458:$K$458,0))*HLOOKUP(AK$457,$J$454:$R$455,2)</f>
        <v>1</v>
      </c>
      <c r="AL502" s="726" cm="1">
        <f t="array" ref="AL502">INDEX($H502:$K502,0,MATCH(AL$458,$H$458:$K$458,0))*HLOOKUP(AL$457,$J$454:$R$455,2)</f>
        <v>1</v>
      </c>
      <c r="AM502" s="726" cm="1">
        <f t="array" ref="AM502">INDEX($H502:$K502,0,MATCH(AM$458,$H$458:$K$458,0))*HLOOKUP(AM$457,$J$454:$R$455,2)</f>
        <v>1</v>
      </c>
      <c r="AN502" s="726" cm="1">
        <f t="array" ref="AN502">INDEX($H502:$K502,0,MATCH(AN$458,$H$458:$K$458,0))*HLOOKUP(AN$457,$J$454:$R$455,2)</f>
        <v>0</v>
      </c>
      <c r="AO502" s="726" cm="1">
        <f t="array" ref="AO502">INDEX($H502:$K502,0,MATCH(AO$458,$H$458:$K$458,0))*HLOOKUP(AO$457,$J$454:$R$455,2)</f>
        <v>1</v>
      </c>
      <c r="AP502" s="726" cm="1">
        <f t="array" ref="AP502">INDEX($H502:$K502,0,MATCH(AP$458,$H$458:$K$458,0))*HLOOKUP(AP$457,$J$454:$R$455,2)</f>
        <v>1</v>
      </c>
      <c r="AQ502" s="726" cm="1">
        <f t="array" ref="AQ502">INDEX($H502:$K502,0,MATCH(AQ$458,$H$458:$K$458,0))*HLOOKUP(AQ$457,$J$454:$R$455,2)</f>
        <v>1</v>
      </c>
      <c r="AR502" s="726" cm="1">
        <f t="array" ref="AR502">INDEX($H502:$K502,0,MATCH(AR$458,$H$458:$K$458,0))*HLOOKUP(AR$457,$J$454:$R$455,2)</f>
        <v>0</v>
      </c>
      <c r="AS502" s="726" cm="1">
        <f t="array" ref="AS502">INDEX($H502:$K502,0,MATCH(AS$458,$H$458:$K$458,0))*HLOOKUP(AS$457,$J$454:$R$455,2)</f>
        <v>1</v>
      </c>
      <c r="AT502" s="726" cm="1">
        <f t="array" ref="AT502">INDEX($H502:$K502,0,MATCH(AT$458,$H$458:$K$458,0))*HLOOKUP(AT$457,$J$454:$R$455,2)</f>
        <v>1</v>
      </c>
      <c r="AU502" s="726"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6" cm="1">
        <f t="array" ref="L503">INDEX($H503:$K503,0,MATCH(L$458,$H$458:$K$458,0))*HLOOKUP(L$457,$J$454:$R$455,2)</f>
        <v>0</v>
      </c>
      <c r="M503" s="726" cm="1">
        <f t="array" ref="M503">INDEX($H503:$K503,0,MATCH(M$458,$H$458:$K$458,0))*HLOOKUP(M$457,$J$454:$R$455,2)</f>
        <v>1</v>
      </c>
      <c r="N503" s="726" cm="1">
        <f t="array" ref="N503">INDEX($H503:$K503,0,MATCH(N$458,$H$458:$K$458,0))*HLOOKUP(N$457,$J$454:$R$455,2)</f>
        <v>1</v>
      </c>
      <c r="O503" s="726" cm="1">
        <f t="array" ref="O503">INDEX($H503:$K503,0,MATCH(O$458,$H$458:$K$458,0))*HLOOKUP(O$457,$J$454:$R$455,2)</f>
        <v>1</v>
      </c>
      <c r="P503" s="726" cm="1">
        <f t="array" ref="P503">INDEX($H503:$K503,0,MATCH(P$458,$H$458:$K$458,0))*HLOOKUP(P$457,$J$454:$R$455,2)</f>
        <v>0</v>
      </c>
      <c r="Q503" s="726" cm="1">
        <f t="array" ref="Q503">INDEX($H503:$K503,0,MATCH(Q$458,$H$458:$K$458,0))*HLOOKUP(Q$457,$J$454:$R$455,2)</f>
        <v>1</v>
      </c>
      <c r="R503" s="726" cm="1">
        <f t="array" ref="R503">INDEX($H503:$K503,0,MATCH(R$458,$H$458:$K$458,0))*HLOOKUP(R$457,$J$454:$R$455,2)</f>
        <v>1</v>
      </c>
      <c r="S503" s="726" cm="1">
        <f t="array" ref="S503">INDEX($H503:$K503,0,MATCH(S$458,$H$458:$K$458,0))*HLOOKUP(S$457,$J$454:$R$455,2)</f>
        <v>1</v>
      </c>
      <c r="T503" s="726" cm="1">
        <f t="array" ref="T503">INDEX($H503:$K503,0,MATCH(T$458,$H$458:$K$458,0))*HLOOKUP(T$457,$J$454:$R$455,2)</f>
        <v>0</v>
      </c>
      <c r="U503" s="726" cm="1">
        <f t="array" ref="U503">INDEX($H503:$K503,0,MATCH(U$458,$H$458:$K$458,0))*HLOOKUP(U$457,$J$454:$R$455,2)</f>
        <v>1</v>
      </c>
      <c r="V503" s="726" cm="1">
        <f t="array" ref="V503">INDEX($H503:$K503,0,MATCH(V$458,$H$458:$K$458,0))*HLOOKUP(V$457,$J$454:$R$455,2)</f>
        <v>1</v>
      </c>
      <c r="W503" s="726" cm="1">
        <f t="array" ref="W503">INDEX($H503:$K503,0,MATCH(W$458,$H$458:$K$458,0))*HLOOKUP(W$457,$J$454:$R$455,2)</f>
        <v>1</v>
      </c>
      <c r="X503" s="726" cm="1">
        <f t="array" ref="X503">INDEX($H503:$K503,0,MATCH(X$458,$H$458:$K$458,0))*HLOOKUP(X$457,$J$454:$R$455,2)</f>
        <v>0</v>
      </c>
      <c r="Y503" s="726" cm="1">
        <f t="array" ref="Y503">INDEX($H503:$K503,0,MATCH(Y$458,$H$458:$K$458,0))*HLOOKUP(Y$457,$J$454:$R$455,2)</f>
        <v>1</v>
      </c>
      <c r="Z503" s="726" cm="1">
        <f t="array" ref="Z503">INDEX($H503:$K503,0,MATCH(Z$458,$H$458:$K$458,0))*HLOOKUP(Z$457,$J$454:$R$455,2)</f>
        <v>1</v>
      </c>
      <c r="AA503" s="726" cm="1">
        <f t="array" ref="AA503">INDEX($H503:$K503,0,MATCH(AA$458,$H$458:$K$458,0))*HLOOKUP(AA$457,$J$454:$R$455,2)</f>
        <v>1</v>
      </c>
      <c r="AB503" s="726" cm="1">
        <f t="array" ref="AB503">INDEX($H503:$K503,0,MATCH(AB$458,$H$458:$K$458,0))*HLOOKUP(AB$457,$J$454:$R$455,2)</f>
        <v>0</v>
      </c>
      <c r="AC503" s="726" cm="1">
        <f t="array" ref="AC503">INDEX($H503:$K503,0,MATCH(AC$458,$H$458:$K$458,0))*HLOOKUP(AC$457,$J$454:$R$455,2)</f>
        <v>1</v>
      </c>
      <c r="AD503" s="726" cm="1">
        <f t="array" ref="AD503">INDEX($H503:$K503,0,MATCH(AD$458,$H$458:$K$458,0))*HLOOKUP(AD$457,$J$454:$R$455,2)</f>
        <v>1</v>
      </c>
      <c r="AE503" s="726" cm="1">
        <f t="array" ref="AE503">INDEX($H503:$K503,0,MATCH(AE$458,$H$458:$K$458,0))*HLOOKUP(AE$457,$J$454:$R$455,2)</f>
        <v>1</v>
      </c>
      <c r="AF503" s="726" cm="1">
        <f t="array" ref="AF503">INDEX($H503:$K503,0,MATCH(AF$458,$H$458:$K$458,0))*HLOOKUP(AF$457,$J$454:$R$455,2)</f>
        <v>0</v>
      </c>
      <c r="AG503" s="726" cm="1">
        <f t="array" ref="AG503">INDEX($H503:$K503,0,MATCH(AG$458,$H$458:$K$458,0))*HLOOKUP(AG$457,$J$454:$R$455,2)</f>
        <v>1</v>
      </c>
      <c r="AH503" s="726" cm="1">
        <f t="array" ref="AH503">INDEX($H503:$K503,0,MATCH(AH$458,$H$458:$K$458,0))*HLOOKUP(AH$457,$J$454:$R$455,2)</f>
        <v>1</v>
      </c>
      <c r="AI503" s="726" cm="1">
        <f t="array" ref="AI503">INDEX($H503:$K503,0,MATCH(AI$458,$H$458:$K$458,0))*HLOOKUP(AI$457,$J$454:$R$455,2)</f>
        <v>1</v>
      </c>
      <c r="AJ503" s="726" cm="1">
        <f t="array" ref="AJ503">INDEX($H503:$K503,0,MATCH(AJ$458,$H$458:$K$458,0))*HLOOKUP(AJ$457,$J$454:$R$455,2)</f>
        <v>0</v>
      </c>
      <c r="AK503" s="726" cm="1">
        <f t="array" ref="AK503">INDEX($H503:$K503,0,MATCH(AK$458,$H$458:$K$458,0))*HLOOKUP(AK$457,$J$454:$R$455,2)</f>
        <v>1</v>
      </c>
      <c r="AL503" s="726" cm="1">
        <f t="array" ref="AL503">INDEX($H503:$K503,0,MATCH(AL$458,$H$458:$K$458,0))*HLOOKUP(AL$457,$J$454:$R$455,2)</f>
        <v>1</v>
      </c>
      <c r="AM503" s="726" cm="1">
        <f t="array" ref="AM503">INDEX($H503:$K503,0,MATCH(AM$458,$H$458:$K$458,0))*HLOOKUP(AM$457,$J$454:$R$455,2)</f>
        <v>1</v>
      </c>
      <c r="AN503" s="726" cm="1">
        <f t="array" ref="AN503">INDEX($H503:$K503,0,MATCH(AN$458,$H$458:$K$458,0))*HLOOKUP(AN$457,$J$454:$R$455,2)</f>
        <v>0</v>
      </c>
      <c r="AO503" s="726" cm="1">
        <f t="array" ref="AO503">INDEX($H503:$K503,0,MATCH(AO$458,$H$458:$K$458,0))*HLOOKUP(AO$457,$J$454:$R$455,2)</f>
        <v>1</v>
      </c>
      <c r="AP503" s="726" cm="1">
        <f t="array" ref="AP503">INDEX($H503:$K503,0,MATCH(AP$458,$H$458:$K$458,0))*HLOOKUP(AP$457,$J$454:$R$455,2)</f>
        <v>1</v>
      </c>
      <c r="AQ503" s="726" cm="1">
        <f t="array" ref="AQ503">INDEX($H503:$K503,0,MATCH(AQ$458,$H$458:$K$458,0))*HLOOKUP(AQ$457,$J$454:$R$455,2)</f>
        <v>1</v>
      </c>
      <c r="AR503" s="726" cm="1">
        <f t="array" ref="AR503">INDEX($H503:$K503,0,MATCH(AR$458,$H$458:$K$458,0))*HLOOKUP(AR$457,$J$454:$R$455,2)</f>
        <v>0</v>
      </c>
      <c r="AS503" s="726" cm="1">
        <f t="array" ref="AS503">INDEX($H503:$K503,0,MATCH(AS$458,$H$458:$K$458,0))*HLOOKUP(AS$457,$J$454:$R$455,2)</f>
        <v>1</v>
      </c>
      <c r="AT503" s="726" cm="1">
        <f t="array" ref="AT503">INDEX($H503:$K503,0,MATCH(AT$458,$H$458:$K$458,0))*HLOOKUP(AT$457,$J$454:$R$455,2)</f>
        <v>1</v>
      </c>
      <c r="AU503" s="726"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6" cm="1">
        <f t="array" ref="L504">INDEX($H504:$K504,0,MATCH(L$458,$H$458:$K$458,0))*HLOOKUP(L$457,$J$454:$R$455,2)</f>
        <v>0</v>
      </c>
      <c r="M504" s="726" cm="1">
        <f t="array" ref="M504">INDEX($H504:$K504,0,MATCH(M$458,$H$458:$K$458,0))*HLOOKUP(M$457,$J$454:$R$455,2)</f>
        <v>1</v>
      </c>
      <c r="N504" s="726" cm="1">
        <f t="array" ref="N504">INDEX($H504:$K504,0,MATCH(N$458,$H$458:$K$458,0))*HLOOKUP(N$457,$J$454:$R$455,2)</f>
        <v>1</v>
      </c>
      <c r="O504" s="726" cm="1">
        <f t="array" ref="O504">INDEX($H504:$K504,0,MATCH(O$458,$H$458:$K$458,0))*HLOOKUP(O$457,$J$454:$R$455,2)</f>
        <v>1</v>
      </c>
      <c r="P504" s="726" cm="1">
        <f t="array" ref="P504">INDEX($H504:$K504,0,MATCH(P$458,$H$458:$K$458,0))*HLOOKUP(P$457,$J$454:$R$455,2)</f>
        <v>0</v>
      </c>
      <c r="Q504" s="726" cm="1">
        <f t="array" ref="Q504">INDEX($H504:$K504,0,MATCH(Q$458,$H$458:$K$458,0))*HLOOKUP(Q$457,$J$454:$R$455,2)</f>
        <v>1</v>
      </c>
      <c r="R504" s="726" cm="1">
        <f t="array" ref="R504">INDEX($H504:$K504,0,MATCH(R$458,$H$458:$K$458,0))*HLOOKUP(R$457,$J$454:$R$455,2)</f>
        <v>1</v>
      </c>
      <c r="S504" s="726" cm="1">
        <f t="array" ref="S504">INDEX($H504:$K504,0,MATCH(S$458,$H$458:$K$458,0))*HLOOKUP(S$457,$J$454:$R$455,2)</f>
        <v>1</v>
      </c>
      <c r="T504" s="726" cm="1">
        <f t="array" ref="T504">INDEX($H504:$K504,0,MATCH(T$458,$H$458:$K$458,0))*HLOOKUP(T$457,$J$454:$R$455,2)</f>
        <v>0</v>
      </c>
      <c r="U504" s="726" cm="1">
        <f t="array" ref="U504">INDEX($H504:$K504,0,MATCH(U$458,$H$458:$K$458,0))*HLOOKUP(U$457,$J$454:$R$455,2)</f>
        <v>1</v>
      </c>
      <c r="V504" s="726" cm="1">
        <f t="array" ref="V504">INDEX($H504:$K504,0,MATCH(V$458,$H$458:$K$458,0))*HLOOKUP(V$457,$J$454:$R$455,2)</f>
        <v>1</v>
      </c>
      <c r="W504" s="726" cm="1">
        <f t="array" ref="W504">INDEX($H504:$K504,0,MATCH(W$458,$H$458:$K$458,0))*HLOOKUP(W$457,$J$454:$R$455,2)</f>
        <v>1</v>
      </c>
      <c r="X504" s="726" cm="1">
        <f t="array" ref="X504">INDEX($H504:$K504,0,MATCH(X$458,$H$458:$K$458,0))*HLOOKUP(X$457,$J$454:$R$455,2)</f>
        <v>0</v>
      </c>
      <c r="Y504" s="726" cm="1">
        <f t="array" ref="Y504">INDEX($H504:$K504,0,MATCH(Y$458,$H$458:$K$458,0))*HLOOKUP(Y$457,$J$454:$R$455,2)</f>
        <v>1</v>
      </c>
      <c r="Z504" s="726" cm="1">
        <f t="array" ref="Z504">INDEX($H504:$K504,0,MATCH(Z$458,$H$458:$K$458,0))*HLOOKUP(Z$457,$J$454:$R$455,2)</f>
        <v>1</v>
      </c>
      <c r="AA504" s="726" cm="1">
        <f t="array" ref="AA504">INDEX($H504:$K504,0,MATCH(AA$458,$H$458:$K$458,0))*HLOOKUP(AA$457,$J$454:$R$455,2)</f>
        <v>1</v>
      </c>
      <c r="AB504" s="726" cm="1">
        <f t="array" ref="AB504">INDEX($H504:$K504,0,MATCH(AB$458,$H$458:$K$458,0))*HLOOKUP(AB$457,$J$454:$R$455,2)</f>
        <v>0</v>
      </c>
      <c r="AC504" s="726" cm="1">
        <f t="array" ref="AC504">INDEX($H504:$K504,0,MATCH(AC$458,$H$458:$K$458,0))*HLOOKUP(AC$457,$J$454:$R$455,2)</f>
        <v>1</v>
      </c>
      <c r="AD504" s="726" cm="1">
        <f t="array" ref="AD504">INDEX($H504:$K504,0,MATCH(AD$458,$H$458:$K$458,0))*HLOOKUP(AD$457,$J$454:$R$455,2)</f>
        <v>1</v>
      </c>
      <c r="AE504" s="726" cm="1">
        <f t="array" ref="AE504">INDEX($H504:$K504,0,MATCH(AE$458,$H$458:$K$458,0))*HLOOKUP(AE$457,$J$454:$R$455,2)</f>
        <v>1</v>
      </c>
      <c r="AF504" s="726" cm="1">
        <f t="array" ref="AF504">INDEX($H504:$K504,0,MATCH(AF$458,$H$458:$K$458,0))*HLOOKUP(AF$457,$J$454:$R$455,2)</f>
        <v>0</v>
      </c>
      <c r="AG504" s="726" cm="1">
        <f t="array" ref="AG504">INDEX($H504:$K504,0,MATCH(AG$458,$H$458:$K$458,0))*HLOOKUP(AG$457,$J$454:$R$455,2)</f>
        <v>1</v>
      </c>
      <c r="AH504" s="726" cm="1">
        <f t="array" ref="AH504">INDEX($H504:$K504,0,MATCH(AH$458,$H$458:$K$458,0))*HLOOKUP(AH$457,$J$454:$R$455,2)</f>
        <v>1</v>
      </c>
      <c r="AI504" s="726" cm="1">
        <f t="array" ref="AI504">INDEX($H504:$K504,0,MATCH(AI$458,$H$458:$K$458,0))*HLOOKUP(AI$457,$J$454:$R$455,2)</f>
        <v>1</v>
      </c>
      <c r="AJ504" s="726" cm="1">
        <f t="array" ref="AJ504">INDEX($H504:$K504,0,MATCH(AJ$458,$H$458:$K$458,0))*HLOOKUP(AJ$457,$J$454:$R$455,2)</f>
        <v>0</v>
      </c>
      <c r="AK504" s="726" cm="1">
        <f t="array" ref="AK504">INDEX($H504:$K504,0,MATCH(AK$458,$H$458:$K$458,0))*HLOOKUP(AK$457,$J$454:$R$455,2)</f>
        <v>1</v>
      </c>
      <c r="AL504" s="726" cm="1">
        <f t="array" ref="AL504">INDEX($H504:$K504,0,MATCH(AL$458,$H$458:$K$458,0))*HLOOKUP(AL$457,$J$454:$R$455,2)</f>
        <v>1</v>
      </c>
      <c r="AM504" s="726" cm="1">
        <f t="array" ref="AM504">INDEX($H504:$K504,0,MATCH(AM$458,$H$458:$K$458,0))*HLOOKUP(AM$457,$J$454:$R$455,2)</f>
        <v>1</v>
      </c>
      <c r="AN504" s="726" cm="1">
        <f t="array" ref="AN504">INDEX($H504:$K504,0,MATCH(AN$458,$H$458:$K$458,0))*HLOOKUP(AN$457,$J$454:$R$455,2)</f>
        <v>0</v>
      </c>
      <c r="AO504" s="726" cm="1">
        <f t="array" ref="AO504">INDEX($H504:$K504,0,MATCH(AO$458,$H$458:$K$458,0))*HLOOKUP(AO$457,$J$454:$R$455,2)</f>
        <v>1</v>
      </c>
      <c r="AP504" s="726" cm="1">
        <f t="array" ref="AP504">INDEX($H504:$K504,0,MATCH(AP$458,$H$458:$K$458,0))*HLOOKUP(AP$457,$J$454:$R$455,2)</f>
        <v>1</v>
      </c>
      <c r="AQ504" s="726" cm="1">
        <f t="array" ref="AQ504">INDEX($H504:$K504,0,MATCH(AQ$458,$H$458:$K$458,0))*HLOOKUP(AQ$457,$J$454:$R$455,2)</f>
        <v>1</v>
      </c>
      <c r="AR504" s="726" cm="1">
        <f t="array" ref="AR504">INDEX($H504:$K504,0,MATCH(AR$458,$H$458:$K$458,0))*HLOOKUP(AR$457,$J$454:$R$455,2)</f>
        <v>0</v>
      </c>
      <c r="AS504" s="726" cm="1">
        <f t="array" ref="AS504">INDEX($H504:$K504,0,MATCH(AS$458,$H$458:$K$458,0))*HLOOKUP(AS$457,$J$454:$R$455,2)</f>
        <v>1</v>
      </c>
      <c r="AT504" s="726" cm="1">
        <f t="array" ref="AT504">INDEX($H504:$K504,0,MATCH(AT$458,$H$458:$K$458,0))*HLOOKUP(AT$457,$J$454:$R$455,2)</f>
        <v>1</v>
      </c>
      <c r="AU504" s="726"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6" cm="1">
        <f t="array" ref="L505">INDEX($H505:$K505,0,MATCH(L$458,$H$458:$K$458,0))*HLOOKUP(L$457,$J$454:$R$455,2)</f>
        <v>0</v>
      </c>
      <c r="M505" s="726" cm="1">
        <f t="array" ref="M505">INDEX($H505:$K505,0,MATCH(M$458,$H$458:$K$458,0))*HLOOKUP(M$457,$J$454:$R$455,2)</f>
        <v>1</v>
      </c>
      <c r="N505" s="726" cm="1">
        <f t="array" ref="N505">INDEX($H505:$K505,0,MATCH(N$458,$H$458:$K$458,0))*HLOOKUP(N$457,$J$454:$R$455,2)</f>
        <v>1</v>
      </c>
      <c r="O505" s="726" cm="1">
        <f t="array" ref="O505">INDEX($H505:$K505,0,MATCH(O$458,$H$458:$K$458,0))*HLOOKUP(O$457,$J$454:$R$455,2)</f>
        <v>1</v>
      </c>
      <c r="P505" s="726" cm="1">
        <f t="array" ref="P505">INDEX($H505:$K505,0,MATCH(P$458,$H$458:$K$458,0))*HLOOKUP(P$457,$J$454:$R$455,2)</f>
        <v>0</v>
      </c>
      <c r="Q505" s="726" cm="1">
        <f t="array" ref="Q505">INDEX($H505:$K505,0,MATCH(Q$458,$H$458:$K$458,0))*HLOOKUP(Q$457,$J$454:$R$455,2)</f>
        <v>1</v>
      </c>
      <c r="R505" s="726" cm="1">
        <f t="array" ref="R505">INDEX($H505:$K505,0,MATCH(R$458,$H$458:$K$458,0))*HLOOKUP(R$457,$J$454:$R$455,2)</f>
        <v>1</v>
      </c>
      <c r="S505" s="726" cm="1">
        <f t="array" ref="S505">INDEX($H505:$K505,0,MATCH(S$458,$H$458:$K$458,0))*HLOOKUP(S$457,$J$454:$R$455,2)</f>
        <v>1</v>
      </c>
      <c r="T505" s="726" cm="1">
        <f t="array" ref="T505">INDEX($H505:$K505,0,MATCH(T$458,$H$458:$K$458,0))*HLOOKUP(T$457,$J$454:$R$455,2)</f>
        <v>0</v>
      </c>
      <c r="U505" s="726" cm="1">
        <f t="array" ref="U505">INDEX($H505:$K505,0,MATCH(U$458,$H$458:$K$458,0))*HLOOKUP(U$457,$J$454:$R$455,2)</f>
        <v>1</v>
      </c>
      <c r="V505" s="726" cm="1">
        <f t="array" ref="V505">INDEX($H505:$K505,0,MATCH(V$458,$H$458:$K$458,0))*HLOOKUP(V$457,$J$454:$R$455,2)</f>
        <v>1</v>
      </c>
      <c r="W505" s="726" cm="1">
        <f t="array" ref="W505">INDEX($H505:$K505,0,MATCH(W$458,$H$458:$K$458,0))*HLOOKUP(W$457,$J$454:$R$455,2)</f>
        <v>1</v>
      </c>
      <c r="X505" s="726" cm="1">
        <f t="array" ref="X505">INDEX($H505:$K505,0,MATCH(X$458,$H$458:$K$458,0))*HLOOKUP(X$457,$J$454:$R$455,2)</f>
        <v>0</v>
      </c>
      <c r="Y505" s="726" cm="1">
        <f t="array" ref="Y505">INDEX($H505:$K505,0,MATCH(Y$458,$H$458:$K$458,0))*HLOOKUP(Y$457,$J$454:$R$455,2)</f>
        <v>1</v>
      </c>
      <c r="Z505" s="726" cm="1">
        <f t="array" ref="Z505">INDEX($H505:$K505,0,MATCH(Z$458,$H$458:$K$458,0))*HLOOKUP(Z$457,$J$454:$R$455,2)</f>
        <v>1</v>
      </c>
      <c r="AA505" s="726" cm="1">
        <f t="array" ref="AA505">INDEX($H505:$K505,0,MATCH(AA$458,$H$458:$K$458,0))*HLOOKUP(AA$457,$J$454:$R$455,2)</f>
        <v>1</v>
      </c>
      <c r="AB505" s="726" cm="1">
        <f t="array" ref="AB505">INDEX($H505:$K505,0,MATCH(AB$458,$H$458:$K$458,0))*HLOOKUP(AB$457,$J$454:$R$455,2)</f>
        <v>0</v>
      </c>
      <c r="AC505" s="726" cm="1">
        <f t="array" ref="AC505">INDEX($H505:$K505,0,MATCH(AC$458,$H$458:$K$458,0))*HLOOKUP(AC$457,$J$454:$R$455,2)</f>
        <v>1</v>
      </c>
      <c r="AD505" s="726" cm="1">
        <f t="array" ref="AD505">INDEX($H505:$K505,0,MATCH(AD$458,$H$458:$K$458,0))*HLOOKUP(AD$457,$J$454:$R$455,2)</f>
        <v>1</v>
      </c>
      <c r="AE505" s="726" cm="1">
        <f t="array" ref="AE505">INDEX($H505:$K505,0,MATCH(AE$458,$H$458:$K$458,0))*HLOOKUP(AE$457,$J$454:$R$455,2)</f>
        <v>1</v>
      </c>
      <c r="AF505" s="726" cm="1">
        <f t="array" ref="AF505">INDEX($H505:$K505,0,MATCH(AF$458,$H$458:$K$458,0))*HLOOKUP(AF$457,$J$454:$R$455,2)</f>
        <v>0</v>
      </c>
      <c r="AG505" s="726" cm="1">
        <f t="array" ref="AG505">INDEX($H505:$K505,0,MATCH(AG$458,$H$458:$K$458,0))*HLOOKUP(AG$457,$J$454:$R$455,2)</f>
        <v>1</v>
      </c>
      <c r="AH505" s="726" cm="1">
        <f t="array" ref="AH505">INDEX($H505:$K505,0,MATCH(AH$458,$H$458:$K$458,0))*HLOOKUP(AH$457,$J$454:$R$455,2)</f>
        <v>1</v>
      </c>
      <c r="AI505" s="726" cm="1">
        <f t="array" ref="AI505">INDEX($H505:$K505,0,MATCH(AI$458,$H$458:$K$458,0))*HLOOKUP(AI$457,$J$454:$R$455,2)</f>
        <v>1</v>
      </c>
      <c r="AJ505" s="726" cm="1">
        <f t="array" ref="AJ505">INDEX($H505:$K505,0,MATCH(AJ$458,$H$458:$K$458,0))*HLOOKUP(AJ$457,$J$454:$R$455,2)</f>
        <v>0</v>
      </c>
      <c r="AK505" s="726" cm="1">
        <f t="array" ref="AK505">INDEX($H505:$K505,0,MATCH(AK$458,$H$458:$K$458,0))*HLOOKUP(AK$457,$J$454:$R$455,2)</f>
        <v>1</v>
      </c>
      <c r="AL505" s="726" cm="1">
        <f t="array" ref="AL505">INDEX($H505:$K505,0,MATCH(AL$458,$H$458:$K$458,0))*HLOOKUP(AL$457,$J$454:$R$455,2)</f>
        <v>1</v>
      </c>
      <c r="AM505" s="726" cm="1">
        <f t="array" ref="AM505">INDEX($H505:$K505,0,MATCH(AM$458,$H$458:$K$458,0))*HLOOKUP(AM$457,$J$454:$R$455,2)</f>
        <v>1</v>
      </c>
      <c r="AN505" s="726" cm="1">
        <f t="array" ref="AN505">INDEX($H505:$K505,0,MATCH(AN$458,$H$458:$K$458,0))*HLOOKUP(AN$457,$J$454:$R$455,2)</f>
        <v>0</v>
      </c>
      <c r="AO505" s="726" cm="1">
        <f t="array" ref="AO505">INDEX($H505:$K505,0,MATCH(AO$458,$H$458:$K$458,0))*HLOOKUP(AO$457,$J$454:$R$455,2)</f>
        <v>1</v>
      </c>
      <c r="AP505" s="726" cm="1">
        <f t="array" ref="AP505">INDEX($H505:$K505,0,MATCH(AP$458,$H$458:$K$458,0))*HLOOKUP(AP$457,$J$454:$R$455,2)</f>
        <v>1</v>
      </c>
      <c r="AQ505" s="726" cm="1">
        <f t="array" ref="AQ505">INDEX($H505:$K505,0,MATCH(AQ$458,$H$458:$K$458,0))*HLOOKUP(AQ$457,$J$454:$R$455,2)</f>
        <v>1</v>
      </c>
      <c r="AR505" s="726" cm="1">
        <f t="array" ref="AR505">INDEX($H505:$K505,0,MATCH(AR$458,$H$458:$K$458,0))*HLOOKUP(AR$457,$J$454:$R$455,2)</f>
        <v>0</v>
      </c>
      <c r="AS505" s="726" cm="1">
        <f t="array" ref="AS505">INDEX($H505:$K505,0,MATCH(AS$458,$H$458:$K$458,0))*HLOOKUP(AS$457,$J$454:$R$455,2)</f>
        <v>1</v>
      </c>
      <c r="AT505" s="726" cm="1">
        <f t="array" ref="AT505">INDEX($H505:$K505,0,MATCH(AT$458,$H$458:$K$458,0))*HLOOKUP(AT$457,$J$454:$R$455,2)</f>
        <v>1</v>
      </c>
      <c r="AU505" s="726"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6" cm="1">
        <f t="array" ref="L506">INDEX($H506:$K506,0,MATCH(L$458,$H$458:$K$458,0))*HLOOKUP(L$457,$J$454:$R$455,2)</f>
        <v>0</v>
      </c>
      <c r="M506" s="726" cm="1">
        <f t="array" ref="M506">INDEX($H506:$K506,0,MATCH(M$458,$H$458:$K$458,0))*HLOOKUP(M$457,$J$454:$R$455,2)</f>
        <v>1</v>
      </c>
      <c r="N506" s="726" cm="1">
        <f t="array" ref="N506">INDEX($H506:$K506,0,MATCH(N$458,$H$458:$K$458,0))*HLOOKUP(N$457,$J$454:$R$455,2)</f>
        <v>1</v>
      </c>
      <c r="O506" s="726" cm="1">
        <f t="array" ref="O506">INDEX($H506:$K506,0,MATCH(O$458,$H$458:$K$458,0))*HLOOKUP(O$457,$J$454:$R$455,2)</f>
        <v>1</v>
      </c>
      <c r="P506" s="726" cm="1">
        <f t="array" ref="P506">INDEX($H506:$K506,0,MATCH(P$458,$H$458:$K$458,0))*HLOOKUP(P$457,$J$454:$R$455,2)</f>
        <v>0</v>
      </c>
      <c r="Q506" s="726" cm="1">
        <f t="array" ref="Q506">INDEX($H506:$K506,0,MATCH(Q$458,$H$458:$K$458,0))*HLOOKUP(Q$457,$J$454:$R$455,2)</f>
        <v>1</v>
      </c>
      <c r="R506" s="726" cm="1">
        <f t="array" ref="R506">INDEX($H506:$K506,0,MATCH(R$458,$H$458:$K$458,0))*HLOOKUP(R$457,$J$454:$R$455,2)</f>
        <v>1</v>
      </c>
      <c r="S506" s="726" cm="1">
        <f t="array" ref="S506">INDEX($H506:$K506,0,MATCH(S$458,$H$458:$K$458,0))*HLOOKUP(S$457,$J$454:$R$455,2)</f>
        <v>1</v>
      </c>
      <c r="T506" s="726" cm="1">
        <f t="array" ref="T506">INDEX($H506:$K506,0,MATCH(T$458,$H$458:$K$458,0))*HLOOKUP(T$457,$J$454:$R$455,2)</f>
        <v>0</v>
      </c>
      <c r="U506" s="726" cm="1">
        <f t="array" ref="U506">INDEX($H506:$K506,0,MATCH(U$458,$H$458:$K$458,0))*HLOOKUP(U$457,$J$454:$R$455,2)</f>
        <v>1</v>
      </c>
      <c r="V506" s="726" cm="1">
        <f t="array" ref="V506">INDEX($H506:$K506,0,MATCH(V$458,$H$458:$K$458,0))*HLOOKUP(V$457,$J$454:$R$455,2)</f>
        <v>1</v>
      </c>
      <c r="W506" s="726" cm="1">
        <f t="array" ref="W506">INDEX($H506:$K506,0,MATCH(W$458,$H$458:$K$458,0))*HLOOKUP(W$457,$J$454:$R$455,2)</f>
        <v>1</v>
      </c>
      <c r="X506" s="726" cm="1">
        <f t="array" ref="X506">INDEX($H506:$K506,0,MATCH(X$458,$H$458:$K$458,0))*HLOOKUP(X$457,$J$454:$R$455,2)</f>
        <v>0</v>
      </c>
      <c r="Y506" s="726" cm="1">
        <f t="array" ref="Y506">INDEX($H506:$K506,0,MATCH(Y$458,$H$458:$K$458,0))*HLOOKUP(Y$457,$J$454:$R$455,2)</f>
        <v>1</v>
      </c>
      <c r="Z506" s="726" cm="1">
        <f t="array" ref="Z506">INDEX($H506:$K506,0,MATCH(Z$458,$H$458:$K$458,0))*HLOOKUP(Z$457,$J$454:$R$455,2)</f>
        <v>1</v>
      </c>
      <c r="AA506" s="726" cm="1">
        <f t="array" ref="AA506">INDEX($H506:$K506,0,MATCH(AA$458,$H$458:$K$458,0))*HLOOKUP(AA$457,$J$454:$R$455,2)</f>
        <v>1</v>
      </c>
      <c r="AB506" s="726" cm="1">
        <f t="array" ref="AB506">INDEX($H506:$K506,0,MATCH(AB$458,$H$458:$K$458,0))*HLOOKUP(AB$457,$J$454:$R$455,2)</f>
        <v>0</v>
      </c>
      <c r="AC506" s="726" cm="1">
        <f t="array" ref="AC506">INDEX($H506:$K506,0,MATCH(AC$458,$H$458:$K$458,0))*HLOOKUP(AC$457,$J$454:$R$455,2)</f>
        <v>1</v>
      </c>
      <c r="AD506" s="726" cm="1">
        <f t="array" ref="AD506">INDEX($H506:$K506,0,MATCH(AD$458,$H$458:$K$458,0))*HLOOKUP(AD$457,$J$454:$R$455,2)</f>
        <v>1</v>
      </c>
      <c r="AE506" s="726" cm="1">
        <f t="array" ref="AE506">INDEX($H506:$K506,0,MATCH(AE$458,$H$458:$K$458,0))*HLOOKUP(AE$457,$J$454:$R$455,2)</f>
        <v>1</v>
      </c>
      <c r="AF506" s="726" cm="1">
        <f t="array" ref="AF506">INDEX($H506:$K506,0,MATCH(AF$458,$H$458:$K$458,0))*HLOOKUP(AF$457,$J$454:$R$455,2)</f>
        <v>0</v>
      </c>
      <c r="AG506" s="726" cm="1">
        <f t="array" ref="AG506">INDEX($H506:$K506,0,MATCH(AG$458,$H$458:$K$458,0))*HLOOKUP(AG$457,$J$454:$R$455,2)</f>
        <v>1</v>
      </c>
      <c r="AH506" s="726" cm="1">
        <f t="array" ref="AH506">INDEX($H506:$K506,0,MATCH(AH$458,$H$458:$K$458,0))*HLOOKUP(AH$457,$J$454:$R$455,2)</f>
        <v>1</v>
      </c>
      <c r="AI506" s="726" cm="1">
        <f t="array" ref="AI506">INDEX($H506:$K506,0,MATCH(AI$458,$H$458:$K$458,0))*HLOOKUP(AI$457,$J$454:$R$455,2)</f>
        <v>1</v>
      </c>
      <c r="AJ506" s="726" cm="1">
        <f t="array" ref="AJ506">INDEX($H506:$K506,0,MATCH(AJ$458,$H$458:$K$458,0))*HLOOKUP(AJ$457,$J$454:$R$455,2)</f>
        <v>0</v>
      </c>
      <c r="AK506" s="726" cm="1">
        <f t="array" ref="AK506">INDEX($H506:$K506,0,MATCH(AK$458,$H$458:$K$458,0))*HLOOKUP(AK$457,$J$454:$R$455,2)</f>
        <v>1</v>
      </c>
      <c r="AL506" s="726" cm="1">
        <f t="array" ref="AL506">INDEX($H506:$K506,0,MATCH(AL$458,$H$458:$K$458,0))*HLOOKUP(AL$457,$J$454:$R$455,2)</f>
        <v>1</v>
      </c>
      <c r="AM506" s="726" cm="1">
        <f t="array" ref="AM506">INDEX($H506:$K506,0,MATCH(AM$458,$H$458:$K$458,0))*HLOOKUP(AM$457,$J$454:$R$455,2)</f>
        <v>1</v>
      </c>
      <c r="AN506" s="726" cm="1">
        <f t="array" ref="AN506">INDEX($H506:$K506,0,MATCH(AN$458,$H$458:$K$458,0))*HLOOKUP(AN$457,$J$454:$R$455,2)</f>
        <v>0</v>
      </c>
      <c r="AO506" s="726" cm="1">
        <f t="array" ref="AO506">INDEX($H506:$K506,0,MATCH(AO$458,$H$458:$K$458,0))*HLOOKUP(AO$457,$J$454:$R$455,2)</f>
        <v>1</v>
      </c>
      <c r="AP506" s="726" cm="1">
        <f t="array" ref="AP506">INDEX($H506:$K506,0,MATCH(AP$458,$H$458:$K$458,0))*HLOOKUP(AP$457,$J$454:$R$455,2)</f>
        <v>1</v>
      </c>
      <c r="AQ506" s="726" cm="1">
        <f t="array" ref="AQ506">INDEX($H506:$K506,0,MATCH(AQ$458,$H$458:$K$458,0))*HLOOKUP(AQ$457,$J$454:$R$455,2)</f>
        <v>1</v>
      </c>
      <c r="AR506" s="726" cm="1">
        <f t="array" ref="AR506">INDEX($H506:$K506,0,MATCH(AR$458,$H$458:$K$458,0))*HLOOKUP(AR$457,$J$454:$R$455,2)</f>
        <v>0</v>
      </c>
      <c r="AS506" s="726" cm="1">
        <f t="array" ref="AS506">INDEX($H506:$K506,0,MATCH(AS$458,$H$458:$K$458,0))*HLOOKUP(AS$457,$J$454:$R$455,2)</f>
        <v>1</v>
      </c>
      <c r="AT506" s="726" cm="1">
        <f t="array" ref="AT506">INDEX($H506:$K506,0,MATCH(AT$458,$H$458:$K$458,0))*HLOOKUP(AT$457,$J$454:$R$455,2)</f>
        <v>1</v>
      </c>
      <c r="AU506" s="726"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6" cm="1">
        <f t="array" ref="L507">INDEX($H507:$K507,0,MATCH(L$458,$H$458:$K$458,0))*HLOOKUP(L$457,$J$454:$R$455,2)</f>
        <v>0</v>
      </c>
      <c r="M507" s="726" cm="1">
        <f t="array" ref="M507">INDEX($H507:$K507,0,MATCH(M$458,$H$458:$K$458,0))*HLOOKUP(M$457,$J$454:$R$455,2)</f>
        <v>1</v>
      </c>
      <c r="N507" s="726" cm="1">
        <f t="array" ref="N507">INDEX($H507:$K507,0,MATCH(N$458,$H$458:$K$458,0))*HLOOKUP(N$457,$J$454:$R$455,2)</f>
        <v>1</v>
      </c>
      <c r="O507" s="726" cm="1">
        <f t="array" ref="O507">INDEX($H507:$K507,0,MATCH(O$458,$H$458:$K$458,0))*HLOOKUP(O$457,$J$454:$R$455,2)</f>
        <v>1</v>
      </c>
      <c r="P507" s="726" cm="1">
        <f t="array" ref="P507">INDEX($H507:$K507,0,MATCH(P$458,$H$458:$K$458,0))*HLOOKUP(P$457,$J$454:$R$455,2)</f>
        <v>0</v>
      </c>
      <c r="Q507" s="726" cm="1">
        <f t="array" ref="Q507">INDEX($H507:$K507,0,MATCH(Q$458,$H$458:$K$458,0))*HLOOKUP(Q$457,$J$454:$R$455,2)</f>
        <v>1</v>
      </c>
      <c r="R507" s="726" cm="1">
        <f t="array" ref="R507">INDEX($H507:$K507,0,MATCH(R$458,$H$458:$K$458,0))*HLOOKUP(R$457,$J$454:$R$455,2)</f>
        <v>1</v>
      </c>
      <c r="S507" s="726" cm="1">
        <f t="array" ref="S507">INDEX($H507:$K507,0,MATCH(S$458,$H$458:$K$458,0))*HLOOKUP(S$457,$J$454:$R$455,2)</f>
        <v>1</v>
      </c>
      <c r="T507" s="726" cm="1">
        <f t="array" ref="T507">INDEX($H507:$K507,0,MATCH(T$458,$H$458:$K$458,0))*HLOOKUP(T$457,$J$454:$R$455,2)</f>
        <v>0</v>
      </c>
      <c r="U507" s="726" cm="1">
        <f t="array" ref="U507">INDEX($H507:$K507,0,MATCH(U$458,$H$458:$K$458,0))*HLOOKUP(U$457,$J$454:$R$455,2)</f>
        <v>1</v>
      </c>
      <c r="V507" s="726" cm="1">
        <f t="array" ref="V507">INDEX($H507:$K507,0,MATCH(V$458,$H$458:$K$458,0))*HLOOKUP(V$457,$J$454:$R$455,2)</f>
        <v>1</v>
      </c>
      <c r="W507" s="726" cm="1">
        <f t="array" ref="W507">INDEX($H507:$K507,0,MATCH(W$458,$H$458:$K$458,0))*HLOOKUP(W$457,$J$454:$R$455,2)</f>
        <v>1</v>
      </c>
      <c r="X507" s="726" cm="1">
        <f t="array" ref="X507">INDEX($H507:$K507,0,MATCH(X$458,$H$458:$K$458,0))*HLOOKUP(X$457,$J$454:$R$455,2)</f>
        <v>0</v>
      </c>
      <c r="Y507" s="726" cm="1">
        <f t="array" ref="Y507">INDEX($H507:$K507,0,MATCH(Y$458,$H$458:$K$458,0))*HLOOKUP(Y$457,$J$454:$R$455,2)</f>
        <v>1</v>
      </c>
      <c r="Z507" s="726" cm="1">
        <f t="array" ref="Z507">INDEX($H507:$K507,0,MATCH(Z$458,$H$458:$K$458,0))*HLOOKUP(Z$457,$J$454:$R$455,2)</f>
        <v>1</v>
      </c>
      <c r="AA507" s="726" cm="1">
        <f t="array" ref="AA507">INDEX($H507:$K507,0,MATCH(AA$458,$H$458:$K$458,0))*HLOOKUP(AA$457,$J$454:$R$455,2)</f>
        <v>1</v>
      </c>
      <c r="AB507" s="726" cm="1">
        <f t="array" ref="AB507">INDEX($H507:$K507,0,MATCH(AB$458,$H$458:$K$458,0))*HLOOKUP(AB$457,$J$454:$R$455,2)</f>
        <v>0</v>
      </c>
      <c r="AC507" s="726" cm="1">
        <f t="array" ref="AC507">INDEX($H507:$K507,0,MATCH(AC$458,$H$458:$K$458,0))*HLOOKUP(AC$457,$J$454:$R$455,2)</f>
        <v>1</v>
      </c>
      <c r="AD507" s="726" cm="1">
        <f t="array" ref="AD507">INDEX($H507:$K507,0,MATCH(AD$458,$H$458:$K$458,0))*HLOOKUP(AD$457,$J$454:$R$455,2)</f>
        <v>1</v>
      </c>
      <c r="AE507" s="726" cm="1">
        <f t="array" ref="AE507">INDEX($H507:$K507,0,MATCH(AE$458,$H$458:$K$458,0))*HLOOKUP(AE$457,$J$454:$R$455,2)</f>
        <v>1</v>
      </c>
      <c r="AF507" s="726" cm="1">
        <f t="array" ref="AF507">INDEX($H507:$K507,0,MATCH(AF$458,$H$458:$K$458,0))*HLOOKUP(AF$457,$J$454:$R$455,2)</f>
        <v>0</v>
      </c>
      <c r="AG507" s="726" cm="1">
        <f t="array" ref="AG507">INDEX($H507:$K507,0,MATCH(AG$458,$H$458:$K$458,0))*HLOOKUP(AG$457,$J$454:$R$455,2)</f>
        <v>1</v>
      </c>
      <c r="AH507" s="726" cm="1">
        <f t="array" ref="AH507">INDEX($H507:$K507,0,MATCH(AH$458,$H$458:$K$458,0))*HLOOKUP(AH$457,$J$454:$R$455,2)</f>
        <v>1</v>
      </c>
      <c r="AI507" s="726" cm="1">
        <f t="array" ref="AI507">INDEX($H507:$K507,0,MATCH(AI$458,$H$458:$K$458,0))*HLOOKUP(AI$457,$J$454:$R$455,2)</f>
        <v>1</v>
      </c>
      <c r="AJ507" s="726" cm="1">
        <f t="array" ref="AJ507">INDEX($H507:$K507,0,MATCH(AJ$458,$H$458:$K$458,0))*HLOOKUP(AJ$457,$J$454:$R$455,2)</f>
        <v>0</v>
      </c>
      <c r="AK507" s="726" cm="1">
        <f t="array" ref="AK507">INDEX($H507:$K507,0,MATCH(AK$458,$H$458:$K$458,0))*HLOOKUP(AK$457,$J$454:$R$455,2)</f>
        <v>1</v>
      </c>
      <c r="AL507" s="726" cm="1">
        <f t="array" ref="AL507">INDEX($H507:$K507,0,MATCH(AL$458,$H$458:$K$458,0))*HLOOKUP(AL$457,$J$454:$R$455,2)</f>
        <v>1</v>
      </c>
      <c r="AM507" s="726" cm="1">
        <f t="array" ref="AM507">INDEX($H507:$K507,0,MATCH(AM$458,$H$458:$K$458,0))*HLOOKUP(AM$457,$J$454:$R$455,2)</f>
        <v>1</v>
      </c>
      <c r="AN507" s="726" cm="1">
        <f t="array" ref="AN507">INDEX($H507:$K507,0,MATCH(AN$458,$H$458:$K$458,0))*HLOOKUP(AN$457,$J$454:$R$455,2)</f>
        <v>0</v>
      </c>
      <c r="AO507" s="726" cm="1">
        <f t="array" ref="AO507">INDEX($H507:$K507,0,MATCH(AO$458,$H$458:$K$458,0))*HLOOKUP(AO$457,$J$454:$R$455,2)</f>
        <v>1</v>
      </c>
      <c r="AP507" s="726" cm="1">
        <f t="array" ref="AP507">INDEX($H507:$K507,0,MATCH(AP$458,$H$458:$K$458,0))*HLOOKUP(AP$457,$J$454:$R$455,2)</f>
        <v>1</v>
      </c>
      <c r="AQ507" s="726" cm="1">
        <f t="array" ref="AQ507">INDEX($H507:$K507,0,MATCH(AQ$458,$H$458:$K$458,0))*HLOOKUP(AQ$457,$J$454:$R$455,2)</f>
        <v>1</v>
      </c>
      <c r="AR507" s="726" cm="1">
        <f t="array" ref="AR507">INDEX($H507:$K507,0,MATCH(AR$458,$H$458:$K$458,0))*HLOOKUP(AR$457,$J$454:$R$455,2)</f>
        <v>0</v>
      </c>
      <c r="AS507" s="726" cm="1">
        <f t="array" ref="AS507">INDEX($H507:$K507,0,MATCH(AS$458,$H$458:$K$458,0))*HLOOKUP(AS$457,$J$454:$R$455,2)</f>
        <v>1</v>
      </c>
      <c r="AT507" s="726" cm="1">
        <f t="array" ref="AT507">INDEX($H507:$K507,0,MATCH(AT$458,$H$458:$K$458,0))*HLOOKUP(AT$457,$J$454:$R$455,2)</f>
        <v>1</v>
      </c>
      <c r="AU507" s="726"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6" cm="1">
        <f t="array" ref="L508">INDEX($H508:$K508,0,MATCH(L$458,$H$458:$K$458,0))*HLOOKUP(L$457,$J$454:$R$455,2)</f>
        <v>0</v>
      </c>
      <c r="M508" s="726" cm="1">
        <f t="array" ref="M508">INDEX($H508:$K508,0,MATCH(M$458,$H$458:$K$458,0))*HLOOKUP(M$457,$J$454:$R$455,2)</f>
        <v>1</v>
      </c>
      <c r="N508" s="726" cm="1">
        <f t="array" ref="N508">INDEX($H508:$K508,0,MATCH(N$458,$H$458:$K$458,0))*HLOOKUP(N$457,$J$454:$R$455,2)</f>
        <v>1</v>
      </c>
      <c r="O508" s="726" cm="1">
        <f t="array" ref="O508">INDEX($H508:$K508,0,MATCH(O$458,$H$458:$K$458,0))*HLOOKUP(O$457,$J$454:$R$455,2)</f>
        <v>1</v>
      </c>
      <c r="P508" s="726" cm="1">
        <f t="array" ref="P508">INDEX($H508:$K508,0,MATCH(P$458,$H$458:$K$458,0))*HLOOKUP(P$457,$J$454:$R$455,2)</f>
        <v>0</v>
      </c>
      <c r="Q508" s="726" cm="1">
        <f t="array" ref="Q508">INDEX($H508:$K508,0,MATCH(Q$458,$H$458:$K$458,0))*HLOOKUP(Q$457,$J$454:$R$455,2)</f>
        <v>1</v>
      </c>
      <c r="R508" s="726" cm="1">
        <f t="array" ref="R508">INDEX($H508:$K508,0,MATCH(R$458,$H$458:$K$458,0))*HLOOKUP(R$457,$J$454:$R$455,2)</f>
        <v>1</v>
      </c>
      <c r="S508" s="726" cm="1">
        <f t="array" ref="S508">INDEX($H508:$K508,0,MATCH(S$458,$H$458:$K$458,0))*HLOOKUP(S$457,$J$454:$R$455,2)</f>
        <v>1</v>
      </c>
      <c r="T508" s="726" cm="1">
        <f t="array" ref="T508">INDEX($H508:$K508,0,MATCH(T$458,$H$458:$K$458,0))*HLOOKUP(T$457,$J$454:$R$455,2)</f>
        <v>0</v>
      </c>
      <c r="U508" s="726" cm="1">
        <f t="array" ref="U508">INDEX($H508:$K508,0,MATCH(U$458,$H$458:$K$458,0))*HLOOKUP(U$457,$J$454:$R$455,2)</f>
        <v>1</v>
      </c>
      <c r="V508" s="726" cm="1">
        <f t="array" ref="V508">INDEX($H508:$K508,0,MATCH(V$458,$H$458:$K$458,0))*HLOOKUP(V$457,$J$454:$R$455,2)</f>
        <v>1</v>
      </c>
      <c r="W508" s="726" cm="1">
        <f t="array" ref="W508">INDEX($H508:$K508,0,MATCH(W$458,$H$458:$K$458,0))*HLOOKUP(W$457,$J$454:$R$455,2)</f>
        <v>1</v>
      </c>
      <c r="X508" s="726" cm="1">
        <f t="array" ref="X508">INDEX($H508:$K508,0,MATCH(X$458,$H$458:$K$458,0))*HLOOKUP(X$457,$J$454:$R$455,2)</f>
        <v>0</v>
      </c>
      <c r="Y508" s="726" cm="1">
        <f t="array" ref="Y508">INDEX($H508:$K508,0,MATCH(Y$458,$H$458:$K$458,0))*HLOOKUP(Y$457,$J$454:$R$455,2)</f>
        <v>1</v>
      </c>
      <c r="Z508" s="726" cm="1">
        <f t="array" ref="Z508">INDEX($H508:$K508,0,MATCH(Z$458,$H$458:$K$458,0))*HLOOKUP(Z$457,$J$454:$R$455,2)</f>
        <v>1</v>
      </c>
      <c r="AA508" s="726" cm="1">
        <f t="array" ref="AA508">INDEX($H508:$K508,0,MATCH(AA$458,$H$458:$K$458,0))*HLOOKUP(AA$457,$J$454:$R$455,2)</f>
        <v>1</v>
      </c>
      <c r="AB508" s="726" cm="1">
        <f t="array" ref="AB508">INDEX($H508:$K508,0,MATCH(AB$458,$H$458:$K$458,0))*HLOOKUP(AB$457,$J$454:$R$455,2)</f>
        <v>0</v>
      </c>
      <c r="AC508" s="726" cm="1">
        <f t="array" ref="AC508">INDEX($H508:$K508,0,MATCH(AC$458,$H$458:$K$458,0))*HLOOKUP(AC$457,$J$454:$R$455,2)</f>
        <v>1</v>
      </c>
      <c r="AD508" s="726" cm="1">
        <f t="array" ref="AD508">INDEX($H508:$K508,0,MATCH(AD$458,$H$458:$K$458,0))*HLOOKUP(AD$457,$J$454:$R$455,2)</f>
        <v>1</v>
      </c>
      <c r="AE508" s="726" cm="1">
        <f t="array" ref="AE508">INDEX($H508:$K508,0,MATCH(AE$458,$H$458:$K$458,0))*HLOOKUP(AE$457,$J$454:$R$455,2)</f>
        <v>1</v>
      </c>
      <c r="AF508" s="726" cm="1">
        <f t="array" ref="AF508">INDEX($H508:$K508,0,MATCH(AF$458,$H$458:$K$458,0))*HLOOKUP(AF$457,$J$454:$R$455,2)</f>
        <v>0</v>
      </c>
      <c r="AG508" s="726" cm="1">
        <f t="array" ref="AG508">INDEX($H508:$K508,0,MATCH(AG$458,$H$458:$K$458,0))*HLOOKUP(AG$457,$J$454:$R$455,2)</f>
        <v>1</v>
      </c>
      <c r="AH508" s="726" cm="1">
        <f t="array" ref="AH508">INDEX($H508:$K508,0,MATCH(AH$458,$H$458:$K$458,0))*HLOOKUP(AH$457,$J$454:$R$455,2)</f>
        <v>1</v>
      </c>
      <c r="AI508" s="726" cm="1">
        <f t="array" ref="AI508">INDEX($H508:$K508,0,MATCH(AI$458,$H$458:$K$458,0))*HLOOKUP(AI$457,$J$454:$R$455,2)</f>
        <v>1</v>
      </c>
      <c r="AJ508" s="726" cm="1">
        <f t="array" ref="AJ508">INDEX($H508:$K508,0,MATCH(AJ$458,$H$458:$K$458,0))*HLOOKUP(AJ$457,$J$454:$R$455,2)</f>
        <v>0</v>
      </c>
      <c r="AK508" s="726" cm="1">
        <f t="array" ref="AK508">INDEX($H508:$K508,0,MATCH(AK$458,$H$458:$K$458,0))*HLOOKUP(AK$457,$J$454:$R$455,2)</f>
        <v>1</v>
      </c>
      <c r="AL508" s="726" cm="1">
        <f t="array" ref="AL508">INDEX($H508:$K508,0,MATCH(AL$458,$H$458:$K$458,0))*HLOOKUP(AL$457,$J$454:$R$455,2)</f>
        <v>1</v>
      </c>
      <c r="AM508" s="726" cm="1">
        <f t="array" ref="AM508">INDEX($H508:$K508,0,MATCH(AM$458,$H$458:$K$458,0))*HLOOKUP(AM$457,$J$454:$R$455,2)</f>
        <v>1</v>
      </c>
      <c r="AN508" s="726" cm="1">
        <f t="array" ref="AN508">INDEX($H508:$K508,0,MATCH(AN$458,$H$458:$K$458,0))*HLOOKUP(AN$457,$J$454:$R$455,2)</f>
        <v>0</v>
      </c>
      <c r="AO508" s="726" cm="1">
        <f t="array" ref="AO508">INDEX($H508:$K508,0,MATCH(AO$458,$H$458:$K$458,0))*HLOOKUP(AO$457,$J$454:$R$455,2)</f>
        <v>1</v>
      </c>
      <c r="AP508" s="726" cm="1">
        <f t="array" ref="AP508">INDEX($H508:$K508,0,MATCH(AP$458,$H$458:$K$458,0))*HLOOKUP(AP$457,$J$454:$R$455,2)</f>
        <v>1</v>
      </c>
      <c r="AQ508" s="726" cm="1">
        <f t="array" ref="AQ508">INDEX($H508:$K508,0,MATCH(AQ$458,$H$458:$K$458,0))*HLOOKUP(AQ$457,$J$454:$R$455,2)</f>
        <v>1</v>
      </c>
      <c r="AR508" s="726" cm="1">
        <f t="array" ref="AR508">INDEX($H508:$K508,0,MATCH(AR$458,$H$458:$K$458,0))*HLOOKUP(AR$457,$J$454:$R$455,2)</f>
        <v>0</v>
      </c>
      <c r="AS508" s="726" cm="1">
        <f t="array" ref="AS508">INDEX($H508:$K508,0,MATCH(AS$458,$H$458:$K$458,0))*HLOOKUP(AS$457,$J$454:$R$455,2)</f>
        <v>1</v>
      </c>
      <c r="AT508" s="726" cm="1">
        <f t="array" ref="AT508">INDEX($H508:$K508,0,MATCH(AT$458,$H$458:$K$458,0))*HLOOKUP(AT$457,$J$454:$R$455,2)</f>
        <v>1</v>
      </c>
      <c r="AU508" s="726"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6" cm="1">
        <f t="array" ref="L509">INDEX($H509:$K509,0,MATCH(L$458,$H$458:$K$458,0))*HLOOKUP(L$457,$J$454:$R$455,2)</f>
        <v>0</v>
      </c>
      <c r="M509" s="726" cm="1">
        <f t="array" ref="M509">INDEX($H509:$K509,0,MATCH(M$458,$H$458:$K$458,0))*HLOOKUP(M$457,$J$454:$R$455,2)</f>
        <v>1</v>
      </c>
      <c r="N509" s="726" cm="1">
        <f t="array" ref="N509">INDEX($H509:$K509,0,MATCH(N$458,$H$458:$K$458,0))*HLOOKUP(N$457,$J$454:$R$455,2)</f>
        <v>1</v>
      </c>
      <c r="O509" s="726" cm="1">
        <f t="array" ref="O509">INDEX($H509:$K509,0,MATCH(O$458,$H$458:$K$458,0))*HLOOKUP(O$457,$J$454:$R$455,2)</f>
        <v>1</v>
      </c>
      <c r="P509" s="726" cm="1">
        <f t="array" ref="P509">INDEX($H509:$K509,0,MATCH(P$458,$H$458:$K$458,0))*HLOOKUP(P$457,$J$454:$R$455,2)</f>
        <v>0</v>
      </c>
      <c r="Q509" s="726" cm="1">
        <f t="array" ref="Q509">INDEX($H509:$K509,0,MATCH(Q$458,$H$458:$K$458,0))*HLOOKUP(Q$457,$J$454:$R$455,2)</f>
        <v>1</v>
      </c>
      <c r="R509" s="726" cm="1">
        <f t="array" ref="R509">INDEX($H509:$K509,0,MATCH(R$458,$H$458:$K$458,0))*HLOOKUP(R$457,$J$454:$R$455,2)</f>
        <v>1</v>
      </c>
      <c r="S509" s="726" cm="1">
        <f t="array" ref="S509">INDEX($H509:$K509,0,MATCH(S$458,$H$458:$K$458,0))*HLOOKUP(S$457,$J$454:$R$455,2)</f>
        <v>1</v>
      </c>
      <c r="T509" s="726" cm="1">
        <f t="array" ref="T509">INDEX($H509:$K509,0,MATCH(T$458,$H$458:$K$458,0))*HLOOKUP(T$457,$J$454:$R$455,2)</f>
        <v>0</v>
      </c>
      <c r="U509" s="726" cm="1">
        <f t="array" ref="U509">INDEX($H509:$K509,0,MATCH(U$458,$H$458:$K$458,0))*HLOOKUP(U$457,$J$454:$R$455,2)</f>
        <v>1</v>
      </c>
      <c r="V509" s="726" cm="1">
        <f t="array" ref="V509">INDEX($H509:$K509,0,MATCH(V$458,$H$458:$K$458,0))*HLOOKUP(V$457,$J$454:$R$455,2)</f>
        <v>1</v>
      </c>
      <c r="W509" s="726" cm="1">
        <f t="array" ref="W509">INDEX($H509:$K509,0,MATCH(W$458,$H$458:$K$458,0))*HLOOKUP(W$457,$J$454:$R$455,2)</f>
        <v>1</v>
      </c>
      <c r="X509" s="726" cm="1">
        <f t="array" ref="X509">INDEX($H509:$K509,0,MATCH(X$458,$H$458:$K$458,0))*HLOOKUP(X$457,$J$454:$R$455,2)</f>
        <v>0</v>
      </c>
      <c r="Y509" s="726" cm="1">
        <f t="array" ref="Y509">INDEX($H509:$K509,0,MATCH(Y$458,$H$458:$K$458,0))*HLOOKUP(Y$457,$J$454:$R$455,2)</f>
        <v>1</v>
      </c>
      <c r="Z509" s="726" cm="1">
        <f t="array" ref="Z509">INDEX($H509:$K509,0,MATCH(Z$458,$H$458:$K$458,0))*HLOOKUP(Z$457,$J$454:$R$455,2)</f>
        <v>1</v>
      </c>
      <c r="AA509" s="726" cm="1">
        <f t="array" ref="AA509">INDEX($H509:$K509,0,MATCH(AA$458,$H$458:$K$458,0))*HLOOKUP(AA$457,$J$454:$R$455,2)</f>
        <v>1</v>
      </c>
      <c r="AB509" s="726" cm="1">
        <f t="array" ref="AB509">INDEX($H509:$K509,0,MATCH(AB$458,$H$458:$K$458,0))*HLOOKUP(AB$457,$J$454:$R$455,2)</f>
        <v>0</v>
      </c>
      <c r="AC509" s="726" cm="1">
        <f t="array" ref="AC509">INDEX($H509:$K509,0,MATCH(AC$458,$H$458:$K$458,0))*HLOOKUP(AC$457,$J$454:$R$455,2)</f>
        <v>1</v>
      </c>
      <c r="AD509" s="726" cm="1">
        <f t="array" ref="AD509">INDEX($H509:$K509,0,MATCH(AD$458,$H$458:$K$458,0))*HLOOKUP(AD$457,$J$454:$R$455,2)</f>
        <v>1</v>
      </c>
      <c r="AE509" s="726" cm="1">
        <f t="array" ref="AE509">INDEX($H509:$K509,0,MATCH(AE$458,$H$458:$K$458,0))*HLOOKUP(AE$457,$J$454:$R$455,2)</f>
        <v>1</v>
      </c>
      <c r="AF509" s="726" cm="1">
        <f t="array" ref="AF509">INDEX($H509:$K509,0,MATCH(AF$458,$H$458:$K$458,0))*HLOOKUP(AF$457,$J$454:$R$455,2)</f>
        <v>0</v>
      </c>
      <c r="AG509" s="726" cm="1">
        <f t="array" ref="AG509">INDEX($H509:$K509,0,MATCH(AG$458,$H$458:$K$458,0))*HLOOKUP(AG$457,$J$454:$R$455,2)</f>
        <v>1</v>
      </c>
      <c r="AH509" s="726" cm="1">
        <f t="array" ref="AH509">INDEX($H509:$K509,0,MATCH(AH$458,$H$458:$K$458,0))*HLOOKUP(AH$457,$J$454:$R$455,2)</f>
        <v>1</v>
      </c>
      <c r="AI509" s="726" cm="1">
        <f t="array" ref="AI509">INDEX($H509:$K509,0,MATCH(AI$458,$H$458:$K$458,0))*HLOOKUP(AI$457,$J$454:$R$455,2)</f>
        <v>1</v>
      </c>
      <c r="AJ509" s="726" cm="1">
        <f t="array" ref="AJ509">INDEX($H509:$K509,0,MATCH(AJ$458,$H$458:$K$458,0))*HLOOKUP(AJ$457,$J$454:$R$455,2)</f>
        <v>0</v>
      </c>
      <c r="AK509" s="726" cm="1">
        <f t="array" ref="AK509">INDEX($H509:$K509,0,MATCH(AK$458,$H$458:$K$458,0))*HLOOKUP(AK$457,$J$454:$R$455,2)</f>
        <v>1</v>
      </c>
      <c r="AL509" s="726" cm="1">
        <f t="array" ref="AL509">INDEX($H509:$K509,0,MATCH(AL$458,$H$458:$K$458,0))*HLOOKUP(AL$457,$J$454:$R$455,2)</f>
        <v>1</v>
      </c>
      <c r="AM509" s="726" cm="1">
        <f t="array" ref="AM509">INDEX($H509:$K509,0,MATCH(AM$458,$H$458:$K$458,0))*HLOOKUP(AM$457,$J$454:$R$455,2)</f>
        <v>1</v>
      </c>
      <c r="AN509" s="726" cm="1">
        <f t="array" ref="AN509">INDEX($H509:$K509,0,MATCH(AN$458,$H$458:$K$458,0))*HLOOKUP(AN$457,$J$454:$R$455,2)</f>
        <v>0</v>
      </c>
      <c r="AO509" s="726" cm="1">
        <f t="array" ref="AO509">INDEX($H509:$K509,0,MATCH(AO$458,$H$458:$K$458,0))*HLOOKUP(AO$457,$J$454:$R$455,2)</f>
        <v>1</v>
      </c>
      <c r="AP509" s="726" cm="1">
        <f t="array" ref="AP509">INDEX($H509:$K509,0,MATCH(AP$458,$H$458:$K$458,0))*HLOOKUP(AP$457,$J$454:$R$455,2)</f>
        <v>1</v>
      </c>
      <c r="AQ509" s="726" cm="1">
        <f t="array" ref="AQ509">INDEX($H509:$K509,0,MATCH(AQ$458,$H$458:$K$458,0))*HLOOKUP(AQ$457,$J$454:$R$455,2)</f>
        <v>1</v>
      </c>
      <c r="AR509" s="726" cm="1">
        <f t="array" ref="AR509">INDEX($H509:$K509,0,MATCH(AR$458,$H$458:$K$458,0))*HLOOKUP(AR$457,$J$454:$R$455,2)</f>
        <v>0</v>
      </c>
      <c r="AS509" s="726" cm="1">
        <f t="array" ref="AS509">INDEX($H509:$K509,0,MATCH(AS$458,$H$458:$K$458,0))*HLOOKUP(AS$457,$J$454:$R$455,2)</f>
        <v>1</v>
      </c>
      <c r="AT509" s="726" cm="1">
        <f t="array" ref="AT509">INDEX($H509:$K509,0,MATCH(AT$458,$H$458:$K$458,0))*HLOOKUP(AT$457,$J$454:$R$455,2)</f>
        <v>1</v>
      </c>
      <c r="AU509" s="726"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6" cm="1">
        <f t="array" ref="L510">INDEX($H510:$K510,0,MATCH(L$458,$H$458:$K$458,0))*HLOOKUP(L$457,$J$454:$R$455,2)</f>
        <v>0</v>
      </c>
      <c r="M510" s="726" cm="1">
        <f t="array" ref="M510">INDEX($H510:$K510,0,MATCH(M$458,$H$458:$K$458,0))*HLOOKUP(M$457,$J$454:$R$455,2)</f>
        <v>1</v>
      </c>
      <c r="N510" s="726" cm="1">
        <f t="array" ref="N510">INDEX($H510:$K510,0,MATCH(N$458,$H$458:$K$458,0))*HLOOKUP(N$457,$J$454:$R$455,2)</f>
        <v>1</v>
      </c>
      <c r="O510" s="726" cm="1">
        <f t="array" ref="O510">INDEX($H510:$K510,0,MATCH(O$458,$H$458:$K$458,0))*HLOOKUP(O$457,$J$454:$R$455,2)</f>
        <v>1</v>
      </c>
      <c r="P510" s="726" cm="1">
        <f t="array" ref="P510">INDEX($H510:$K510,0,MATCH(P$458,$H$458:$K$458,0))*HLOOKUP(P$457,$J$454:$R$455,2)</f>
        <v>0</v>
      </c>
      <c r="Q510" s="726" cm="1">
        <f t="array" ref="Q510">INDEX($H510:$K510,0,MATCH(Q$458,$H$458:$K$458,0))*HLOOKUP(Q$457,$J$454:$R$455,2)</f>
        <v>1</v>
      </c>
      <c r="R510" s="726" cm="1">
        <f t="array" ref="R510">INDEX($H510:$K510,0,MATCH(R$458,$H$458:$K$458,0))*HLOOKUP(R$457,$J$454:$R$455,2)</f>
        <v>1</v>
      </c>
      <c r="S510" s="726" cm="1">
        <f t="array" ref="S510">INDEX($H510:$K510,0,MATCH(S$458,$H$458:$K$458,0))*HLOOKUP(S$457,$J$454:$R$455,2)</f>
        <v>1</v>
      </c>
      <c r="T510" s="726" cm="1">
        <f t="array" ref="T510">INDEX($H510:$K510,0,MATCH(T$458,$H$458:$K$458,0))*HLOOKUP(T$457,$J$454:$R$455,2)</f>
        <v>0</v>
      </c>
      <c r="U510" s="726" cm="1">
        <f t="array" ref="U510">INDEX($H510:$K510,0,MATCH(U$458,$H$458:$K$458,0))*HLOOKUP(U$457,$J$454:$R$455,2)</f>
        <v>1</v>
      </c>
      <c r="V510" s="726" cm="1">
        <f t="array" ref="V510">INDEX($H510:$K510,0,MATCH(V$458,$H$458:$K$458,0))*HLOOKUP(V$457,$J$454:$R$455,2)</f>
        <v>1</v>
      </c>
      <c r="W510" s="726" cm="1">
        <f t="array" ref="W510">INDEX($H510:$K510,0,MATCH(W$458,$H$458:$K$458,0))*HLOOKUP(W$457,$J$454:$R$455,2)</f>
        <v>1</v>
      </c>
      <c r="X510" s="726" cm="1">
        <f t="array" ref="X510">INDEX($H510:$K510,0,MATCH(X$458,$H$458:$K$458,0))*HLOOKUP(X$457,$J$454:$R$455,2)</f>
        <v>0</v>
      </c>
      <c r="Y510" s="726" cm="1">
        <f t="array" ref="Y510">INDEX($H510:$K510,0,MATCH(Y$458,$H$458:$K$458,0))*HLOOKUP(Y$457,$J$454:$R$455,2)</f>
        <v>1</v>
      </c>
      <c r="Z510" s="726" cm="1">
        <f t="array" ref="Z510">INDEX($H510:$K510,0,MATCH(Z$458,$H$458:$K$458,0))*HLOOKUP(Z$457,$J$454:$R$455,2)</f>
        <v>1</v>
      </c>
      <c r="AA510" s="726" cm="1">
        <f t="array" ref="AA510">INDEX($H510:$K510,0,MATCH(AA$458,$H$458:$K$458,0))*HLOOKUP(AA$457,$J$454:$R$455,2)</f>
        <v>1</v>
      </c>
      <c r="AB510" s="726" cm="1">
        <f t="array" ref="AB510">INDEX($H510:$K510,0,MATCH(AB$458,$H$458:$K$458,0))*HLOOKUP(AB$457,$J$454:$R$455,2)</f>
        <v>0</v>
      </c>
      <c r="AC510" s="726" cm="1">
        <f t="array" ref="AC510">INDEX($H510:$K510,0,MATCH(AC$458,$H$458:$K$458,0))*HLOOKUP(AC$457,$J$454:$R$455,2)</f>
        <v>1</v>
      </c>
      <c r="AD510" s="726" cm="1">
        <f t="array" ref="AD510">INDEX($H510:$K510,0,MATCH(AD$458,$H$458:$K$458,0))*HLOOKUP(AD$457,$J$454:$R$455,2)</f>
        <v>1</v>
      </c>
      <c r="AE510" s="726" cm="1">
        <f t="array" ref="AE510">INDEX($H510:$K510,0,MATCH(AE$458,$H$458:$K$458,0))*HLOOKUP(AE$457,$J$454:$R$455,2)</f>
        <v>1</v>
      </c>
      <c r="AF510" s="726" cm="1">
        <f t="array" ref="AF510">INDEX($H510:$K510,0,MATCH(AF$458,$H$458:$K$458,0))*HLOOKUP(AF$457,$J$454:$R$455,2)</f>
        <v>0</v>
      </c>
      <c r="AG510" s="726" cm="1">
        <f t="array" ref="AG510">INDEX($H510:$K510,0,MATCH(AG$458,$H$458:$K$458,0))*HLOOKUP(AG$457,$J$454:$R$455,2)</f>
        <v>1</v>
      </c>
      <c r="AH510" s="726" cm="1">
        <f t="array" ref="AH510">INDEX($H510:$K510,0,MATCH(AH$458,$H$458:$K$458,0))*HLOOKUP(AH$457,$J$454:$R$455,2)</f>
        <v>1</v>
      </c>
      <c r="AI510" s="726" cm="1">
        <f t="array" ref="AI510">INDEX($H510:$K510,0,MATCH(AI$458,$H$458:$K$458,0))*HLOOKUP(AI$457,$J$454:$R$455,2)</f>
        <v>1</v>
      </c>
      <c r="AJ510" s="726" cm="1">
        <f t="array" ref="AJ510">INDEX($H510:$K510,0,MATCH(AJ$458,$H$458:$K$458,0))*HLOOKUP(AJ$457,$J$454:$R$455,2)</f>
        <v>0</v>
      </c>
      <c r="AK510" s="726" cm="1">
        <f t="array" ref="AK510">INDEX($H510:$K510,0,MATCH(AK$458,$H$458:$K$458,0))*HLOOKUP(AK$457,$J$454:$R$455,2)</f>
        <v>1</v>
      </c>
      <c r="AL510" s="726" cm="1">
        <f t="array" ref="AL510">INDEX($H510:$K510,0,MATCH(AL$458,$H$458:$K$458,0))*HLOOKUP(AL$457,$J$454:$R$455,2)</f>
        <v>1</v>
      </c>
      <c r="AM510" s="726" cm="1">
        <f t="array" ref="AM510">INDEX($H510:$K510,0,MATCH(AM$458,$H$458:$K$458,0))*HLOOKUP(AM$457,$J$454:$R$455,2)</f>
        <v>1</v>
      </c>
      <c r="AN510" s="726" cm="1">
        <f t="array" ref="AN510">INDEX($H510:$K510,0,MATCH(AN$458,$H$458:$K$458,0))*HLOOKUP(AN$457,$J$454:$R$455,2)</f>
        <v>0</v>
      </c>
      <c r="AO510" s="726" cm="1">
        <f t="array" ref="AO510">INDEX($H510:$K510,0,MATCH(AO$458,$H$458:$K$458,0))*HLOOKUP(AO$457,$J$454:$R$455,2)</f>
        <v>1</v>
      </c>
      <c r="AP510" s="726" cm="1">
        <f t="array" ref="AP510">INDEX($H510:$K510,0,MATCH(AP$458,$H$458:$K$458,0))*HLOOKUP(AP$457,$J$454:$R$455,2)</f>
        <v>1</v>
      </c>
      <c r="AQ510" s="726" cm="1">
        <f t="array" ref="AQ510">INDEX($H510:$K510,0,MATCH(AQ$458,$H$458:$K$458,0))*HLOOKUP(AQ$457,$J$454:$R$455,2)</f>
        <v>1</v>
      </c>
      <c r="AR510" s="726" cm="1">
        <f t="array" ref="AR510">INDEX($H510:$K510,0,MATCH(AR$458,$H$458:$K$458,0))*HLOOKUP(AR$457,$J$454:$R$455,2)</f>
        <v>0</v>
      </c>
      <c r="AS510" s="726" cm="1">
        <f t="array" ref="AS510">INDEX($H510:$K510,0,MATCH(AS$458,$H$458:$K$458,0))*HLOOKUP(AS$457,$J$454:$R$455,2)</f>
        <v>1</v>
      </c>
      <c r="AT510" s="726" cm="1">
        <f t="array" ref="AT510">INDEX($H510:$K510,0,MATCH(AT$458,$H$458:$K$458,0))*HLOOKUP(AT$457,$J$454:$R$455,2)</f>
        <v>1</v>
      </c>
      <c r="AU510" s="726"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6" cm="1">
        <f t="array" ref="L511">INDEX($H511:$K511,0,MATCH(L$458,$H$458:$K$458,0))*HLOOKUP(L$457,$J$454:$R$455,2)</f>
        <v>0</v>
      </c>
      <c r="M511" s="726" cm="1">
        <f t="array" ref="M511">INDEX($H511:$K511,0,MATCH(M$458,$H$458:$K$458,0))*HLOOKUP(M$457,$J$454:$R$455,2)</f>
        <v>1</v>
      </c>
      <c r="N511" s="726" cm="1">
        <f t="array" ref="N511">INDEX($H511:$K511,0,MATCH(N$458,$H$458:$K$458,0))*HLOOKUP(N$457,$J$454:$R$455,2)</f>
        <v>0</v>
      </c>
      <c r="O511" s="726" cm="1">
        <f t="array" ref="O511">INDEX($H511:$K511,0,MATCH(O$458,$H$458:$K$458,0))*HLOOKUP(O$457,$J$454:$R$455,2)</f>
        <v>0</v>
      </c>
      <c r="P511" s="726" cm="1">
        <f t="array" ref="P511">INDEX($H511:$K511,0,MATCH(P$458,$H$458:$K$458,0))*HLOOKUP(P$457,$J$454:$R$455,2)</f>
        <v>0</v>
      </c>
      <c r="Q511" s="726" cm="1">
        <f t="array" ref="Q511">INDEX($H511:$K511,0,MATCH(Q$458,$H$458:$K$458,0))*HLOOKUP(Q$457,$J$454:$R$455,2)</f>
        <v>1</v>
      </c>
      <c r="R511" s="726" cm="1">
        <f t="array" ref="R511">INDEX($H511:$K511,0,MATCH(R$458,$H$458:$K$458,0))*HLOOKUP(R$457,$J$454:$R$455,2)</f>
        <v>0</v>
      </c>
      <c r="S511" s="726" cm="1">
        <f t="array" ref="S511">INDEX($H511:$K511,0,MATCH(S$458,$H$458:$K$458,0))*HLOOKUP(S$457,$J$454:$R$455,2)</f>
        <v>0</v>
      </c>
      <c r="T511" s="726" cm="1">
        <f t="array" ref="T511">INDEX($H511:$K511,0,MATCH(T$458,$H$458:$K$458,0))*HLOOKUP(T$457,$J$454:$R$455,2)</f>
        <v>0</v>
      </c>
      <c r="U511" s="726" cm="1">
        <f t="array" ref="U511">INDEX($H511:$K511,0,MATCH(U$458,$H$458:$K$458,0))*HLOOKUP(U$457,$J$454:$R$455,2)</f>
        <v>1</v>
      </c>
      <c r="V511" s="726" cm="1">
        <f t="array" ref="V511">INDEX($H511:$K511,0,MATCH(V$458,$H$458:$K$458,0))*HLOOKUP(V$457,$J$454:$R$455,2)</f>
        <v>0</v>
      </c>
      <c r="W511" s="726" cm="1">
        <f t="array" ref="W511">INDEX($H511:$K511,0,MATCH(W$458,$H$458:$K$458,0))*HLOOKUP(W$457,$J$454:$R$455,2)</f>
        <v>0</v>
      </c>
      <c r="X511" s="726" cm="1">
        <f t="array" ref="X511">INDEX($H511:$K511,0,MATCH(X$458,$H$458:$K$458,0))*HLOOKUP(X$457,$J$454:$R$455,2)</f>
        <v>0</v>
      </c>
      <c r="Y511" s="726" cm="1">
        <f t="array" ref="Y511">INDEX($H511:$K511,0,MATCH(Y$458,$H$458:$K$458,0))*HLOOKUP(Y$457,$J$454:$R$455,2)</f>
        <v>1</v>
      </c>
      <c r="Z511" s="726" cm="1">
        <f t="array" ref="Z511">INDEX($H511:$K511,0,MATCH(Z$458,$H$458:$K$458,0))*HLOOKUP(Z$457,$J$454:$R$455,2)</f>
        <v>0</v>
      </c>
      <c r="AA511" s="726" cm="1">
        <f t="array" ref="AA511">INDEX($H511:$K511,0,MATCH(AA$458,$H$458:$K$458,0))*HLOOKUP(AA$457,$J$454:$R$455,2)</f>
        <v>0</v>
      </c>
      <c r="AB511" s="726" cm="1">
        <f t="array" ref="AB511">INDEX($H511:$K511,0,MATCH(AB$458,$H$458:$K$458,0))*HLOOKUP(AB$457,$J$454:$R$455,2)</f>
        <v>0</v>
      </c>
      <c r="AC511" s="726" cm="1">
        <f t="array" ref="AC511">INDEX($H511:$K511,0,MATCH(AC$458,$H$458:$K$458,0))*HLOOKUP(AC$457,$J$454:$R$455,2)</f>
        <v>1</v>
      </c>
      <c r="AD511" s="726" cm="1">
        <f t="array" ref="AD511">INDEX($H511:$K511,0,MATCH(AD$458,$H$458:$K$458,0))*HLOOKUP(AD$457,$J$454:$R$455,2)</f>
        <v>0</v>
      </c>
      <c r="AE511" s="726" cm="1">
        <f t="array" ref="AE511">INDEX($H511:$K511,0,MATCH(AE$458,$H$458:$K$458,0))*HLOOKUP(AE$457,$J$454:$R$455,2)</f>
        <v>0</v>
      </c>
      <c r="AF511" s="726" cm="1">
        <f t="array" ref="AF511">INDEX($H511:$K511,0,MATCH(AF$458,$H$458:$K$458,0))*HLOOKUP(AF$457,$J$454:$R$455,2)</f>
        <v>0</v>
      </c>
      <c r="AG511" s="726" cm="1">
        <f t="array" ref="AG511">INDEX($H511:$K511,0,MATCH(AG$458,$H$458:$K$458,0))*HLOOKUP(AG$457,$J$454:$R$455,2)</f>
        <v>1</v>
      </c>
      <c r="AH511" s="726" cm="1">
        <f t="array" ref="AH511">INDEX($H511:$K511,0,MATCH(AH$458,$H$458:$K$458,0))*HLOOKUP(AH$457,$J$454:$R$455,2)</f>
        <v>0</v>
      </c>
      <c r="AI511" s="726" cm="1">
        <f t="array" ref="AI511">INDEX($H511:$K511,0,MATCH(AI$458,$H$458:$K$458,0))*HLOOKUP(AI$457,$J$454:$R$455,2)</f>
        <v>0</v>
      </c>
      <c r="AJ511" s="726" cm="1">
        <f t="array" ref="AJ511">INDEX($H511:$K511,0,MATCH(AJ$458,$H$458:$K$458,0))*HLOOKUP(AJ$457,$J$454:$R$455,2)</f>
        <v>0</v>
      </c>
      <c r="AK511" s="726" cm="1">
        <f t="array" ref="AK511">INDEX($H511:$K511,0,MATCH(AK$458,$H$458:$K$458,0))*HLOOKUP(AK$457,$J$454:$R$455,2)</f>
        <v>1</v>
      </c>
      <c r="AL511" s="726" cm="1">
        <f t="array" ref="AL511">INDEX($H511:$K511,0,MATCH(AL$458,$H$458:$K$458,0))*HLOOKUP(AL$457,$J$454:$R$455,2)</f>
        <v>0</v>
      </c>
      <c r="AM511" s="726" cm="1">
        <f t="array" ref="AM511">INDEX($H511:$K511,0,MATCH(AM$458,$H$458:$K$458,0))*HLOOKUP(AM$457,$J$454:$R$455,2)</f>
        <v>0</v>
      </c>
      <c r="AN511" s="726" cm="1">
        <f t="array" ref="AN511">INDEX($H511:$K511,0,MATCH(AN$458,$H$458:$K$458,0))*HLOOKUP(AN$457,$J$454:$R$455,2)</f>
        <v>0</v>
      </c>
      <c r="AO511" s="726" cm="1">
        <f t="array" ref="AO511">INDEX($H511:$K511,0,MATCH(AO$458,$H$458:$K$458,0))*HLOOKUP(AO$457,$J$454:$R$455,2)</f>
        <v>1</v>
      </c>
      <c r="AP511" s="726" cm="1">
        <f t="array" ref="AP511">INDEX($H511:$K511,0,MATCH(AP$458,$H$458:$K$458,0))*HLOOKUP(AP$457,$J$454:$R$455,2)</f>
        <v>0</v>
      </c>
      <c r="AQ511" s="726" cm="1">
        <f t="array" ref="AQ511">INDEX($H511:$K511,0,MATCH(AQ$458,$H$458:$K$458,0))*HLOOKUP(AQ$457,$J$454:$R$455,2)</f>
        <v>0</v>
      </c>
      <c r="AR511" s="726" cm="1">
        <f t="array" ref="AR511">INDEX($H511:$K511,0,MATCH(AR$458,$H$458:$K$458,0))*HLOOKUP(AR$457,$J$454:$R$455,2)</f>
        <v>0</v>
      </c>
      <c r="AS511" s="726" cm="1">
        <f t="array" ref="AS511">INDEX($H511:$K511,0,MATCH(AS$458,$H$458:$K$458,0))*HLOOKUP(AS$457,$J$454:$R$455,2)</f>
        <v>1</v>
      </c>
      <c r="AT511" s="726" cm="1">
        <f t="array" ref="AT511">INDEX($H511:$K511,0,MATCH(AT$458,$H$458:$K$458,0))*HLOOKUP(AT$457,$J$454:$R$455,2)</f>
        <v>0</v>
      </c>
      <c r="AU511" s="726"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0</v>
      </c>
      <c r="K512" s="895">
        <v>0</v>
      </c>
      <c r="L512" s="726" cm="1">
        <f t="array" ref="L512">INDEX($H512:$K512,0,MATCH(L$458,$H$458:$K$458,0))*HLOOKUP(L$457,$J$454:$R$455,2)</f>
        <v>0</v>
      </c>
      <c r="M512" s="726" cm="1">
        <f t="array" ref="M512">INDEX($H512:$K512,0,MATCH(M$458,$H$458:$K$458,0))*HLOOKUP(M$457,$J$454:$R$455,2)</f>
        <v>1</v>
      </c>
      <c r="N512" s="726" cm="1">
        <f t="array" ref="N512">INDEX($H512:$K512,0,MATCH(N$458,$H$458:$K$458,0))*HLOOKUP(N$457,$J$454:$R$455,2)</f>
        <v>0</v>
      </c>
      <c r="O512" s="726" cm="1">
        <f t="array" ref="O512">INDEX($H512:$K512,0,MATCH(O$458,$H$458:$K$458,0))*HLOOKUP(O$457,$J$454:$R$455,2)</f>
        <v>0</v>
      </c>
      <c r="P512" s="726" cm="1">
        <f t="array" ref="P512">INDEX($H512:$K512,0,MATCH(P$458,$H$458:$K$458,0))*HLOOKUP(P$457,$J$454:$R$455,2)</f>
        <v>0</v>
      </c>
      <c r="Q512" s="726" cm="1">
        <f t="array" ref="Q512">INDEX($H512:$K512,0,MATCH(Q$458,$H$458:$K$458,0))*HLOOKUP(Q$457,$J$454:$R$455,2)</f>
        <v>1</v>
      </c>
      <c r="R512" s="726" cm="1">
        <f t="array" ref="R512">INDEX($H512:$K512,0,MATCH(R$458,$H$458:$K$458,0))*HLOOKUP(R$457,$J$454:$R$455,2)</f>
        <v>0</v>
      </c>
      <c r="S512" s="726" cm="1">
        <f t="array" ref="S512">INDEX($H512:$K512,0,MATCH(S$458,$H$458:$K$458,0))*HLOOKUP(S$457,$J$454:$R$455,2)</f>
        <v>0</v>
      </c>
      <c r="T512" s="726" cm="1">
        <f t="array" ref="T512">INDEX($H512:$K512,0,MATCH(T$458,$H$458:$K$458,0))*HLOOKUP(T$457,$J$454:$R$455,2)</f>
        <v>0</v>
      </c>
      <c r="U512" s="726" cm="1">
        <f t="array" ref="U512">INDEX($H512:$K512,0,MATCH(U$458,$H$458:$K$458,0))*HLOOKUP(U$457,$J$454:$R$455,2)</f>
        <v>1</v>
      </c>
      <c r="V512" s="726" cm="1">
        <f t="array" ref="V512">INDEX($H512:$K512,0,MATCH(V$458,$H$458:$K$458,0))*HLOOKUP(V$457,$J$454:$R$455,2)</f>
        <v>0</v>
      </c>
      <c r="W512" s="726" cm="1">
        <f t="array" ref="W512">INDEX($H512:$K512,0,MATCH(W$458,$H$458:$K$458,0))*HLOOKUP(W$457,$J$454:$R$455,2)</f>
        <v>0</v>
      </c>
      <c r="X512" s="726" cm="1">
        <f t="array" ref="X512">INDEX($H512:$K512,0,MATCH(X$458,$H$458:$K$458,0))*HLOOKUP(X$457,$J$454:$R$455,2)</f>
        <v>0</v>
      </c>
      <c r="Y512" s="726" cm="1">
        <f t="array" ref="Y512">INDEX($H512:$K512,0,MATCH(Y$458,$H$458:$K$458,0))*HLOOKUP(Y$457,$J$454:$R$455,2)</f>
        <v>1</v>
      </c>
      <c r="Z512" s="726" cm="1">
        <f t="array" ref="Z512">INDEX($H512:$K512,0,MATCH(Z$458,$H$458:$K$458,0))*HLOOKUP(Z$457,$J$454:$R$455,2)</f>
        <v>0</v>
      </c>
      <c r="AA512" s="726" cm="1">
        <f t="array" ref="AA512">INDEX($H512:$K512,0,MATCH(AA$458,$H$458:$K$458,0))*HLOOKUP(AA$457,$J$454:$R$455,2)</f>
        <v>0</v>
      </c>
      <c r="AB512" s="726" cm="1">
        <f t="array" ref="AB512">INDEX($H512:$K512,0,MATCH(AB$458,$H$458:$K$458,0))*HLOOKUP(AB$457,$J$454:$R$455,2)</f>
        <v>0</v>
      </c>
      <c r="AC512" s="726" cm="1">
        <f t="array" ref="AC512">INDEX($H512:$K512,0,MATCH(AC$458,$H$458:$K$458,0))*HLOOKUP(AC$457,$J$454:$R$455,2)</f>
        <v>1</v>
      </c>
      <c r="AD512" s="726" cm="1">
        <f t="array" ref="AD512">INDEX($H512:$K512,0,MATCH(AD$458,$H$458:$K$458,0))*HLOOKUP(AD$457,$J$454:$R$455,2)</f>
        <v>0</v>
      </c>
      <c r="AE512" s="726" cm="1">
        <f t="array" ref="AE512">INDEX($H512:$K512,0,MATCH(AE$458,$H$458:$K$458,0))*HLOOKUP(AE$457,$J$454:$R$455,2)</f>
        <v>0</v>
      </c>
      <c r="AF512" s="726" cm="1">
        <f t="array" ref="AF512">INDEX($H512:$K512,0,MATCH(AF$458,$H$458:$K$458,0))*HLOOKUP(AF$457,$J$454:$R$455,2)</f>
        <v>0</v>
      </c>
      <c r="AG512" s="726" cm="1">
        <f t="array" ref="AG512">INDEX($H512:$K512,0,MATCH(AG$458,$H$458:$K$458,0))*HLOOKUP(AG$457,$J$454:$R$455,2)</f>
        <v>1</v>
      </c>
      <c r="AH512" s="726" cm="1">
        <f t="array" ref="AH512">INDEX($H512:$K512,0,MATCH(AH$458,$H$458:$K$458,0))*HLOOKUP(AH$457,$J$454:$R$455,2)</f>
        <v>0</v>
      </c>
      <c r="AI512" s="726" cm="1">
        <f t="array" ref="AI512">INDEX($H512:$K512,0,MATCH(AI$458,$H$458:$K$458,0))*HLOOKUP(AI$457,$J$454:$R$455,2)</f>
        <v>0</v>
      </c>
      <c r="AJ512" s="726" cm="1">
        <f t="array" ref="AJ512">INDEX($H512:$K512,0,MATCH(AJ$458,$H$458:$K$458,0))*HLOOKUP(AJ$457,$J$454:$R$455,2)</f>
        <v>0</v>
      </c>
      <c r="AK512" s="726" cm="1">
        <f t="array" ref="AK512">INDEX($H512:$K512,0,MATCH(AK$458,$H$458:$K$458,0))*HLOOKUP(AK$457,$J$454:$R$455,2)</f>
        <v>1</v>
      </c>
      <c r="AL512" s="726" cm="1">
        <f t="array" ref="AL512">INDEX($H512:$K512,0,MATCH(AL$458,$H$458:$K$458,0))*HLOOKUP(AL$457,$J$454:$R$455,2)</f>
        <v>0</v>
      </c>
      <c r="AM512" s="726" cm="1">
        <f t="array" ref="AM512">INDEX($H512:$K512,0,MATCH(AM$458,$H$458:$K$458,0))*HLOOKUP(AM$457,$J$454:$R$455,2)</f>
        <v>0</v>
      </c>
      <c r="AN512" s="726" cm="1">
        <f t="array" ref="AN512">INDEX($H512:$K512,0,MATCH(AN$458,$H$458:$K$458,0))*HLOOKUP(AN$457,$J$454:$R$455,2)</f>
        <v>0</v>
      </c>
      <c r="AO512" s="726" cm="1">
        <f t="array" ref="AO512">INDEX($H512:$K512,0,MATCH(AO$458,$H$458:$K$458,0))*HLOOKUP(AO$457,$J$454:$R$455,2)</f>
        <v>1</v>
      </c>
      <c r="AP512" s="726" cm="1">
        <f t="array" ref="AP512">INDEX($H512:$K512,0,MATCH(AP$458,$H$458:$K$458,0))*HLOOKUP(AP$457,$J$454:$R$455,2)</f>
        <v>0</v>
      </c>
      <c r="AQ512" s="726" cm="1">
        <f t="array" ref="AQ512">INDEX($H512:$K512,0,MATCH(AQ$458,$H$458:$K$458,0))*HLOOKUP(AQ$457,$J$454:$R$455,2)</f>
        <v>0</v>
      </c>
      <c r="AR512" s="726" cm="1">
        <f t="array" ref="AR512">INDEX($H512:$K512,0,MATCH(AR$458,$H$458:$K$458,0))*HLOOKUP(AR$457,$J$454:$R$455,2)</f>
        <v>0</v>
      </c>
      <c r="AS512" s="726" cm="1">
        <f t="array" ref="AS512">INDEX($H512:$K512,0,MATCH(AS$458,$H$458:$K$458,0))*HLOOKUP(AS$457,$J$454:$R$455,2)</f>
        <v>1</v>
      </c>
      <c r="AT512" s="726" cm="1">
        <f t="array" ref="AT512">INDEX($H512:$K512,0,MATCH(AT$458,$H$458:$K$458,0))*HLOOKUP(AT$457,$J$454:$R$455,2)</f>
        <v>0</v>
      </c>
      <c r="AU512" s="726" cm="1">
        <f t="array" ref="AU512">INDEX($H512:$K512,0,MATCH(AU$458,$H$458:$K$458,0))*HLOOKUP(AU$457,$J$454:$R$455,2)</f>
        <v>0</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0</v>
      </c>
      <c r="K513" s="895">
        <v>0</v>
      </c>
      <c r="L513" s="726" cm="1">
        <f t="array" ref="L513">INDEX($H513:$K513,0,MATCH(L$458,$H$458:$K$458,0))*HLOOKUP(L$457,$J$454:$R$455,2)</f>
        <v>0</v>
      </c>
      <c r="M513" s="726" cm="1">
        <f t="array" ref="M513">INDEX($H513:$K513,0,MATCH(M$458,$H$458:$K$458,0))*HLOOKUP(M$457,$J$454:$R$455,2)</f>
        <v>1</v>
      </c>
      <c r="N513" s="726" cm="1">
        <f t="array" ref="N513">INDEX($H513:$K513,0,MATCH(N$458,$H$458:$K$458,0))*HLOOKUP(N$457,$J$454:$R$455,2)</f>
        <v>0</v>
      </c>
      <c r="O513" s="726" cm="1">
        <f t="array" ref="O513">INDEX($H513:$K513,0,MATCH(O$458,$H$458:$K$458,0))*HLOOKUP(O$457,$J$454:$R$455,2)</f>
        <v>0</v>
      </c>
      <c r="P513" s="726" cm="1">
        <f t="array" ref="P513">INDEX($H513:$K513,0,MATCH(P$458,$H$458:$K$458,0))*HLOOKUP(P$457,$J$454:$R$455,2)</f>
        <v>0</v>
      </c>
      <c r="Q513" s="726" cm="1">
        <f t="array" ref="Q513">INDEX($H513:$K513,0,MATCH(Q$458,$H$458:$K$458,0))*HLOOKUP(Q$457,$J$454:$R$455,2)</f>
        <v>1</v>
      </c>
      <c r="R513" s="726" cm="1">
        <f t="array" ref="R513">INDEX($H513:$K513,0,MATCH(R$458,$H$458:$K$458,0))*HLOOKUP(R$457,$J$454:$R$455,2)</f>
        <v>0</v>
      </c>
      <c r="S513" s="726" cm="1">
        <f t="array" ref="S513">INDEX($H513:$K513,0,MATCH(S$458,$H$458:$K$458,0))*HLOOKUP(S$457,$J$454:$R$455,2)</f>
        <v>0</v>
      </c>
      <c r="T513" s="726" cm="1">
        <f t="array" ref="T513">INDEX($H513:$K513,0,MATCH(T$458,$H$458:$K$458,0))*HLOOKUP(T$457,$J$454:$R$455,2)</f>
        <v>0</v>
      </c>
      <c r="U513" s="726" cm="1">
        <f t="array" ref="U513">INDEX($H513:$K513,0,MATCH(U$458,$H$458:$K$458,0))*HLOOKUP(U$457,$J$454:$R$455,2)</f>
        <v>1</v>
      </c>
      <c r="V513" s="726" cm="1">
        <f t="array" ref="V513">INDEX($H513:$K513,0,MATCH(V$458,$H$458:$K$458,0))*HLOOKUP(V$457,$J$454:$R$455,2)</f>
        <v>0</v>
      </c>
      <c r="W513" s="726" cm="1">
        <f t="array" ref="W513">INDEX($H513:$K513,0,MATCH(W$458,$H$458:$K$458,0))*HLOOKUP(W$457,$J$454:$R$455,2)</f>
        <v>0</v>
      </c>
      <c r="X513" s="726" cm="1">
        <f t="array" ref="X513">INDEX($H513:$K513,0,MATCH(X$458,$H$458:$K$458,0))*HLOOKUP(X$457,$J$454:$R$455,2)</f>
        <v>0</v>
      </c>
      <c r="Y513" s="726" cm="1">
        <f t="array" ref="Y513">INDEX($H513:$K513,0,MATCH(Y$458,$H$458:$K$458,0))*HLOOKUP(Y$457,$J$454:$R$455,2)</f>
        <v>1</v>
      </c>
      <c r="Z513" s="726" cm="1">
        <f t="array" ref="Z513">INDEX($H513:$K513,0,MATCH(Z$458,$H$458:$K$458,0))*HLOOKUP(Z$457,$J$454:$R$455,2)</f>
        <v>0</v>
      </c>
      <c r="AA513" s="726" cm="1">
        <f t="array" ref="AA513">INDEX($H513:$K513,0,MATCH(AA$458,$H$458:$K$458,0))*HLOOKUP(AA$457,$J$454:$R$455,2)</f>
        <v>0</v>
      </c>
      <c r="AB513" s="726" cm="1">
        <f t="array" ref="AB513">INDEX($H513:$K513,0,MATCH(AB$458,$H$458:$K$458,0))*HLOOKUP(AB$457,$J$454:$R$455,2)</f>
        <v>0</v>
      </c>
      <c r="AC513" s="726" cm="1">
        <f t="array" ref="AC513">INDEX($H513:$K513,0,MATCH(AC$458,$H$458:$K$458,0))*HLOOKUP(AC$457,$J$454:$R$455,2)</f>
        <v>1</v>
      </c>
      <c r="AD513" s="726" cm="1">
        <f t="array" ref="AD513">INDEX($H513:$K513,0,MATCH(AD$458,$H$458:$K$458,0))*HLOOKUP(AD$457,$J$454:$R$455,2)</f>
        <v>0</v>
      </c>
      <c r="AE513" s="726" cm="1">
        <f t="array" ref="AE513">INDEX($H513:$K513,0,MATCH(AE$458,$H$458:$K$458,0))*HLOOKUP(AE$457,$J$454:$R$455,2)</f>
        <v>0</v>
      </c>
      <c r="AF513" s="726" cm="1">
        <f t="array" ref="AF513">INDEX($H513:$K513,0,MATCH(AF$458,$H$458:$K$458,0))*HLOOKUP(AF$457,$J$454:$R$455,2)</f>
        <v>0</v>
      </c>
      <c r="AG513" s="726" cm="1">
        <f t="array" ref="AG513">INDEX($H513:$K513,0,MATCH(AG$458,$H$458:$K$458,0))*HLOOKUP(AG$457,$J$454:$R$455,2)</f>
        <v>1</v>
      </c>
      <c r="AH513" s="726" cm="1">
        <f t="array" ref="AH513">INDEX($H513:$K513,0,MATCH(AH$458,$H$458:$K$458,0))*HLOOKUP(AH$457,$J$454:$R$455,2)</f>
        <v>0</v>
      </c>
      <c r="AI513" s="726" cm="1">
        <f t="array" ref="AI513">INDEX($H513:$K513,0,MATCH(AI$458,$H$458:$K$458,0))*HLOOKUP(AI$457,$J$454:$R$455,2)</f>
        <v>0</v>
      </c>
      <c r="AJ513" s="726" cm="1">
        <f t="array" ref="AJ513">INDEX($H513:$K513,0,MATCH(AJ$458,$H$458:$K$458,0))*HLOOKUP(AJ$457,$J$454:$R$455,2)</f>
        <v>0</v>
      </c>
      <c r="AK513" s="726" cm="1">
        <f t="array" ref="AK513">INDEX($H513:$K513,0,MATCH(AK$458,$H$458:$K$458,0))*HLOOKUP(AK$457,$J$454:$R$455,2)</f>
        <v>1</v>
      </c>
      <c r="AL513" s="726" cm="1">
        <f t="array" ref="AL513">INDEX($H513:$K513,0,MATCH(AL$458,$H$458:$K$458,0))*HLOOKUP(AL$457,$J$454:$R$455,2)</f>
        <v>0</v>
      </c>
      <c r="AM513" s="726" cm="1">
        <f t="array" ref="AM513">INDEX($H513:$K513,0,MATCH(AM$458,$H$458:$K$458,0))*HLOOKUP(AM$457,$J$454:$R$455,2)</f>
        <v>0</v>
      </c>
      <c r="AN513" s="726" cm="1">
        <f t="array" ref="AN513">INDEX($H513:$K513,0,MATCH(AN$458,$H$458:$K$458,0))*HLOOKUP(AN$457,$J$454:$R$455,2)</f>
        <v>0</v>
      </c>
      <c r="AO513" s="726" cm="1">
        <f t="array" ref="AO513">INDEX($H513:$K513,0,MATCH(AO$458,$H$458:$K$458,0))*HLOOKUP(AO$457,$J$454:$R$455,2)</f>
        <v>1</v>
      </c>
      <c r="AP513" s="726" cm="1">
        <f t="array" ref="AP513">INDEX($H513:$K513,0,MATCH(AP$458,$H$458:$K$458,0))*HLOOKUP(AP$457,$J$454:$R$455,2)</f>
        <v>0</v>
      </c>
      <c r="AQ513" s="726" cm="1">
        <f t="array" ref="AQ513">INDEX($H513:$K513,0,MATCH(AQ$458,$H$458:$K$458,0))*HLOOKUP(AQ$457,$J$454:$R$455,2)</f>
        <v>0</v>
      </c>
      <c r="AR513" s="726" cm="1">
        <f t="array" ref="AR513">INDEX($H513:$K513,0,MATCH(AR$458,$H$458:$K$458,0))*HLOOKUP(AR$457,$J$454:$R$455,2)</f>
        <v>0</v>
      </c>
      <c r="AS513" s="726" cm="1">
        <f t="array" ref="AS513">INDEX($H513:$K513,0,MATCH(AS$458,$H$458:$K$458,0))*HLOOKUP(AS$457,$J$454:$R$455,2)</f>
        <v>1</v>
      </c>
      <c r="AT513" s="726" cm="1">
        <f t="array" ref="AT513">INDEX($H513:$K513,0,MATCH(AT$458,$H$458:$K$458,0))*HLOOKUP(AT$457,$J$454:$R$455,2)</f>
        <v>0</v>
      </c>
      <c r="AU513" s="726" cm="1">
        <f t="array" ref="AU513">INDEX($H513:$K513,0,MATCH(AU$458,$H$458:$K$458,0))*HLOOKUP(AU$457,$J$454:$R$455,2)</f>
        <v>0</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6" cm="1">
        <f t="array" ref="L514">INDEX($H514:$K514,0,MATCH(L$458,$H$458:$K$458,0))*HLOOKUP(L$457,$J$454:$R$455,2)</f>
        <v>0</v>
      </c>
      <c r="M514" s="726" cm="1">
        <f t="array" ref="M514">INDEX($H514:$K514,0,MATCH(M$458,$H$458:$K$458,0))*HLOOKUP(M$457,$J$454:$R$455,2)</f>
        <v>1</v>
      </c>
      <c r="N514" s="726" cm="1">
        <f t="array" ref="N514">INDEX($H514:$K514,0,MATCH(N$458,$H$458:$K$458,0))*HLOOKUP(N$457,$J$454:$R$455,2)</f>
        <v>1</v>
      </c>
      <c r="O514" s="726" cm="1">
        <f t="array" ref="O514">INDEX($H514:$K514,0,MATCH(O$458,$H$458:$K$458,0))*HLOOKUP(O$457,$J$454:$R$455,2)</f>
        <v>1</v>
      </c>
      <c r="P514" s="726" cm="1">
        <f t="array" ref="P514">INDEX($H514:$K514,0,MATCH(P$458,$H$458:$K$458,0))*HLOOKUP(P$457,$J$454:$R$455,2)</f>
        <v>0</v>
      </c>
      <c r="Q514" s="726" cm="1">
        <f t="array" ref="Q514">INDEX($H514:$K514,0,MATCH(Q$458,$H$458:$K$458,0))*HLOOKUP(Q$457,$J$454:$R$455,2)</f>
        <v>1</v>
      </c>
      <c r="R514" s="726" cm="1">
        <f t="array" ref="R514">INDEX($H514:$K514,0,MATCH(R$458,$H$458:$K$458,0))*HLOOKUP(R$457,$J$454:$R$455,2)</f>
        <v>1</v>
      </c>
      <c r="S514" s="726" cm="1">
        <f t="array" ref="S514">INDEX($H514:$K514,0,MATCH(S$458,$H$458:$K$458,0))*HLOOKUP(S$457,$J$454:$R$455,2)</f>
        <v>1</v>
      </c>
      <c r="T514" s="726" cm="1">
        <f t="array" ref="T514">INDEX($H514:$K514,0,MATCH(T$458,$H$458:$K$458,0))*HLOOKUP(T$457,$J$454:$R$455,2)</f>
        <v>0</v>
      </c>
      <c r="U514" s="726" cm="1">
        <f t="array" ref="U514">INDEX($H514:$K514,0,MATCH(U$458,$H$458:$K$458,0))*HLOOKUP(U$457,$J$454:$R$455,2)</f>
        <v>1</v>
      </c>
      <c r="V514" s="726" cm="1">
        <f t="array" ref="V514">INDEX($H514:$K514,0,MATCH(V$458,$H$458:$K$458,0))*HLOOKUP(V$457,$J$454:$R$455,2)</f>
        <v>1</v>
      </c>
      <c r="W514" s="726" cm="1">
        <f t="array" ref="W514">INDEX($H514:$K514,0,MATCH(W$458,$H$458:$K$458,0))*HLOOKUP(W$457,$J$454:$R$455,2)</f>
        <v>1</v>
      </c>
      <c r="X514" s="726" cm="1">
        <f t="array" ref="X514">INDEX($H514:$K514,0,MATCH(X$458,$H$458:$K$458,0))*HLOOKUP(X$457,$J$454:$R$455,2)</f>
        <v>0</v>
      </c>
      <c r="Y514" s="726" cm="1">
        <f t="array" ref="Y514">INDEX($H514:$K514,0,MATCH(Y$458,$H$458:$K$458,0))*HLOOKUP(Y$457,$J$454:$R$455,2)</f>
        <v>1</v>
      </c>
      <c r="Z514" s="726" cm="1">
        <f t="array" ref="Z514">INDEX($H514:$K514,0,MATCH(Z$458,$H$458:$K$458,0))*HLOOKUP(Z$457,$J$454:$R$455,2)</f>
        <v>1</v>
      </c>
      <c r="AA514" s="726" cm="1">
        <f t="array" ref="AA514">INDEX($H514:$K514,0,MATCH(AA$458,$H$458:$K$458,0))*HLOOKUP(AA$457,$J$454:$R$455,2)</f>
        <v>1</v>
      </c>
      <c r="AB514" s="726" cm="1">
        <f t="array" ref="AB514">INDEX($H514:$K514,0,MATCH(AB$458,$H$458:$K$458,0))*HLOOKUP(AB$457,$J$454:$R$455,2)</f>
        <v>0</v>
      </c>
      <c r="AC514" s="726" cm="1">
        <f t="array" ref="AC514">INDEX($H514:$K514,0,MATCH(AC$458,$H$458:$K$458,0))*HLOOKUP(AC$457,$J$454:$R$455,2)</f>
        <v>1</v>
      </c>
      <c r="AD514" s="726" cm="1">
        <f t="array" ref="AD514">INDEX($H514:$K514,0,MATCH(AD$458,$H$458:$K$458,0))*HLOOKUP(AD$457,$J$454:$R$455,2)</f>
        <v>1</v>
      </c>
      <c r="AE514" s="726" cm="1">
        <f t="array" ref="AE514">INDEX($H514:$K514,0,MATCH(AE$458,$H$458:$K$458,0))*HLOOKUP(AE$457,$J$454:$R$455,2)</f>
        <v>1</v>
      </c>
      <c r="AF514" s="726" cm="1">
        <f t="array" ref="AF514">INDEX($H514:$K514,0,MATCH(AF$458,$H$458:$K$458,0))*HLOOKUP(AF$457,$J$454:$R$455,2)</f>
        <v>0</v>
      </c>
      <c r="AG514" s="726" cm="1">
        <f t="array" ref="AG514">INDEX($H514:$K514,0,MATCH(AG$458,$H$458:$K$458,0))*HLOOKUP(AG$457,$J$454:$R$455,2)</f>
        <v>1</v>
      </c>
      <c r="AH514" s="726" cm="1">
        <f t="array" ref="AH514">INDEX($H514:$K514,0,MATCH(AH$458,$H$458:$K$458,0))*HLOOKUP(AH$457,$J$454:$R$455,2)</f>
        <v>1</v>
      </c>
      <c r="AI514" s="726" cm="1">
        <f t="array" ref="AI514">INDEX($H514:$K514,0,MATCH(AI$458,$H$458:$K$458,0))*HLOOKUP(AI$457,$J$454:$R$455,2)</f>
        <v>1</v>
      </c>
      <c r="AJ514" s="726" cm="1">
        <f t="array" ref="AJ514">INDEX($H514:$K514,0,MATCH(AJ$458,$H$458:$K$458,0))*HLOOKUP(AJ$457,$J$454:$R$455,2)</f>
        <v>0</v>
      </c>
      <c r="AK514" s="726" cm="1">
        <f t="array" ref="AK514">INDEX($H514:$K514,0,MATCH(AK$458,$H$458:$K$458,0))*HLOOKUP(AK$457,$J$454:$R$455,2)</f>
        <v>1</v>
      </c>
      <c r="AL514" s="726" cm="1">
        <f t="array" ref="AL514">INDEX($H514:$K514,0,MATCH(AL$458,$H$458:$K$458,0))*HLOOKUP(AL$457,$J$454:$R$455,2)</f>
        <v>1</v>
      </c>
      <c r="AM514" s="726" cm="1">
        <f t="array" ref="AM514">INDEX($H514:$K514,0,MATCH(AM$458,$H$458:$K$458,0))*HLOOKUP(AM$457,$J$454:$R$455,2)</f>
        <v>1</v>
      </c>
      <c r="AN514" s="726" cm="1">
        <f t="array" ref="AN514">INDEX($H514:$K514,0,MATCH(AN$458,$H$458:$K$458,0))*HLOOKUP(AN$457,$J$454:$R$455,2)</f>
        <v>0</v>
      </c>
      <c r="AO514" s="726" cm="1">
        <f t="array" ref="AO514">INDEX($H514:$K514,0,MATCH(AO$458,$H$458:$K$458,0))*HLOOKUP(AO$457,$J$454:$R$455,2)</f>
        <v>1</v>
      </c>
      <c r="AP514" s="726" cm="1">
        <f t="array" ref="AP514">INDEX($H514:$K514,0,MATCH(AP$458,$H$458:$K$458,0))*HLOOKUP(AP$457,$J$454:$R$455,2)</f>
        <v>1</v>
      </c>
      <c r="AQ514" s="726" cm="1">
        <f t="array" ref="AQ514">INDEX($H514:$K514,0,MATCH(AQ$458,$H$458:$K$458,0))*HLOOKUP(AQ$457,$J$454:$R$455,2)</f>
        <v>1</v>
      </c>
      <c r="AR514" s="726" cm="1">
        <f t="array" ref="AR514">INDEX($H514:$K514,0,MATCH(AR$458,$H$458:$K$458,0))*HLOOKUP(AR$457,$J$454:$R$455,2)</f>
        <v>0</v>
      </c>
      <c r="AS514" s="726" cm="1">
        <f t="array" ref="AS514">INDEX($H514:$K514,0,MATCH(AS$458,$H$458:$K$458,0))*HLOOKUP(AS$457,$J$454:$R$455,2)</f>
        <v>1</v>
      </c>
      <c r="AT514" s="726" cm="1">
        <f t="array" ref="AT514">INDEX($H514:$K514,0,MATCH(AT$458,$H$458:$K$458,0))*HLOOKUP(AT$457,$J$454:$R$455,2)</f>
        <v>1</v>
      </c>
      <c r="AU514" s="726"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6" cm="1">
        <f t="array" ref="L515">INDEX($H515:$K515,0,MATCH(L$458,$H$458:$K$458,0))*HLOOKUP(L$457,$J$454:$R$455,2)</f>
        <v>0</v>
      </c>
      <c r="M515" s="726" cm="1">
        <f t="array" ref="M515">INDEX($H515:$K515,0,MATCH(M$458,$H$458:$K$458,0))*HLOOKUP(M$457,$J$454:$R$455,2)</f>
        <v>1</v>
      </c>
      <c r="N515" s="726" cm="1">
        <f t="array" ref="N515">INDEX($H515:$K515,0,MATCH(N$458,$H$458:$K$458,0))*HLOOKUP(N$457,$J$454:$R$455,2)</f>
        <v>1</v>
      </c>
      <c r="O515" s="726" cm="1">
        <f t="array" ref="O515">INDEX($H515:$K515,0,MATCH(O$458,$H$458:$K$458,0))*HLOOKUP(O$457,$J$454:$R$455,2)</f>
        <v>1</v>
      </c>
      <c r="P515" s="726" cm="1">
        <f t="array" ref="P515">INDEX($H515:$K515,0,MATCH(P$458,$H$458:$K$458,0))*HLOOKUP(P$457,$J$454:$R$455,2)</f>
        <v>0</v>
      </c>
      <c r="Q515" s="726" cm="1">
        <f t="array" ref="Q515">INDEX($H515:$K515,0,MATCH(Q$458,$H$458:$K$458,0))*HLOOKUP(Q$457,$J$454:$R$455,2)</f>
        <v>1</v>
      </c>
      <c r="R515" s="726" cm="1">
        <f t="array" ref="R515">INDEX($H515:$K515,0,MATCH(R$458,$H$458:$K$458,0))*HLOOKUP(R$457,$J$454:$R$455,2)</f>
        <v>1</v>
      </c>
      <c r="S515" s="726" cm="1">
        <f t="array" ref="S515">INDEX($H515:$K515,0,MATCH(S$458,$H$458:$K$458,0))*HLOOKUP(S$457,$J$454:$R$455,2)</f>
        <v>1</v>
      </c>
      <c r="T515" s="726" cm="1">
        <f t="array" ref="T515">INDEX($H515:$K515,0,MATCH(T$458,$H$458:$K$458,0))*HLOOKUP(T$457,$J$454:$R$455,2)</f>
        <v>0</v>
      </c>
      <c r="U515" s="726" cm="1">
        <f t="array" ref="U515">INDEX($H515:$K515,0,MATCH(U$458,$H$458:$K$458,0))*HLOOKUP(U$457,$J$454:$R$455,2)</f>
        <v>1</v>
      </c>
      <c r="V515" s="726" cm="1">
        <f t="array" ref="V515">INDEX($H515:$K515,0,MATCH(V$458,$H$458:$K$458,0))*HLOOKUP(V$457,$J$454:$R$455,2)</f>
        <v>1</v>
      </c>
      <c r="W515" s="726" cm="1">
        <f t="array" ref="W515">INDEX($H515:$K515,0,MATCH(W$458,$H$458:$K$458,0))*HLOOKUP(W$457,$J$454:$R$455,2)</f>
        <v>1</v>
      </c>
      <c r="X515" s="726" cm="1">
        <f t="array" ref="X515">INDEX($H515:$K515,0,MATCH(X$458,$H$458:$K$458,0))*HLOOKUP(X$457,$J$454:$R$455,2)</f>
        <v>0</v>
      </c>
      <c r="Y515" s="726" cm="1">
        <f t="array" ref="Y515">INDEX($H515:$K515,0,MATCH(Y$458,$H$458:$K$458,0))*HLOOKUP(Y$457,$J$454:$R$455,2)</f>
        <v>1</v>
      </c>
      <c r="Z515" s="726" cm="1">
        <f t="array" ref="Z515">INDEX($H515:$K515,0,MATCH(Z$458,$H$458:$K$458,0))*HLOOKUP(Z$457,$J$454:$R$455,2)</f>
        <v>1</v>
      </c>
      <c r="AA515" s="726" cm="1">
        <f t="array" ref="AA515">INDEX($H515:$K515,0,MATCH(AA$458,$H$458:$K$458,0))*HLOOKUP(AA$457,$J$454:$R$455,2)</f>
        <v>1</v>
      </c>
      <c r="AB515" s="726" cm="1">
        <f t="array" ref="AB515">INDEX($H515:$K515,0,MATCH(AB$458,$H$458:$K$458,0))*HLOOKUP(AB$457,$J$454:$R$455,2)</f>
        <v>0</v>
      </c>
      <c r="AC515" s="726" cm="1">
        <f t="array" ref="AC515">INDEX($H515:$K515,0,MATCH(AC$458,$H$458:$K$458,0))*HLOOKUP(AC$457,$J$454:$R$455,2)</f>
        <v>1</v>
      </c>
      <c r="AD515" s="726" cm="1">
        <f t="array" ref="AD515">INDEX($H515:$K515,0,MATCH(AD$458,$H$458:$K$458,0))*HLOOKUP(AD$457,$J$454:$R$455,2)</f>
        <v>1</v>
      </c>
      <c r="AE515" s="726" cm="1">
        <f t="array" ref="AE515">INDEX($H515:$K515,0,MATCH(AE$458,$H$458:$K$458,0))*HLOOKUP(AE$457,$J$454:$R$455,2)</f>
        <v>1</v>
      </c>
      <c r="AF515" s="726" cm="1">
        <f t="array" ref="AF515">INDEX($H515:$K515,0,MATCH(AF$458,$H$458:$K$458,0))*HLOOKUP(AF$457,$J$454:$R$455,2)</f>
        <v>0</v>
      </c>
      <c r="AG515" s="726" cm="1">
        <f t="array" ref="AG515">INDEX($H515:$K515,0,MATCH(AG$458,$H$458:$K$458,0))*HLOOKUP(AG$457,$J$454:$R$455,2)</f>
        <v>1</v>
      </c>
      <c r="AH515" s="726" cm="1">
        <f t="array" ref="AH515">INDEX($H515:$K515,0,MATCH(AH$458,$H$458:$K$458,0))*HLOOKUP(AH$457,$J$454:$R$455,2)</f>
        <v>1</v>
      </c>
      <c r="AI515" s="726" cm="1">
        <f t="array" ref="AI515">INDEX($H515:$K515,0,MATCH(AI$458,$H$458:$K$458,0))*HLOOKUP(AI$457,$J$454:$R$455,2)</f>
        <v>1</v>
      </c>
      <c r="AJ515" s="726" cm="1">
        <f t="array" ref="AJ515">INDEX($H515:$K515,0,MATCH(AJ$458,$H$458:$K$458,0))*HLOOKUP(AJ$457,$J$454:$R$455,2)</f>
        <v>0</v>
      </c>
      <c r="AK515" s="726" cm="1">
        <f t="array" ref="AK515">INDEX($H515:$K515,0,MATCH(AK$458,$H$458:$K$458,0))*HLOOKUP(AK$457,$J$454:$R$455,2)</f>
        <v>1</v>
      </c>
      <c r="AL515" s="726" cm="1">
        <f t="array" ref="AL515">INDEX($H515:$K515,0,MATCH(AL$458,$H$458:$K$458,0))*HLOOKUP(AL$457,$J$454:$R$455,2)</f>
        <v>1</v>
      </c>
      <c r="AM515" s="726" cm="1">
        <f t="array" ref="AM515">INDEX($H515:$K515,0,MATCH(AM$458,$H$458:$K$458,0))*HLOOKUP(AM$457,$J$454:$R$455,2)</f>
        <v>1</v>
      </c>
      <c r="AN515" s="726" cm="1">
        <f t="array" ref="AN515">INDEX($H515:$K515,0,MATCH(AN$458,$H$458:$K$458,0))*HLOOKUP(AN$457,$J$454:$R$455,2)</f>
        <v>0</v>
      </c>
      <c r="AO515" s="726" cm="1">
        <f t="array" ref="AO515">INDEX($H515:$K515,0,MATCH(AO$458,$H$458:$K$458,0))*HLOOKUP(AO$457,$J$454:$R$455,2)</f>
        <v>1</v>
      </c>
      <c r="AP515" s="726" cm="1">
        <f t="array" ref="AP515">INDEX($H515:$K515,0,MATCH(AP$458,$H$458:$K$458,0))*HLOOKUP(AP$457,$J$454:$R$455,2)</f>
        <v>1</v>
      </c>
      <c r="AQ515" s="726" cm="1">
        <f t="array" ref="AQ515">INDEX($H515:$K515,0,MATCH(AQ$458,$H$458:$K$458,0))*HLOOKUP(AQ$457,$J$454:$R$455,2)</f>
        <v>1</v>
      </c>
      <c r="AR515" s="726" cm="1">
        <f t="array" ref="AR515">INDEX($H515:$K515,0,MATCH(AR$458,$H$458:$K$458,0))*HLOOKUP(AR$457,$J$454:$R$455,2)</f>
        <v>0</v>
      </c>
      <c r="AS515" s="726" cm="1">
        <f t="array" ref="AS515">INDEX($H515:$K515,0,MATCH(AS$458,$H$458:$K$458,0))*HLOOKUP(AS$457,$J$454:$R$455,2)</f>
        <v>1</v>
      </c>
      <c r="AT515" s="726" cm="1">
        <f t="array" ref="AT515">INDEX($H515:$K515,0,MATCH(AT$458,$H$458:$K$458,0))*HLOOKUP(AT$457,$J$454:$R$455,2)</f>
        <v>1</v>
      </c>
      <c r="AU515" s="726"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6" cm="1">
        <f t="array" ref="L516">INDEX($H516:$K516,0,MATCH(L$458,$H$458:$K$458,0))*HLOOKUP(L$457,$J$454:$R$455,2)</f>
        <v>0</v>
      </c>
      <c r="M516" s="726" cm="1">
        <f t="array" ref="M516">INDEX($H516:$K516,0,MATCH(M$458,$H$458:$K$458,0))*HLOOKUP(M$457,$J$454:$R$455,2)</f>
        <v>1</v>
      </c>
      <c r="N516" s="726" cm="1">
        <f t="array" ref="N516">INDEX($H516:$K516,0,MATCH(N$458,$H$458:$K$458,0))*HLOOKUP(N$457,$J$454:$R$455,2)</f>
        <v>1</v>
      </c>
      <c r="O516" s="726" cm="1">
        <f t="array" ref="O516">INDEX($H516:$K516,0,MATCH(O$458,$H$458:$K$458,0))*HLOOKUP(O$457,$J$454:$R$455,2)</f>
        <v>1</v>
      </c>
      <c r="P516" s="726" cm="1">
        <f t="array" ref="P516">INDEX($H516:$K516,0,MATCH(P$458,$H$458:$K$458,0))*HLOOKUP(P$457,$J$454:$R$455,2)</f>
        <v>0</v>
      </c>
      <c r="Q516" s="726" cm="1">
        <f t="array" ref="Q516">INDEX($H516:$K516,0,MATCH(Q$458,$H$458:$K$458,0))*HLOOKUP(Q$457,$J$454:$R$455,2)</f>
        <v>1</v>
      </c>
      <c r="R516" s="726" cm="1">
        <f t="array" ref="R516">INDEX($H516:$K516,0,MATCH(R$458,$H$458:$K$458,0))*HLOOKUP(R$457,$J$454:$R$455,2)</f>
        <v>1</v>
      </c>
      <c r="S516" s="726" cm="1">
        <f t="array" ref="S516">INDEX($H516:$K516,0,MATCH(S$458,$H$458:$K$458,0))*HLOOKUP(S$457,$J$454:$R$455,2)</f>
        <v>1</v>
      </c>
      <c r="T516" s="726" cm="1">
        <f t="array" ref="T516">INDEX($H516:$K516,0,MATCH(T$458,$H$458:$K$458,0))*HLOOKUP(T$457,$J$454:$R$455,2)</f>
        <v>0</v>
      </c>
      <c r="U516" s="726" cm="1">
        <f t="array" ref="U516">INDEX($H516:$K516,0,MATCH(U$458,$H$458:$K$458,0))*HLOOKUP(U$457,$J$454:$R$455,2)</f>
        <v>1</v>
      </c>
      <c r="V516" s="726" cm="1">
        <f t="array" ref="V516">INDEX($H516:$K516,0,MATCH(V$458,$H$458:$K$458,0))*HLOOKUP(V$457,$J$454:$R$455,2)</f>
        <v>1</v>
      </c>
      <c r="W516" s="726" cm="1">
        <f t="array" ref="W516">INDEX($H516:$K516,0,MATCH(W$458,$H$458:$K$458,0))*HLOOKUP(W$457,$J$454:$R$455,2)</f>
        <v>1</v>
      </c>
      <c r="X516" s="726" cm="1">
        <f t="array" ref="X516">INDEX($H516:$K516,0,MATCH(X$458,$H$458:$K$458,0))*HLOOKUP(X$457,$J$454:$R$455,2)</f>
        <v>0</v>
      </c>
      <c r="Y516" s="726" cm="1">
        <f t="array" ref="Y516">INDEX($H516:$K516,0,MATCH(Y$458,$H$458:$K$458,0))*HLOOKUP(Y$457,$J$454:$R$455,2)</f>
        <v>1</v>
      </c>
      <c r="Z516" s="726" cm="1">
        <f t="array" ref="Z516">INDEX($H516:$K516,0,MATCH(Z$458,$H$458:$K$458,0))*HLOOKUP(Z$457,$J$454:$R$455,2)</f>
        <v>1</v>
      </c>
      <c r="AA516" s="726" cm="1">
        <f t="array" ref="AA516">INDEX($H516:$K516,0,MATCH(AA$458,$H$458:$K$458,0))*HLOOKUP(AA$457,$J$454:$R$455,2)</f>
        <v>1</v>
      </c>
      <c r="AB516" s="726" cm="1">
        <f t="array" ref="AB516">INDEX($H516:$K516,0,MATCH(AB$458,$H$458:$K$458,0))*HLOOKUP(AB$457,$J$454:$R$455,2)</f>
        <v>0</v>
      </c>
      <c r="AC516" s="726" cm="1">
        <f t="array" ref="AC516">INDEX($H516:$K516,0,MATCH(AC$458,$H$458:$K$458,0))*HLOOKUP(AC$457,$J$454:$R$455,2)</f>
        <v>1</v>
      </c>
      <c r="AD516" s="726" cm="1">
        <f t="array" ref="AD516">INDEX($H516:$K516,0,MATCH(AD$458,$H$458:$K$458,0))*HLOOKUP(AD$457,$J$454:$R$455,2)</f>
        <v>1</v>
      </c>
      <c r="AE516" s="726" cm="1">
        <f t="array" ref="AE516">INDEX($H516:$K516,0,MATCH(AE$458,$H$458:$K$458,0))*HLOOKUP(AE$457,$J$454:$R$455,2)</f>
        <v>1</v>
      </c>
      <c r="AF516" s="726" cm="1">
        <f t="array" ref="AF516">INDEX($H516:$K516,0,MATCH(AF$458,$H$458:$K$458,0))*HLOOKUP(AF$457,$J$454:$R$455,2)</f>
        <v>0</v>
      </c>
      <c r="AG516" s="726" cm="1">
        <f t="array" ref="AG516">INDEX($H516:$K516,0,MATCH(AG$458,$H$458:$K$458,0))*HLOOKUP(AG$457,$J$454:$R$455,2)</f>
        <v>1</v>
      </c>
      <c r="AH516" s="726" cm="1">
        <f t="array" ref="AH516">INDEX($H516:$K516,0,MATCH(AH$458,$H$458:$K$458,0))*HLOOKUP(AH$457,$J$454:$R$455,2)</f>
        <v>1</v>
      </c>
      <c r="AI516" s="726" cm="1">
        <f t="array" ref="AI516">INDEX($H516:$K516,0,MATCH(AI$458,$H$458:$K$458,0))*HLOOKUP(AI$457,$J$454:$R$455,2)</f>
        <v>1</v>
      </c>
      <c r="AJ516" s="726" cm="1">
        <f t="array" ref="AJ516">INDEX($H516:$K516,0,MATCH(AJ$458,$H$458:$K$458,0))*HLOOKUP(AJ$457,$J$454:$R$455,2)</f>
        <v>0</v>
      </c>
      <c r="AK516" s="726" cm="1">
        <f t="array" ref="AK516">INDEX($H516:$K516,0,MATCH(AK$458,$H$458:$K$458,0))*HLOOKUP(AK$457,$J$454:$R$455,2)</f>
        <v>1</v>
      </c>
      <c r="AL516" s="726" cm="1">
        <f t="array" ref="AL516">INDEX($H516:$K516,0,MATCH(AL$458,$H$458:$K$458,0))*HLOOKUP(AL$457,$J$454:$R$455,2)</f>
        <v>1</v>
      </c>
      <c r="AM516" s="726" cm="1">
        <f t="array" ref="AM516">INDEX($H516:$K516,0,MATCH(AM$458,$H$458:$K$458,0))*HLOOKUP(AM$457,$J$454:$R$455,2)</f>
        <v>1</v>
      </c>
      <c r="AN516" s="726" cm="1">
        <f t="array" ref="AN516">INDEX($H516:$K516,0,MATCH(AN$458,$H$458:$K$458,0))*HLOOKUP(AN$457,$J$454:$R$455,2)</f>
        <v>0</v>
      </c>
      <c r="AO516" s="726" cm="1">
        <f t="array" ref="AO516">INDEX($H516:$K516,0,MATCH(AO$458,$H$458:$K$458,0))*HLOOKUP(AO$457,$J$454:$R$455,2)</f>
        <v>1</v>
      </c>
      <c r="AP516" s="726" cm="1">
        <f t="array" ref="AP516">INDEX($H516:$K516,0,MATCH(AP$458,$H$458:$K$458,0))*HLOOKUP(AP$457,$J$454:$R$455,2)</f>
        <v>1</v>
      </c>
      <c r="AQ516" s="726" cm="1">
        <f t="array" ref="AQ516">INDEX($H516:$K516,0,MATCH(AQ$458,$H$458:$K$458,0))*HLOOKUP(AQ$457,$J$454:$R$455,2)</f>
        <v>1</v>
      </c>
      <c r="AR516" s="726" cm="1">
        <f t="array" ref="AR516">INDEX($H516:$K516,0,MATCH(AR$458,$H$458:$K$458,0))*HLOOKUP(AR$457,$J$454:$R$455,2)</f>
        <v>0</v>
      </c>
      <c r="AS516" s="726" cm="1">
        <f t="array" ref="AS516">INDEX($H516:$K516,0,MATCH(AS$458,$H$458:$K$458,0))*HLOOKUP(AS$457,$J$454:$R$455,2)</f>
        <v>1</v>
      </c>
      <c r="AT516" s="726" cm="1">
        <f t="array" ref="AT516">INDEX($H516:$K516,0,MATCH(AT$458,$H$458:$K$458,0))*HLOOKUP(AT$457,$J$454:$R$455,2)</f>
        <v>1</v>
      </c>
      <c r="AU516" s="726"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6" cm="1">
        <f t="array" ref="L517">INDEX($H517:$K517,0,MATCH(L$458,$H$458:$K$458,0))*HLOOKUP(L$457,$J$454:$R$455,2)</f>
        <v>0</v>
      </c>
      <c r="M517" s="726" cm="1">
        <f t="array" ref="M517">INDEX($H517:$K517,0,MATCH(M$458,$H$458:$K$458,0))*HLOOKUP(M$457,$J$454:$R$455,2)</f>
        <v>1</v>
      </c>
      <c r="N517" s="726" cm="1">
        <f t="array" ref="N517">INDEX($H517:$K517,0,MATCH(N$458,$H$458:$K$458,0))*HLOOKUP(N$457,$J$454:$R$455,2)</f>
        <v>1</v>
      </c>
      <c r="O517" s="726" cm="1">
        <f t="array" ref="O517">INDEX($H517:$K517,0,MATCH(O$458,$H$458:$K$458,0))*HLOOKUP(O$457,$J$454:$R$455,2)</f>
        <v>1</v>
      </c>
      <c r="P517" s="726" cm="1">
        <f t="array" ref="P517">INDEX($H517:$K517,0,MATCH(P$458,$H$458:$K$458,0))*HLOOKUP(P$457,$J$454:$R$455,2)</f>
        <v>0</v>
      </c>
      <c r="Q517" s="726" cm="1">
        <f t="array" ref="Q517">INDEX($H517:$K517,0,MATCH(Q$458,$H$458:$K$458,0))*HLOOKUP(Q$457,$J$454:$R$455,2)</f>
        <v>1</v>
      </c>
      <c r="R517" s="726" cm="1">
        <f t="array" ref="R517">INDEX($H517:$K517,0,MATCH(R$458,$H$458:$K$458,0))*HLOOKUP(R$457,$J$454:$R$455,2)</f>
        <v>1</v>
      </c>
      <c r="S517" s="726" cm="1">
        <f t="array" ref="S517">INDEX($H517:$K517,0,MATCH(S$458,$H$458:$K$458,0))*HLOOKUP(S$457,$J$454:$R$455,2)</f>
        <v>1</v>
      </c>
      <c r="T517" s="726" cm="1">
        <f t="array" ref="T517">INDEX($H517:$K517,0,MATCH(T$458,$H$458:$K$458,0))*HLOOKUP(T$457,$J$454:$R$455,2)</f>
        <v>0</v>
      </c>
      <c r="U517" s="726" cm="1">
        <f t="array" ref="U517">INDEX($H517:$K517,0,MATCH(U$458,$H$458:$K$458,0))*HLOOKUP(U$457,$J$454:$R$455,2)</f>
        <v>1</v>
      </c>
      <c r="V517" s="726" cm="1">
        <f t="array" ref="V517">INDEX($H517:$K517,0,MATCH(V$458,$H$458:$K$458,0))*HLOOKUP(V$457,$J$454:$R$455,2)</f>
        <v>1</v>
      </c>
      <c r="W517" s="726" cm="1">
        <f t="array" ref="W517">INDEX($H517:$K517,0,MATCH(W$458,$H$458:$K$458,0))*HLOOKUP(W$457,$J$454:$R$455,2)</f>
        <v>1</v>
      </c>
      <c r="X517" s="726" cm="1">
        <f t="array" ref="X517">INDEX($H517:$K517,0,MATCH(X$458,$H$458:$K$458,0))*HLOOKUP(X$457,$J$454:$R$455,2)</f>
        <v>0</v>
      </c>
      <c r="Y517" s="726" cm="1">
        <f t="array" ref="Y517">INDEX($H517:$K517,0,MATCH(Y$458,$H$458:$K$458,0))*HLOOKUP(Y$457,$J$454:$R$455,2)</f>
        <v>1</v>
      </c>
      <c r="Z517" s="726" cm="1">
        <f t="array" ref="Z517">INDEX($H517:$K517,0,MATCH(Z$458,$H$458:$K$458,0))*HLOOKUP(Z$457,$J$454:$R$455,2)</f>
        <v>1</v>
      </c>
      <c r="AA517" s="726" cm="1">
        <f t="array" ref="AA517">INDEX($H517:$K517,0,MATCH(AA$458,$H$458:$K$458,0))*HLOOKUP(AA$457,$J$454:$R$455,2)</f>
        <v>1</v>
      </c>
      <c r="AB517" s="726" cm="1">
        <f t="array" ref="AB517">INDEX($H517:$K517,0,MATCH(AB$458,$H$458:$K$458,0))*HLOOKUP(AB$457,$J$454:$R$455,2)</f>
        <v>0</v>
      </c>
      <c r="AC517" s="726" cm="1">
        <f t="array" ref="AC517">INDEX($H517:$K517,0,MATCH(AC$458,$H$458:$K$458,0))*HLOOKUP(AC$457,$J$454:$R$455,2)</f>
        <v>1</v>
      </c>
      <c r="AD517" s="726" cm="1">
        <f t="array" ref="AD517">INDEX($H517:$K517,0,MATCH(AD$458,$H$458:$K$458,0))*HLOOKUP(AD$457,$J$454:$R$455,2)</f>
        <v>1</v>
      </c>
      <c r="AE517" s="726" cm="1">
        <f t="array" ref="AE517">INDEX($H517:$K517,0,MATCH(AE$458,$H$458:$K$458,0))*HLOOKUP(AE$457,$J$454:$R$455,2)</f>
        <v>1</v>
      </c>
      <c r="AF517" s="726" cm="1">
        <f t="array" ref="AF517">INDEX($H517:$K517,0,MATCH(AF$458,$H$458:$K$458,0))*HLOOKUP(AF$457,$J$454:$R$455,2)</f>
        <v>0</v>
      </c>
      <c r="AG517" s="726" cm="1">
        <f t="array" ref="AG517">INDEX($H517:$K517,0,MATCH(AG$458,$H$458:$K$458,0))*HLOOKUP(AG$457,$J$454:$R$455,2)</f>
        <v>1</v>
      </c>
      <c r="AH517" s="726" cm="1">
        <f t="array" ref="AH517">INDEX($H517:$K517,0,MATCH(AH$458,$H$458:$K$458,0))*HLOOKUP(AH$457,$J$454:$R$455,2)</f>
        <v>1</v>
      </c>
      <c r="AI517" s="726" cm="1">
        <f t="array" ref="AI517">INDEX($H517:$K517,0,MATCH(AI$458,$H$458:$K$458,0))*HLOOKUP(AI$457,$J$454:$R$455,2)</f>
        <v>1</v>
      </c>
      <c r="AJ517" s="726" cm="1">
        <f t="array" ref="AJ517">INDEX($H517:$K517,0,MATCH(AJ$458,$H$458:$K$458,0))*HLOOKUP(AJ$457,$J$454:$R$455,2)</f>
        <v>0</v>
      </c>
      <c r="AK517" s="726" cm="1">
        <f t="array" ref="AK517">INDEX($H517:$K517,0,MATCH(AK$458,$H$458:$K$458,0))*HLOOKUP(AK$457,$J$454:$R$455,2)</f>
        <v>1</v>
      </c>
      <c r="AL517" s="726" cm="1">
        <f t="array" ref="AL517">INDEX($H517:$K517,0,MATCH(AL$458,$H$458:$K$458,0))*HLOOKUP(AL$457,$J$454:$R$455,2)</f>
        <v>1</v>
      </c>
      <c r="AM517" s="726" cm="1">
        <f t="array" ref="AM517">INDEX($H517:$K517,0,MATCH(AM$458,$H$458:$K$458,0))*HLOOKUP(AM$457,$J$454:$R$455,2)</f>
        <v>1</v>
      </c>
      <c r="AN517" s="726" cm="1">
        <f t="array" ref="AN517">INDEX($H517:$K517,0,MATCH(AN$458,$H$458:$K$458,0))*HLOOKUP(AN$457,$J$454:$R$455,2)</f>
        <v>0</v>
      </c>
      <c r="AO517" s="726" cm="1">
        <f t="array" ref="AO517">INDEX($H517:$K517,0,MATCH(AO$458,$H$458:$K$458,0))*HLOOKUP(AO$457,$J$454:$R$455,2)</f>
        <v>1</v>
      </c>
      <c r="AP517" s="726" cm="1">
        <f t="array" ref="AP517">INDEX($H517:$K517,0,MATCH(AP$458,$H$458:$K$458,0))*HLOOKUP(AP$457,$J$454:$R$455,2)</f>
        <v>1</v>
      </c>
      <c r="AQ517" s="726" cm="1">
        <f t="array" ref="AQ517">INDEX($H517:$K517,0,MATCH(AQ$458,$H$458:$K$458,0))*HLOOKUP(AQ$457,$J$454:$R$455,2)</f>
        <v>1</v>
      </c>
      <c r="AR517" s="726" cm="1">
        <f t="array" ref="AR517">INDEX($H517:$K517,0,MATCH(AR$458,$H$458:$K$458,0))*HLOOKUP(AR$457,$J$454:$R$455,2)</f>
        <v>0</v>
      </c>
      <c r="AS517" s="726" cm="1">
        <f t="array" ref="AS517">INDEX($H517:$K517,0,MATCH(AS$458,$H$458:$K$458,0))*HLOOKUP(AS$457,$J$454:$R$455,2)</f>
        <v>1</v>
      </c>
      <c r="AT517" s="726" cm="1">
        <f t="array" ref="AT517">INDEX($H517:$K517,0,MATCH(AT$458,$H$458:$K$458,0))*HLOOKUP(AT$457,$J$454:$R$455,2)</f>
        <v>1</v>
      </c>
      <c r="AU517" s="726"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69"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69"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69"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69"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69"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69"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69"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69"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69"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69"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69"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69"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84" ht="12" customHeight="1" outlineLevel="1" x14ac:dyDescent="0.25">
      <c r="A545" s="7"/>
      <c r="B545" s="8"/>
      <c r="C545" s="18"/>
      <c r="D545" s="18"/>
      <c r="E545" s="18"/>
      <c r="F545" s="34"/>
      <c r="H545" s="28"/>
      <c r="I545" s="669"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84" ht="12" customHeight="1" outlineLevel="1" x14ac:dyDescent="0.25">
      <c r="A546" s="7"/>
      <c r="B546" s="8"/>
      <c r="C546" s="18"/>
      <c r="D546" s="18"/>
      <c r="E546" s="18"/>
      <c r="F546" s="34"/>
      <c r="H546" s="28"/>
      <c r="I546" s="669"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84" ht="12" customHeight="1" outlineLevel="1" x14ac:dyDescent="0.25">
      <c r="A547" s="7"/>
      <c r="B547" s="8"/>
      <c r="C547" s="18"/>
      <c r="D547" s="18"/>
      <c r="E547" s="18"/>
      <c r="F547" s="34"/>
      <c r="H547" s="27"/>
      <c r="I547" s="669"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84" ht="12" customHeight="1" outlineLevel="1" x14ac:dyDescent="0.25">
      <c r="A548" s="7"/>
      <c r="B548" s="8"/>
      <c r="C548" s="18"/>
      <c r="D548" s="18"/>
      <c r="E548" s="18"/>
      <c r="F548" s="34"/>
      <c r="H548" s="27"/>
      <c r="I548" s="669"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84" ht="12" customHeight="1" outlineLevel="1" x14ac:dyDescent="0.25">
      <c r="A549" s="7"/>
      <c r="B549" s="8"/>
      <c r="C549" s="18"/>
      <c r="D549" s="18"/>
      <c r="E549" s="18"/>
      <c r="F549" s="34"/>
      <c r="H549" s="27"/>
      <c r="I549" s="669"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84"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84"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84"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84"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84"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84" ht="12" customHeight="1" outlineLevel="1" x14ac:dyDescent="0.25">
      <c r="A555" s="7"/>
      <c r="B555" s="8"/>
      <c r="C555" s="8"/>
      <c r="D555" s="8"/>
      <c r="E555" s="8"/>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row>
    <row r="556" spans="1:84" ht="5.0999999999999996"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5.0999999999999996"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84" ht="12" customHeight="1" outlineLevel="1" x14ac:dyDescent="0.25">
      <c r="A558" s="7"/>
      <c r="B558" s="8"/>
      <c r="C558" s="13"/>
      <c r="D558" s="13"/>
      <c r="E558" s="13" t="s">
        <v>1</v>
      </c>
      <c r="F558" s="14"/>
      <c r="G558" s="15" t="s">
        <v>1336</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84" ht="12" customHeight="1" outlineLevel="1" x14ac:dyDescent="0.25">
      <c r="A559" s="7"/>
      <c r="B559" s="8"/>
      <c r="C559" s="13"/>
      <c r="D559" s="13"/>
      <c r="E559" s="18"/>
      <c r="F559" s="14"/>
      <c r="G559" s="19"/>
      <c r="H559" s="14"/>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84" ht="12" customHeight="1" outlineLevel="1" x14ac:dyDescent="0.25">
      <c r="A560" s="7"/>
      <c r="B560" s="8"/>
      <c r="C560" s="18"/>
      <c r="D560" s="13"/>
      <c r="E560" s="18"/>
      <c r="F560" s="14"/>
      <c r="G560" s="14" t="s">
        <v>1337</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18"/>
      <c r="J564" s="24"/>
      <c r="K564" s="24"/>
      <c r="L564" s="24"/>
      <c r="M564" s="24"/>
      <c r="N564" s="24"/>
      <c r="O564" s="24"/>
      <c r="P564" s="24"/>
      <c r="Q564" s="24"/>
      <c r="R564" s="24"/>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18"/>
      <c r="J565" s="24" t="s">
        <v>372</v>
      </c>
      <c r="K565" s="24" t="s">
        <v>56</v>
      </c>
      <c r="L565" s="24" t="s">
        <v>57</v>
      </c>
      <c r="M565" s="24" t="s">
        <v>58</v>
      </c>
      <c r="N565" s="24" t="s">
        <v>59</v>
      </c>
      <c r="O565" s="24" t="s">
        <v>868</v>
      </c>
      <c r="P565" s="24" t="s">
        <v>869</v>
      </c>
      <c r="Q565" s="24" t="s">
        <v>870</v>
      </c>
      <c r="R565" s="24" t="s">
        <v>1169</v>
      </c>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H566" s="28"/>
      <c r="I566" s="498" t="s">
        <v>807</v>
      </c>
      <c r="J566" s="897">
        <v>1</v>
      </c>
      <c r="K566" s="897">
        <v>1</v>
      </c>
      <c r="L566" s="897">
        <v>1</v>
      </c>
      <c r="M566" s="897">
        <v>1</v>
      </c>
      <c r="N566" s="897">
        <v>1</v>
      </c>
      <c r="O566" s="897">
        <v>1</v>
      </c>
      <c r="P566" s="897">
        <v>1</v>
      </c>
      <c r="Q566" s="897">
        <v>1</v>
      </c>
      <c r="R566" s="897">
        <v>1</v>
      </c>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H567" s="28"/>
      <c r="I567" s="499" t="s">
        <v>386</v>
      </c>
      <c r="J567" s="897">
        <v>1</v>
      </c>
      <c r="K567" s="897">
        <v>1</v>
      </c>
      <c r="L567" s="897">
        <v>1</v>
      </c>
      <c r="M567" s="897">
        <v>1</v>
      </c>
      <c r="N567" s="897">
        <v>1</v>
      </c>
      <c r="O567" s="897">
        <v>1</v>
      </c>
      <c r="P567" s="897">
        <v>1</v>
      </c>
      <c r="Q567" s="897">
        <v>1</v>
      </c>
      <c r="R567" s="897">
        <v>1</v>
      </c>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H568" s="28"/>
      <c r="I568" s="499" t="s">
        <v>779</v>
      </c>
      <c r="J568" s="897">
        <v>1</v>
      </c>
      <c r="K568" s="897">
        <v>1</v>
      </c>
      <c r="L568" s="897">
        <v>1</v>
      </c>
      <c r="M568" s="897">
        <v>1</v>
      </c>
      <c r="N568" s="897">
        <v>1</v>
      </c>
      <c r="O568" s="897">
        <v>1</v>
      </c>
      <c r="P568" s="897">
        <v>1</v>
      </c>
      <c r="Q568" s="897">
        <v>1</v>
      </c>
      <c r="R568" s="897">
        <v>1</v>
      </c>
      <c r="S568" s="62"/>
      <c r="T568" s="59"/>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H569" s="28"/>
      <c r="I569" s="499" t="s">
        <v>780</v>
      </c>
      <c r="J569" s="897">
        <v>1</v>
      </c>
      <c r="K569" s="897">
        <v>1</v>
      </c>
      <c r="L569" s="897">
        <v>1</v>
      </c>
      <c r="M569" s="897">
        <v>1</v>
      </c>
      <c r="N569" s="897">
        <v>1</v>
      </c>
      <c r="O569" s="897">
        <v>1</v>
      </c>
      <c r="P569" s="897">
        <v>1</v>
      </c>
      <c r="Q569" s="897">
        <v>1</v>
      </c>
      <c r="R569" s="897">
        <v>1</v>
      </c>
      <c r="S569" s="62"/>
      <c r="T569" s="59"/>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H570" s="28"/>
      <c r="I570" s="499" t="s">
        <v>781</v>
      </c>
      <c r="J570" s="897">
        <v>1</v>
      </c>
      <c r="K570" s="897">
        <v>1</v>
      </c>
      <c r="L570" s="897">
        <v>1</v>
      </c>
      <c r="M570" s="897">
        <v>1</v>
      </c>
      <c r="N570" s="897">
        <v>1</v>
      </c>
      <c r="O570" s="897">
        <v>1</v>
      </c>
      <c r="P570" s="897">
        <v>1</v>
      </c>
      <c r="Q570" s="897">
        <v>1</v>
      </c>
      <c r="R570" s="897">
        <v>1</v>
      </c>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H571" s="28"/>
      <c r="I571" s="499" t="s">
        <v>782</v>
      </c>
      <c r="J571" s="897">
        <v>1</v>
      </c>
      <c r="K571" s="897">
        <v>1</v>
      </c>
      <c r="L571" s="897">
        <v>1</v>
      </c>
      <c r="M571" s="897">
        <v>1</v>
      </c>
      <c r="N571" s="897">
        <v>1</v>
      </c>
      <c r="O571" s="897">
        <v>1</v>
      </c>
      <c r="P571" s="897">
        <v>1</v>
      </c>
      <c r="Q571" s="897">
        <v>1</v>
      </c>
      <c r="R571" s="897">
        <v>1</v>
      </c>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H572" s="28"/>
      <c r="I572" s="499" t="s">
        <v>783</v>
      </c>
      <c r="J572" s="897">
        <v>1</v>
      </c>
      <c r="K572" s="897">
        <v>1</v>
      </c>
      <c r="L572" s="897">
        <v>1</v>
      </c>
      <c r="M572" s="897">
        <v>1</v>
      </c>
      <c r="N572" s="897">
        <v>1</v>
      </c>
      <c r="O572" s="897">
        <v>1</v>
      </c>
      <c r="P572" s="897">
        <v>1</v>
      </c>
      <c r="Q572" s="897">
        <v>1</v>
      </c>
      <c r="R572" s="897">
        <v>1</v>
      </c>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H573" s="28"/>
      <c r="I573" s="499" t="s">
        <v>784</v>
      </c>
      <c r="J573" s="897">
        <v>1</v>
      </c>
      <c r="K573" s="897">
        <v>1</v>
      </c>
      <c r="L573" s="897">
        <v>1</v>
      </c>
      <c r="M573" s="897">
        <v>1</v>
      </c>
      <c r="N573" s="897">
        <v>1</v>
      </c>
      <c r="O573" s="897">
        <v>1</v>
      </c>
      <c r="P573" s="897">
        <v>1</v>
      </c>
      <c r="Q573" s="897">
        <v>1</v>
      </c>
      <c r="R573" s="897">
        <v>1</v>
      </c>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H574" s="28"/>
      <c r="I574" s="499" t="s">
        <v>785</v>
      </c>
      <c r="J574" s="897">
        <v>1</v>
      </c>
      <c r="K574" s="897">
        <v>1</v>
      </c>
      <c r="L574" s="897">
        <v>1</v>
      </c>
      <c r="M574" s="897">
        <v>1</v>
      </c>
      <c r="N574" s="897">
        <v>1</v>
      </c>
      <c r="O574" s="897">
        <v>1</v>
      </c>
      <c r="P574" s="897">
        <v>1</v>
      </c>
      <c r="Q574" s="897">
        <v>1</v>
      </c>
      <c r="R574" s="897">
        <v>1</v>
      </c>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H575" s="28"/>
      <c r="I575" s="500" t="s">
        <v>786</v>
      </c>
      <c r="J575" s="897">
        <v>1</v>
      </c>
      <c r="K575" s="897">
        <v>1</v>
      </c>
      <c r="L575" s="897">
        <v>1</v>
      </c>
      <c r="M575" s="897">
        <v>1</v>
      </c>
      <c r="N575" s="897">
        <v>1</v>
      </c>
      <c r="O575" s="897">
        <v>1</v>
      </c>
      <c r="P575" s="897">
        <v>1</v>
      </c>
      <c r="Q575" s="897">
        <v>1</v>
      </c>
      <c r="R575" s="897">
        <v>1</v>
      </c>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35"/>
      <c r="H577" s="35"/>
      <c r="I577" s="35"/>
      <c r="J577" s="63"/>
      <c r="K577" s="63"/>
      <c r="L577" s="63"/>
      <c r="M577" s="63"/>
      <c r="N577" s="63"/>
      <c r="O577" s="63"/>
      <c r="P577" s="63"/>
      <c r="Q577" s="63"/>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5.0999999999999996" customHeight="1" outlineLevel="1" x14ac:dyDescent="0.25">
      <c r="A578" s="7"/>
      <c r="B578" s="8"/>
      <c r="C578" s="18"/>
      <c r="D578" s="18"/>
      <c r="E578" s="18"/>
      <c r="F578" s="37"/>
      <c r="G578" s="38"/>
      <c r="H578" s="38"/>
      <c r="I578" s="38"/>
      <c r="J578" s="39"/>
      <c r="K578" s="39"/>
      <c r="L578" s="39"/>
      <c r="M578" s="39"/>
      <c r="N578" s="39"/>
      <c r="O578" s="39"/>
      <c r="P578" s="39"/>
      <c r="Q578" s="39"/>
      <c r="R578" s="39"/>
      <c r="S578" s="39"/>
      <c r="T578" s="39"/>
      <c r="U578" s="39"/>
      <c r="V578" s="31"/>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25.35" customHeight="1" outlineLevel="1" x14ac:dyDescent="0.25">
      <c r="A579" s="7"/>
      <c r="B579" s="8"/>
      <c r="C579" s="40"/>
      <c r="D579" s="40"/>
      <c r="E579" s="40"/>
      <c r="F579" s="40"/>
      <c r="G579" s="41" t="str">
        <f>G558</f>
        <v>Yield scalar for Soil in different weather years</v>
      </c>
      <c r="H579" s="40"/>
      <c r="I579" s="40"/>
      <c r="J579" s="40"/>
      <c r="K579" s="40"/>
      <c r="L579" s="40"/>
      <c r="M579" s="40"/>
      <c r="N579" s="40"/>
      <c r="O579" s="40"/>
      <c r="P579" s="40"/>
      <c r="Q579" s="40"/>
      <c r="R579" s="40"/>
      <c r="S579" s="40"/>
      <c r="T579" s="40"/>
      <c r="U579" s="40"/>
      <c r="V579" s="40"/>
      <c r="W579" s="42" t="s">
        <v>24</v>
      </c>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5.25" customHeight="1" outlineLevel="1" thickBot="1" x14ac:dyDescent="0.3">
      <c r="A582" s="7"/>
      <c r="B582" s="8"/>
      <c r="C582" s="8"/>
      <c r="D582" s="8"/>
      <c r="E582" s="8"/>
      <c r="F582" s="8"/>
      <c r="G582" s="8"/>
      <c r="H582" s="9"/>
      <c r="I582" s="9"/>
      <c r="J582" s="9"/>
      <c r="K582" s="9"/>
      <c r="L582" s="9"/>
      <c r="M582" s="9"/>
      <c r="N582" s="9"/>
      <c r="O582" s="9"/>
      <c r="P582" s="9"/>
      <c r="Q582" s="9"/>
      <c r="R582" s="9"/>
      <c r="S582" s="9"/>
      <c r="T582" s="9"/>
      <c r="U582" s="9"/>
      <c r="V582" s="9"/>
      <c r="W582" s="9"/>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5.25" customHeight="1" outlineLevel="1" x14ac:dyDescent="0.25">
      <c r="A583" s="7"/>
      <c r="B583" s="8"/>
      <c r="C583" s="10" t="s">
        <v>0</v>
      </c>
      <c r="D583" s="10"/>
      <c r="E583" s="10"/>
      <c r="F583" s="10"/>
      <c r="G583" s="10"/>
      <c r="H583" s="10"/>
      <c r="I583" s="10"/>
      <c r="J583" s="10"/>
      <c r="K583" s="11"/>
      <c r="L583" s="11"/>
      <c r="M583" s="11"/>
      <c r="N583" s="11"/>
      <c r="O583" s="11"/>
      <c r="P583" s="11"/>
      <c r="Q583" s="11"/>
      <c r="R583" s="11"/>
      <c r="S583" s="11"/>
      <c r="T583" s="11"/>
      <c r="U583" s="11"/>
      <c r="V583" s="11"/>
      <c r="W583" s="12"/>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3"/>
      <c r="D584" s="13"/>
      <c r="E584" s="13" t="s">
        <v>1</v>
      </c>
      <c r="F584" s="14"/>
      <c r="G584" s="15" t="s">
        <v>348</v>
      </c>
      <c r="H584" s="14"/>
      <c r="I584" s="14"/>
      <c r="J584" s="14"/>
      <c r="K584" s="14"/>
      <c r="L584" s="14"/>
      <c r="M584" s="14"/>
      <c r="N584" s="14"/>
      <c r="O584" s="14"/>
      <c r="P584" s="14"/>
      <c r="Q584" s="14"/>
      <c r="R584" s="14"/>
      <c r="S584" s="16"/>
      <c r="T584" s="14"/>
      <c r="U584" s="16"/>
      <c r="V584" s="16"/>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12" customHeight="1" outlineLevel="1" x14ac:dyDescent="0.25">
      <c r="A585" s="7"/>
      <c r="B585" s="8"/>
      <c r="C585" s="13"/>
      <c r="D585" s="13"/>
      <c r="E585" s="18"/>
      <c r="F585" s="14"/>
      <c r="G585" s="19"/>
      <c r="H585" s="14" t="s">
        <v>1176</v>
      </c>
      <c r="I585" s="14"/>
      <c r="J585" s="14"/>
      <c r="K585" s="14"/>
      <c r="L585" s="14"/>
      <c r="M585" s="14"/>
      <c r="N585" s="14"/>
      <c r="O585" s="14"/>
      <c r="P585" s="14"/>
      <c r="Q585" s="14"/>
      <c r="R585" s="14"/>
      <c r="S585" s="16"/>
      <c r="T585" s="20"/>
      <c r="U585" s="16"/>
      <c r="V585" s="16"/>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12" customHeight="1" outlineLevel="1" x14ac:dyDescent="0.25">
      <c r="A586" s="7"/>
      <c r="B586" s="8"/>
      <c r="C586" s="18"/>
      <c r="D586" s="13"/>
      <c r="E586" s="18"/>
      <c r="F586" s="14"/>
      <c r="G586" s="14" t="s">
        <v>2</v>
      </c>
      <c r="H586" s="14"/>
      <c r="I586" s="14"/>
      <c r="J586" s="14"/>
      <c r="K586" s="14"/>
      <c r="L586" s="14"/>
      <c r="M586" s="14"/>
      <c r="N586" s="14"/>
      <c r="O586" s="14"/>
      <c r="P586" s="14"/>
      <c r="Q586" s="14"/>
      <c r="R586" s="14"/>
      <c r="S586" s="16"/>
      <c r="T586" s="20"/>
      <c r="U586" s="16"/>
      <c r="V586" s="16"/>
      <c r="W586" s="17"/>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21">
        <v>0</v>
      </c>
      <c r="D587" s="13"/>
      <c r="E587" s="18"/>
      <c r="F587" s="14"/>
      <c r="G587" s="22"/>
      <c r="H587" s="14"/>
      <c r="I587" s="14"/>
      <c r="J587" s="14"/>
      <c r="K587" s="14"/>
      <c r="L587" s="14"/>
      <c r="M587" s="14"/>
      <c r="N587" s="14"/>
      <c r="O587" s="14"/>
      <c r="P587" s="14"/>
      <c r="Q587" s="14"/>
      <c r="R587" s="14"/>
      <c r="S587" s="16"/>
      <c r="T587" s="20"/>
      <c r="U587" s="16"/>
      <c r="V587" s="16"/>
      <c r="W587" s="17"/>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18"/>
      <c r="D588" s="18"/>
      <c r="E588" s="18"/>
      <c r="F588" s="18"/>
      <c r="G588" s="18"/>
      <c r="H588" s="18"/>
      <c r="I588" s="18"/>
      <c r="J588" s="23"/>
      <c r="K588" s="23"/>
      <c r="L588" s="23"/>
      <c r="M588" s="23"/>
      <c r="N588" s="23"/>
      <c r="O588" s="23"/>
      <c r="P588" s="23"/>
      <c r="Q588" s="23"/>
      <c r="R588" s="23"/>
      <c r="S588" s="23"/>
      <c r="T588" s="23"/>
      <c r="U588" s="23"/>
      <c r="V588" s="23"/>
      <c r="W588" s="17"/>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row>
    <row r="589" spans="1:68" ht="12" customHeight="1" outlineLevel="1" x14ac:dyDescent="0.25">
      <c r="A589" s="7"/>
      <c r="B589" s="8"/>
      <c r="C589" s="18"/>
      <c r="D589" s="18"/>
      <c r="E589" s="18"/>
      <c r="F589" s="18"/>
      <c r="G589" s="18"/>
      <c r="H589" s="18"/>
      <c r="I589" s="18"/>
      <c r="J589" s="18"/>
      <c r="K589" s="18"/>
      <c r="L589" s="23"/>
      <c r="M589" s="23"/>
      <c r="N589" s="23"/>
      <c r="O589" s="23"/>
      <c r="P589" s="23"/>
      <c r="Q589" s="23"/>
      <c r="R589" s="23"/>
      <c r="S589" s="23"/>
      <c r="T589" s="23"/>
      <c r="U589" s="23"/>
      <c r="V589" s="23"/>
      <c r="W589" s="17"/>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68" ht="12" customHeight="1" outlineLevel="1" x14ac:dyDescent="0.25">
      <c r="A590" s="7"/>
      <c r="B590" s="8"/>
      <c r="C590" s="18"/>
      <c r="D590" s="18"/>
      <c r="E590" s="18"/>
      <c r="F590" s="18"/>
      <c r="G590" s="18"/>
      <c r="H590" s="18"/>
      <c r="I590" s="24"/>
      <c r="J590" s="24"/>
      <c r="K590" s="24"/>
      <c r="L590" s="24"/>
      <c r="M590" s="24"/>
      <c r="N590" s="24"/>
      <c r="O590" s="24"/>
      <c r="P590" s="24"/>
      <c r="Q590" s="25"/>
      <c r="R590" s="25"/>
      <c r="S590" s="23"/>
      <c r="T590" s="23"/>
      <c r="U590" s="23"/>
      <c r="V590" s="23"/>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8"/>
      <c r="D591" s="18"/>
      <c r="E591" s="18"/>
      <c r="F591" s="18"/>
      <c r="G591" s="18"/>
      <c r="H591" s="18"/>
      <c r="I591" s="24" t="s">
        <v>372</v>
      </c>
      <c r="J591" s="24" t="s">
        <v>56</v>
      </c>
      <c r="K591" s="24" t="s">
        <v>57</v>
      </c>
      <c r="L591" s="24" t="s">
        <v>58</v>
      </c>
      <c r="M591" s="24" t="s">
        <v>59</v>
      </c>
      <c r="N591" s="24" t="s">
        <v>868</v>
      </c>
      <c r="O591" s="24" t="s">
        <v>869</v>
      </c>
      <c r="P591" s="24" t="s">
        <v>870</v>
      </c>
      <c r="Q591" s="24" t="s">
        <v>1169</v>
      </c>
      <c r="R591" s="25"/>
      <c r="S591" s="23"/>
      <c r="T591" s="23"/>
      <c r="U591" s="23"/>
      <c r="V591" s="23"/>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5" outlineLevel="1" x14ac:dyDescent="0.25">
      <c r="A592" s="7"/>
      <c r="B592" s="8"/>
      <c r="C592" s="18"/>
      <c r="D592" s="18"/>
      <c r="E592" s="18"/>
      <c r="F592" s="27"/>
      <c r="G592" s="28"/>
      <c r="H592" s="669" t="str">
        <f>General!G17</f>
        <v>b</v>
      </c>
      <c r="I592" s="232">
        <v>0</v>
      </c>
      <c r="J592" s="232">
        <v>0</v>
      </c>
      <c r="K592" s="232">
        <v>0</v>
      </c>
      <c r="L592" s="232">
        <v>0</v>
      </c>
      <c r="M592" s="232">
        <v>0</v>
      </c>
      <c r="N592" s="232">
        <v>0</v>
      </c>
      <c r="O592" s="232">
        <v>0</v>
      </c>
      <c r="P592" s="232">
        <v>0</v>
      </c>
      <c r="Q592" s="232">
        <v>0</v>
      </c>
      <c r="R592" s="62"/>
      <c r="S592" s="62"/>
      <c r="T592" s="62"/>
      <c r="U592" s="62"/>
      <c r="V592" s="60"/>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5" outlineLevel="1" x14ac:dyDescent="0.25">
      <c r="A593" s="7"/>
      <c r="B593" s="8"/>
      <c r="C593" s="18"/>
      <c r="D593" s="18"/>
      <c r="E593" s="18"/>
      <c r="F593" s="27"/>
      <c r="G593" s="28"/>
      <c r="H593" s="669" t="str">
        <f>General!G18</f>
        <v>bd</v>
      </c>
      <c r="I593" s="232">
        <v>0</v>
      </c>
      <c r="J593" s="232">
        <v>0</v>
      </c>
      <c r="K593" s="232">
        <v>0</v>
      </c>
      <c r="L593" s="232">
        <v>0</v>
      </c>
      <c r="M593" s="232">
        <v>0</v>
      </c>
      <c r="N593" s="232">
        <v>0</v>
      </c>
      <c r="O593" s="232">
        <v>0</v>
      </c>
      <c r="P593" s="232">
        <v>0</v>
      </c>
      <c r="Q593" s="232">
        <v>0</v>
      </c>
      <c r="R593" s="62"/>
      <c r="S593" s="62"/>
      <c r="T593" s="62"/>
      <c r="U593" s="62"/>
      <c r="V593" s="60"/>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5" outlineLevel="1" x14ac:dyDescent="0.25">
      <c r="A594" s="7"/>
      <c r="B594" s="8"/>
      <c r="C594" s="18"/>
      <c r="D594" s="18"/>
      <c r="E594" s="18"/>
      <c r="F594" s="27"/>
      <c r="G594" s="28"/>
      <c r="H594" s="669" t="str">
        <f>General!G19</f>
        <v>f</v>
      </c>
      <c r="I594" s="232">
        <v>0</v>
      </c>
      <c r="J594" s="232">
        <v>0</v>
      </c>
      <c r="K594" s="232">
        <v>0</v>
      </c>
      <c r="L594" s="232">
        <v>0</v>
      </c>
      <c r="M594" s="232">
        <v>0</v>
      </c>
      <c r="N594" s="232">
        <v>0</v>
      </c>
      <c r="O594" s="232">
        <v>0</v>
      </c>
      <c r="P594" s="232">
        <v>0</v>
      </c>
      <c r="Q594" s="232">
        <v>0</v>
      </c>
      <c r="R594" s="62"/>
      <c r="S594" s="62"/>
      <c r="T594" s="62"/>
      <c r="U594" s="62"/>
      <c r="V594" s="60"/>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5" outlineLevel="1" x14ac:dyDescent="0.25">
      <c r="A595" s="7"/>
      <c r="B595" s="8"/>
      <c r="C595" s="18"/>
      <c r="D595" s="18"/>
      <c r="E595" s="18"/>
      <c r="F595" s="27"/>
      <c r="G595" s="28"/>
      <c r="H595" s="669" t="str">
        <f>General!G20</f>
        <v>h</v>
      </c>
      <c r="I595" s="232">
        <v>0</v>
      </c>
      <c r="J595" s="232">
        <v>0</v>
      </c>
      <c r="K595" s="232">
        <v>0</v>
      </c>
      <c r="L595" s="232">
        <v>0</v>
      </c>
      <c r="M595" s="232">
        <v>0</v>
      </c>
      <c r="N595" s="232">
        <v>0</v>
      </c>
      <c r="O595" s="232">
        <v>0</v>
      </c>
      <c r="P595" s="232">
        <v>0</v>
      </c>
      <c r="Q595" s="232">
        <v>0</v>
      </c>
      <c r="R595" s="62"/>
      <c r="S595" s="62"/>
      <c r="T595" s="62"/>
      <c r="U595" s="62"/>
      <c r="V595" s="60"/>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27"/>
      <c r="G596" s="28"/>
      <c r="H596" s="669" t="str">
        <f>General!G21</f>
        <v>i</v>
      </c>
      <c r="I596" s="232">
        <v>0</v>
      </c>
      <c r="J596" s="232">
        <v>0</v>
      </c>
      <c r="K596" s="232">
        <v>0</v>
      </c>
      <c r="L596" s="232">
        <v>0</v>
      </c>
      <c r="M596" s="232">
        <v>0</v>
      </c>
      <c r="N596" s="232">
        <v>0</v>
      </c>
      <c r="O596" s="232">
        <v>0</v>
      </c>
      <c r="P596" s="232">
        <v>0</v>
      </c>
      <c r="Q596" s="232">
        <v>0</v>
      </c>
      <c r="R596" s="59"/>
      <c r="S596" s="59"/>
      <c r="T596" s="59"/>
      <c r="U596" s="59"/>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27"/>
      <c r="G597" s="28"/>
      <c r="H597" s="669" t="str">
        <f>General!G22</f>
        <v>k</v>
      </c>
      <c r="I597" s="232">
        <v>0</v>
      </c>
      <c r="J597" s="232">
        <v>0</v>
      </c>
      <c r="K597" s="232">
        <v>0</v>
      </c>
      <c r="L597" s="232">
        <v>0</v>
      </c>
      <c r="M597" s="232">
        <v>0</v>
      </c>
      <c r="N597" s="232">
        <v>0</v>
      </c>
      <c r="O597" s="232">
        <v>0</v>
      </c>
      <c r="P597" s="232">
        <v>0</v>
      </c>
      <c r="Q597" s="232">
        <v>0</v>
      </c>
      <c r="R597" s="59"/>
      <c r="S597" s="59"/>
      <c r="T597" s="59"/>
      <c r="U597" s="59"/>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8"/>
      <c r="H598" s="669" t="str">
        <f>General!G23</f>
        <v>l</v>
      </c>
      <c r="I598" s="232">
        <v>0</v>
      </c>
      <c r="J598" s="232">
        <v>0</v>
      </c>
      <c r="K598" s="232">
        <v>0</v>
      </c>
      <c r="L598" s="232">
        <v>0</v>
      </c>
      <c r="M598" s="232">
        <v>0</v>
      </c>
      <c r="N598" s="232">
        <v>0</v>
      </c>
      <c r="O598" s="232">
        <v>0</v>
      </c>
      <c r="P598" s="232">
        <v>0</v>
      </c>
      <c r="Q598" s="232">
        <v>0</v>
      </c>
      <c r="R598" s="59"/>
      <c r="S598" s="59"/>
      <c r="T598" s="59"/>
      <c r="U598" s="59"/>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8"/>
      <c r="H599" s="669" t="str">
        <f>General!G24</f>
        <v>o</v>
      </c>
      <c r="I599" s="232">
        <v>0</v>
      </c>
      <c r="J599" s="232">
        <v>0</v>
      </c>
      <c r="K599" s="232">
        <v>0</v>
      </c>
      <c r="L599" s="232">
        <v>0</v>
      </c>
      <c r="M599" s="232">
        <v>0</v>
      </c>
      <c r="N599" s="232">
        <v>0</v>
      </c>
      <c r="O599" s="232">
        <v>0</v>
      </c>
      <c r="P599" s="232">
        <v>0</v>
      </c>
      <c r="Q599" s="232">
        <v>0</v>
      </c>
      <c r="R599" s="59"/>
      <c r="S599" s="59"/>
      <c r="T599" s="59"/>
      <c r="U599" s="59"/>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8"/>
      <c r="H600" s="669" t="str">
        <f>General!G25</f>
        <v>od</v>
      </c>
      <c r="I600" s="232">
        <v>0</v>
      </c>
      <c r="J600" s="232">
        <v>0</v>
      </c>
      <c r="K600" s="232">
        <v>0</v>
      </c>
      <c r="L600" s="232">
        <v>0</v>
      </c>
      <c r="M600" s="232">
        <v>0</v>
      </c>
      <c r="N600" s="232">
        <v>0</v>
      </c>
      <c r="O600" s="232">
        <v>0</v>
      </c>
      <c r="P600" s="232">
        <v>0</v>
      </c>
      <c r="Q600" s="232">
        <v>0</v>
      </c>
      <c r="R600" s="59"/>
      <c r="S600" s="59"/>
      <c r="T600" s="59"/>
      <c r="U600" s="59"/>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G601" s="28"/>
      <c r="H601" s="669" t="str">
        <f>General!G26</f>
        <v>of</v>
      </c>
      <c r="I601" s="232">
        <v>0</v>
      </c>
      <c r="J601" s="232">
        <v>0</v>
      </c>
      <c r="K601" s="232">
        <v>0</v>
      </c>
      <c r="L601" s="232">
        <v>0</v>
      </c>
      <c r="M601" s="232">
        <v>0</v>
      </c>
      <c r="N601" s="232">
        <v>0</v>
      </c>
      <c r="O601" s="232">
        <v>0</v>
      </c>
      <c r="P601" s="232">
        <v>0</v>
      </c>
      <c r="Q601" s="232">
        <v>0</v>
      </c>
      <c r="R601" s="59"/>
      <c r="S601" s="59"/>
      <c r="T601" s="59"/>
      <c r="U601" s="59"/>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G602" s="28"/>
      <c r="H602" s="669" t="str">
        <f>General!G27</f>
        <v>r</v>
      </c>
      <c r="I602" s="232">
        <v>0</v>
      </c>
      <c r="J602" s="232">
        <v>0</v>
      </c>
      <c r="K602" s="232">
        <v>0</v>
      </c>
      <c r="L602" s="232">
        <v>0</v>
      </c>
      <c r="M602" s="232">
        <v>0</v>
      </c>
      <c r="N602" s="232">
        <v>0</v>
      </c>
      <c r="O602" s="232">
        <v>0</v>
      </c>
      <c r="P602" s="232">
        <v>0</v>
      </c>
      <c r="Q602" s="232">
        <v>0</v>
      </c>
      <c r="R602" s="59"/>
      <c r="S602" s="59"/>
      <c r="T602" s="59"/>
      <c r="U602" s="59"/>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G603" s="28"/>
      <c r="H603" s="669" t="str">
        <f>General!G28</f>
        <v>rd</v>
      </c>
      <c r="I603" s="232">
        <v>0</v>
      </c>
      <c r="J603" s="232">
        <v>0</v>
      </c>
      <c r="K603" s="232">
        <v>0</v>
      </c>
      <c r="L603" s="232">
        <v>0</v>
      </c>
      <c r="M603" s="232">
        <v>0</v>
      </c>
      <c r="N603" s="232">
        <v>0</v>
      </c>
      <c r="O603" s="232">
        <v>0</v>
      </c>
      <c r="P603" s="232">
        <v>0</v>
      </c>
      <c r="Q603" s="232">
        <v>0</v>
      </c>
      <c r="R603" s="59"/>
      <c r="S603" s="59"/>
      <c r="T603" s="59"/>
      <c r="U603" s="59"/>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G604" s="28"/>
      <c r="H604" s="669" t="str">
        <f>General!G29</f>
        <v>v</v>
      </c>
      <c r="I604" s="232">
        <v>0</v>
      </c>
      <c r="J604" s="232">
        <v>0</v>
      </c>
      <c r="K604" s="232">
        <v>0</v>
      </c>
      <c r="L604" s="232">
        <v>0</v>
      </c>
      <c r="M604" s="232">
        <v>0</v>
      </c>
      <c r="N604" s="232">
        <v>0</v>
      </c>
      <c r="O604" s="232">
        <v>0</v>
      </c>
      <c r="P604" s="232">
        <v>0</v>
      </c>
      <c r="Q604" s="232">
        <v>0</v>
      </c>
      <c r="R604" s="59"/>
      <c r="S604" s="59"/>
      <c r="T604" s="59"/>
      <c r="U604" s="59"/>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G605" s="28"/>
      <c r="H605" s="669" t="str">
        <f>General!G30</f>
        <v>w</v>
      </c>
      <c r="I605" s="232">
        <v>0</v>
      </c>
      <c r="J605" s="232">
        <v>0</v>
      </c>
      <c r="K605" s="232">
        <v>0</v>
      </c>
      <c r="L605" s="232">
        <v>0</v>
      </c>
      <c r="M605" s="232">
        <v>0</v>
      </c>
      <c r="N605" s="232">
        <v>0</v>
      </c>
      <c r="O605" s="232">
        <v>0</v>
      </c>
      <c r="P605" s="232">
        <v>0</v>
      </c>
      <c r="Q605" s="232">
        <v>0</v>
      </c>
      <c r="R605" s="59"/>
      <c r="S605" s="59"/>
      <c r="T605" s="59"/>
      <c r="U605" s="59"/>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G606" s="28"/>
      <c r="H606" s="669" t="str">
        <f>General!G31</f>
        <v>wd</v>
      </c>
      <c r="I606" s="232">
        <v>0</v>
      </c>
      <c r="J606" s="232">
        <v>0</v>
      </c>
      <c r="K606" s="232">
        <v>0</v>
      </c>
      <c r="L606" s="232">
        <v>0</v>
      </c>
      <c r="M606" s="232">
        <v>0</v>
      </c>
      <c r="N606" s="232">
        <v>0</v>
      </c>
      <c r="O606" s="232">
        <v>0</v>
      </c>
      <c r="P606" s="232">
        <v>0</v>
      </c>
      <c r="Q606" s="232">
        <v>0</v>
      </c>
      <c r="R606" s="59"/>
      <c r="S606" s="59"/>
      <c r="T606" s="59"/>
      <c r="U606" s="59"/>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G607" s="28"/>
      <c r="H607" s="669" t="str">
        <f>General!G32</f>
        <v>z</v>
      </c>
      <c r="I607" s="232">
        <v>0</v>
      </c>
      <c r="J607" s="232">
        <v>0</v>
      </c>
      <c r="K607" s="232">
        <v>0</v>
      </c>
      <c r="L607" s="232">
        <v>0</v>
      </c>
      <c r="M607" s="232">
        <v>0</v>
      </c>
      <c r="N607" s="232">
        <v>0</v>
      </c>
      <c r="O607" s="232">
        <v>0</v>
      </c>
      <c r="P607" s="232">
        <v>0</v>
      </c>
      <c r="Q607" s="232">
        <v>0</v>
      </c>
      <c r="R607" s="59"/>
      <c r="S607" s="59"/>
      <c r="T607" s="59"/>
      <c r="U607" s="59"/>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8"/>
      <c r="D608" s="18"/>
      <c r="E608" s="18"/>
      <c r="F608" s="34"/>
      <c r="G608" s="28"/>
      <c r="H608" s="669" t="str">
        <f>General!G33</f>
        <v>zd</v>
      </c>
      <c r="I608" s="232">
        <v>0</v>
      </c>
      <c r="J608" s="232">
        <v>0</v>
      </c>
      <c r="K608" s="232">
        <v>0</v>
      </c>
      <c r="L608" s="232">
        <v>0</v>
      </c>
      <c r="M608" s="232">
        <v>0</v>
      </c>
      <c r="N608" s="232">
        <v>0</v>
      </c>
      <c r="O608" s="232">
        <v>0</v>
      </c>
      <c r="P608" s="232">
        <v>0</v>
      </c>
      <c r="Q608" s="232">
        <v>0</v>
      </c>
      <c r="R608" s="59"/>
      <c r="S608" s="59"/>
      <c r="T608" s="59"/>
      <c r="U608" s="59"/>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84" ht="12" customHeight="1" outlineLevel="1" x14ac:dyDescent="0.25">
      <c r="A609" s="7"/>
      <c r="B609" s="8"/>
      <c r="C609" s="18"/>
      <c r="D609" s="18"/>
      <c r="E609" s="18"/>
      <c r="F609" s="34"/>
      <c r="G609" s="35"/>
      <c r="H609" s="35"/>
      <c r="I609" s="63"/>
      <c r="J609" s="63"/>
      <c r="K609" s="63"/>
      <c r="L609" s="63"/>
      <c r="M609" s="63"/>
      <c r="N609" s="63"/>
      <c r="O609" s="63"/>
      <c r="P609" s="63"/>
      <c r="Q609" s="59"/>
      <c r="R609" s="59"/>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84" ht="5.25" customHeight="1" outlineLevel="1" x14ac:dyDescent="0.25">
      <c r="A610" s="7"/>
      <c r="B610" s="8"/>
      <c r="C610" s="18"/>
      <c r="D610" s="18"/>
      <c r="E610" s="18"/>
      <c r="F610" s="37"/>
      <c r="G610" s="38"/>
      <c r="H610" s="38"/>
      <c r="I610" s="38"/>
      <c r="J610" s="39"/>
      <c r="K610" s="39"/>
      <c r="L610" s="39"/>
      <c r="M610" s="39"/>
      <c r="N610" s="39"/>
      <c r="O610" s="39"/>
      <c r="P610" s="39"/>
      <c r="Q610" s="39"/>
      <c r="R610" s="39"/>
      <c r="S610" s="39"/>
      <c r="T610" s="39"/>
      <c r="U610" s="39"/>
      <c r="V610" s="31"/>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84" ht="25.5" customHeight="1" outlineLevel="1" x14ac:dyDescent="0.25">
      <c r="A611" s="7"/>
      <c r="B611" s="8"/>
      <c r="C611" s="40"/>
      <c r="D611" s="40"/>
      <c r="E611" s="40"/>
      <c r="F611" s="40"/>
      <c r="G611" s="41" t="str">
        <f>G584</f>
        <v>Yield reduction - Frost</v>
      </c>
      <c r="H611" s="40"/>
      <c r="I611" s="40"/>
      <c r="J611" s="40"/>
      <c r="K611" s="40"/>
      <c r="L611" s="40"/>
      <c r="M611" s="40"/>
      <c r="N611" s="40"/>
      <c r="O611" s="40"/>
      <c r="P611" s="40"/>
      <c r="Q611" s="40"/>
      <c r="R611" s="40"/>
      <c r="S611" s="40"/>
      <c r="T611" s="40"/>
      <c r="U611" s="40"/>
      <c r="V611" s="40"/>
      <c r="W611" s="42" t="s">
        <v>24</v>
      </c>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84" ht="12" customHeight="1" outlineLevel="1" x14ac:dyDescent="0.25">
      <c r="A612" s="7"/>
      <c r="B612" s="8"/>
      <c r="C612" s="8"/>
      <c r="D612" s="8"/>
      <c r="E612" s="8"/>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row>
    <row r="613" spans="1:84" ht="12" customHeight="1" outlineLevel="1" x14ac:dyDescent="0.25">
      <c r="A613" s="7"/>
      <c r="B613" s="8"/>
      <c r="C613" s="8"/>
      <c r="D613" s="8"/>
      <c r="E613" s="8"/>
      <c r="F613" s="8"/>
      <c r="G613" s="8"/>
      <c r="H613" s="9"/>
      <c r="I613" s="9"/>
      <c r="J613" s="9"/>
      <c r="K613" s="9"/>
      <c r="L613" s="9"/>
      <c r="M613" s="9"/>
      <c r="N613" s="9"/>
      <c r="O613" s="9"/>
      <c r="P613" s="9"/>
      <c r="Q613" s="9"/>
      <c r="R613" s="9"/>
      <c r="S613" s="9"/>
      <c r="T613" s="9"/>
      <c r="U613" s="9"/>
      <c r="V613" s="9"/>
      <c r="W613" s="9"/>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84" ht="5.25" customHeight="1" outlineLevel="1" thickBot="1" x14ac:dyDescent="0.3">
      <c r="A614" s="7"/>
      <c r="B614" s="8"/>
      <c r="C614" s="8"/>
      <c r="D614" s="8"/>
      <c r="E614" s="8"/>
      <c r="F614" s="8"/>
      <c r="G614" s="8"/>
      <c r="H614" s="9"/>
      <c r="I614" s="9"/>
      <c r="J614" s="9"/>
      <c r="K614" s="9"/>
      <c r="L614" s="9"/>
      <c r="M614" s="9"/>
      <c r="N614" s="9"/>
      <c r="O614" s="9"/>
      <c r="P614" s="9"/>
      <c r="Q614" s="9"/>
      <c r="R614" s="9"/>
      <c r="S614" s="9"/>
      <c r="T614" s="9"/>
      <c r="U614" s="9"/>
      <c r="V614" s="9"/>
      <c r="W614" s="9"/>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84" ht="5.25" customHeight="1" outlineLevel="1" x14ac:dyDescent="0.25">
      <c r="A615" s="7"/>
      <c r="B615" s="8"/>
      <c r="C615" s="10" t="s">
        <v>0</v>
      </c>
      <c r="D615" s="10"/>
      <c r="E615" s="10"/>
      <c r="F615" s="10"/>
      <c r="G615" s="10"/>
      <c r="H615" s="10"/>
      <c r="I615" s="10"/>
      <c r="J615" s="10"/>
      <c r="K615" s="196"/>
      <c r="L615" s="11"/>
      <c r="M615" s="11"/>
      <c r="N615" s="11"/>
      <c r="O615" s="11"/>
      <c r="P615" s="11"/>
      <c r="Q615" s="11"/>
      <c r="R615" s="11"/>
      <c r="S615" s="11"/>
      <c r="T615" s="11"/>
      <c r="U615" s="11"/>
      <c r="V615" s="11"/>
      <c r="W615" s="12"/>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3"/>
      <c r="D616" s="13"/>
      <c r="E616" s="13" t="s">
        <v>1</v>
      </c>
      <c r="F616" s="14"/>
      <c r="G616" s="15" t="s">
        <v>320</v>
      </c>
      <c r="H616" s="14"/>
      <c r="I616" s="14" t="s">
        <v>1252</v>
      </c>
      <c r="J616" s="14"/>
      <c r="K616" s="14"/>
      <c r="L616" s="14"/>
      <c r="M616" s="14"/>
      <c r="N616" s="14"/>
      <c r="O616" s="14"/>
      <c r="P616" s="14"/>
      <c r="Q616" s="14"/>
      <c r="R616" s="14"/>
      <c r="S616" s="16"/>
      <c r="T616" s="14"/>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13"/>
      <c r="D617" s="13"/>
      <c r="E617" s="18"/>
      <c r="F617" s="14"/>
      <c r="G617" s="19"/>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3"/>
      <c r="E618" s="18"/>
      <c r="F618" s="14"/>
      <c r="G618" s="14"/>
      <c r="H618" s="14"/>
      <c r="I618" s="14"/>
      <c r="J618" s="14"/>
      <c r="K618" s="14"/>
      <c r="L618" s="14"/>
      <c r="M618" s="14"/>
      <c r="N618" s="14"/>
      <c r="O618" s="14"/>
      <c r="P618" s="14"/>
      <c r="Q618" s="14"/>
      <c r="R618" s="14"/>
      <c r="S618" s="16"/>
      <c r="T618" s="20"/>
      <c r="U618" s="16"/>
      <c r="V618" s="16"/>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t="s">
        <v>338</v>
      </c>
      <c r="J619" s="18"/>
      <c r="K619" s="18"/>
      <c r="L619" s="18"/>
      <c r="M619" s="18"/>
      <c r="N619" s="18"/>
      <c r="O619" s="18"/>
      <c r="P619" s="18"/>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18"/>
      <c r="K620" s="18"/>
      <c r="L620" s="18"/>
      <c r="M620" s="18"/>
      <c r="N620" s="18"/>
      <c r="O620" s="18"/>
      <c r="P620" s="18"/>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t="s">
        <v>1223</v>
      </c>
      <c r="H621" s="18" t="s">
        <v>1251</v>
      </c>
      <c r="I621" s="18" t="s">
        <v>104</v>
      </c>
      <c r="J621" s="18" t="s">
        <v>105</v>
      </c>
      <c r="K621" s="18" t="s">
        <v>1254</v>
      </c>
      <c r="L621" s="18" t="s">
        <v>106</v>
      </c>
      <c r="M621" s="18" t="s">
        <v>107</v>
      </c>
      <c r="N621" s="18" t="s">
        <v>106</v>
      </c>
      <c r="O621" s="24"/>
      <c r="P621" s="25"/>
      <c r="Q621" s="25"/>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2" customHeight="1" outlineLevel="1" x14ac:dyDescent="0.25">
      <c r="A622" s="7"/>
      <c r="B622" s="8"/>
      <c r="C622" s="18"/>
      <c r="D622" s="18"/>
      <c r="E622" s="18"/>
      <c r="F622" s="34"/>
      <c r="G622" s="160" t="s">
        <v>62</v>
      </c>
      <c r="H622" s="160" t="s">
        <v>62</v>
      </c>
      <c r="I622" s="233">
        <v>1</v>
      </c>
      <c r="J622" s="233">
        <v>1.3</v>
      </c>
      <c r="K622" s="233">
        <v>250</v>
      </c>
      <c r="L622" s="732">
        <f>MIN(364,INT((N622 - DATE(YEAR(N622),1,1))))</f>
        <v>90</v>
      </c>
      <c r="M622" s="233">
        <v>5</v>
      </c>
      <c r="N622" s="731">
        <v>43556</v>
      </c>
      <c r="O622" s="64"/>
      <c r="P622" s="6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2" customHeight="1" outlineLevel="1" x14ac:dyDescent="0.25">
      <c r="A623" s="7"/>
      <c r="B623" s="8"/>
      <c r="C623" s="18"/>
      <c r="D623" s="18"/>
      <c r="E623" s="18"/>
      <c r="F623" s="34"/>
      <c r="G623" s="160" t="s">
        <v>61</v>
      </c>
      <c r="H623" s="160" t="s">
        <v>755</v>
      </c>
      <c r="I623" s="233">
        <v>1</v>
      </c>
      <c r="J623" s="233">
        <v>1.1000000000000001</v>
      </c>
      <c r="K623" s="233">
        <v>100</v>
      </c>
      <c r="L623" s="732">
        <f t="shared" ref="L623" si="112">MIN(364,INT((N623 - DATE(YEAR(N623),1,1))))</f>
        <v>45</v>
      </c>
      <c r="M623" s="233">
        <v>90</v>
      </c>
      <c r="N623" s="731">
        <v>43511</v>
      </c>
      <c r="O623" s="64"/>
      <c r="P623" s="64"/>
      <c r="Q623" s="61"/>
      <c r="R623" s="61"/>
      <c r="S623" s="61"/>
      <c r="T623" s="61"/>
      <c r="U623" s="61"/>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2" customHeight="1" outlineLevel="1" x14ac:dyDescent="0.25">
      <c r="A624" s="7"/>
      <c r="B624" s="8"/>
      <c r="C624" s="18"/>
      <c r="D624" s="18"/>
      <c r="E624" s="18"/>
      <c r="F624" s="34"/>
      <c r="G624" s="201" t="s">
        <v>337</v>
      </c>
      <c r="H624" s="201" t="s">
        <v>1225</v>
      </c>
      <c r="I624" s="233">
        <v>0</v>
      </c>
      <c r="J624" s="233">
        <v>0.97</v>
      </c>
      <c r="K624" s="233">
        <v>100</v>
      </c>
      <c r="L624" s="732">
        <f>MIN(364,INT((N624 - DATE(YEAR(N624),1,1))))</f>
        <v>134</v>
      </c>
      <c r="M624" s="233">
        <v>5</v>
      </c>
      <c r="N624" s="731">
        <v>43600</v>
      </c>
      <c r="O624" s="64"/>
      <c r="P624" s="64"/>
      <c r="Q624" s="61"/>
      <c r="R624" s="61"/>
      <c r="S624" s="61"/>
      <c r="T624" s="61"/>
      <c r="U624" s="61"/>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202" t="s">
        <v>1253</v>
      </c>
      <c r="H625" s="202" t="s">
        <v>1226</v>
      </c>
      <c r="I625" s="233">
        <v>1</v>
      </c>
      <c r="J625" s="233">
        <v>0.7</v>
      </c>
      <c r="K625" s="233">
        <v>115</v>
      </c>
      <c r="L625" s="732">
        <f t="shared" ref="L625:L626" si="113">MIN(364,INT((N625 - DATE(YEAR(N625),1,1))))</f>
        <v>151</v>
      </c>
      <c r="M625" s="233">
        <v>5</v>
      </c>
      <c r="N625" s="731">
        <v>43617</v>
      </c>
      <c r="O625" s="64"/>
      <c r="P625" s="64"/>
      <c r="Q625" s="61"/>
      <c r="R625" s="61"/>
      <c r="S625" s="61"/>
      <c r="T625" s="61"/>
      <c r="U625" s="61"/>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34"/>
      <c r="G626" s="202" t="s">
        <v>1091</v>
      </c>
      <c r="H626" s="202" t="s">
        <v>757</v>
      </c>
      <c r="I626" s="233">
        <v>1</v>
      </c>
      <c r="J626" s="233">
        <v>1.3</v>
      </c>
      <c r="K626" s="233">
        <v>100</v>
      </c>
      <c r="L626" s="732">
        <f t="shared" si="113"/>
        <v>187</v>
      </c>
      <c r="M626" s="233">
        <v>5</v>
      </c>
      <c r="N626" s="731">
        <v>43653</v>
      </c>
      <c r="O626" s="64"/>
      <c r="P626" s="64"/>
      <c r="Q626" s="61"/>
      <c r="R626" s="61"/>
      <c r="S626" s="61"/>
      <c r="T626" s="61"/>
      <c r="U626" s="61"/>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34"/>
      <c r="O627" s="64"/>
      <c r="P627" s="64"/>
      <c r="Q627" s="61"/>
      <c r="R627" s="61"/>
      <c r="S627" s="61"/>
      <c r="T627" s="61"/>
      <c r="U627" s="61"/>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5.25" customHeight="1" outlineLevel="1" x14ac:dyDescent="0.25">
      <c r="A628" s="7"/>
      <c r="B628" s="8"/>
      <c r="C628" s="18"/>
      <c r="D628" s="18"/>
      <c r="E628" s="18"/>
      <c r="F628" s="37"/>
      <c r="G628" s="38"/>
      <c r="H628" s="38"/>
      <c r="I628" s="38"/>
      <c r="J628" s="39"/>
      <c r="K628" s="39"/>
      <c r="L628" s="39"/>
      <c r="M628" s="39"/>
      <c r="N628" s="39"/>
      <c r="O628" s="39"/>
      <c r="P628" s="39"/>
      <c r="Q628" s="39"/>
      <c r="R628" s="39"/>
      <c r="S628" s="39"/>
      <c r="T628" s="39"/>
      <c r="U628" s="39"/>
      <c r="V628" s="31"/>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25.5" customHeight="1" outlineLevel="1" x14ac:dyDescent="0.25">
      <c r="A629" s="7"/>
      <c r="B629" s="8"/>
      <c r="C629" s="40"/>
      <c r="D629" s="40"/>
      <c r="E629" s="40"/>
      <c r="F629" s="40"/>
      <c r="G629" s="41" t="str">
        <f>G616</f>
        <v>Fert info</v>
      </c>
      <c r="H629" s="40"/>
      <c r="I629" s="40"/>
      <c r="J629" s="40"/>
      <c r="K629" s="40"/>
      <c r="L629" s="40"/>
      <c r="M629" s="40"/>
      <c r="N629" s="40"/>
      <c r="O629" s="40"/>
      <c r="P629" s="40"/>
      <c r="Q629" s="40"/>
      <c r="R629" s="40"/>
      <c r="S629" s="40"/>
      <c r="T629" s="40"/>
      <c r="U629" s="40"/>
      <c r="V629" s="40"/>
      <c r="W629" s="42" t="s">
        <v>24</v>
      </c>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8"/>
      <c r="D630" s="8"/>
      <c r="E630" s="8"/>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8"/>
      <c r="D631" s="8"/>
      <c r="E631" s="8"/>
      <c r="F631" s="8"/>
      <c r="G631" s="8"/>
      <c r="H631" s="9"/>
      <c r="I631" s="9"/>
      <c r="J631" s="9"/>
      <c r="K631" s="9"/>
      <c r="L631" s="9"/>
      <c r="M631" s="9"/>
      <c r="N631" s="9"/>
      <c r="O631" s="9"/>
      <c r="P631" s="9"/>
      <c r="Q631" s="9"/>
      <c r="R631" s="9"/>
      <c r="S631" s="9"/>
      <c r="T631" s="9"/>
      <c r="U631" s="9"/>
      <c r="V631" s="9"/>
      <c r="W631" s="9"/>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5.25" customHeight="1" outlineLevel="1" thickBot="1" x14ac:dyDescent="0.3">
      <c r="A632" s="7"/>
      <c r="B632" s="8"/>
      <c r="C632" s="8"/>
      <c r="D632" s="8"/>
      <c r="E632" s="8"/>
      <c r="F632" s="8"/>
      <c r="G632" s="8"/>
      <c r="H632" s="9"/>
      <c r="I632" s="9"/>
      <c r="J632" s="9"/>
      <c r="K632" s="9"/>
      <c r="L632" s="9"/>
      <c r="M632" s="9"/>
      <c r="N632" s="9"/>
      <c r="O632" s="9"/>
      <c r="P632" s="9"/>
      <c r="Q632" s="9"/>
      <c r="R632" s="9"/>
      <c r="S632" s="9"/>
      <c r="T632" s="9"/>
      <c r="U632" s="9"/>
      <c r="V632" s="9"/>
      <c r="W632" s="9"/>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5.25" customHeight="1" outlineLevel="1" x14ac:dyDescent="0.25">
      <c r="A633" s="7"/>
      <c r="B633" s="8"/>
      <c r="C633" s="10" t="s">
        <v>0</v>
      </c>
      <c r="D633" s="10"/>
      <c r="E633" s="10"/>
      <c r="F633" s="10"/>
      <c r="G633" s="10"/>
      <c r="H633" s="10"/>
      <c r="I633" s="10"/>
      <c r="J633" s="10"/>
      <c r="K633" s="11"/>
      <c r="L633" s="11"/>
      <c r="M633" s="11"/>
      <c r="N633" s="11"/>
      <c r="O633" s="11"/>
      <c r="P633" s="11"/>
      <c r="Q633" s="11"/>
      <c r="R633" s="11"/>
      <c r="S633" s="11"/>
      <c r="T633" s="11"/>
      <c r="U633" s="11"/>
      <c r="V633" s="11"/>
      <c r="W633" s="12"/>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3"/>
      <c r="D634" s="13"/>
      <c r="E634" s="13" t="s">
        <v>1</v>
      </c>
      <c r="F634" s="14"/>
      <c r="G634" s="15" t="s">
        <v>33</v>
      </c>
      <c r="H634" s="14"/>
      <c r="I634" s="14"/>
      <c r="J634" s="14"/>
      <c r="K634" s="14"/>
      <c r="L634" s="14"/>
      <c r="M634" s="14"/>
      <c r="N634" s="14"/>
      <c r="O634" s="14"/>
      <c r="P634" s="14"/>
      <c r="Q634" s="14"/>
      <c r="R634" s="14"/>
      <c r="S634" s="16"/>
      <c r="T634" s="14"/>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3"/>
      <c r="D635" s="13"/>
      <c r="E635" s="18"/>
      <c r="F635" s="14"/>
      <c r="G635" s="19"/>
      <c r="H635" s="14" t="s">
        <v>26</v>
      </c>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3"/>
      <c r="E636" s="18"/>
      <c r="F636" s="14"/>
      <c r="G636" s="14" t="s">
        <v>2</v>
      </c>
      <c r="H636" s="44" t="s">
        <v>34</v>
      </c>
      <c r="I636" s="14"/>
      <c r="J636" s="14"/>
      <c r="K636" s="14"/>
      <c r="L636" s="14"/>
      <c r="M636" s="14"/>
      <c r="N636" s="14"/>
      <c r="O636" s="14"/>
      <c r="P636" s="14"/>
      <c r="Q636" s="14"/>
      <c r="R636" s="14"/>
      <c r="S636" s="16"/>
      <c r="T636" s="20"/>
      <c r="U636" s="16"/>
      <c r="V636" s="16"/>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21">
        <v>0</v>
      </c>
      <c r="D637" s="13"/>
      <c r="E637" s="18"/>
      <c r="F637" s="14"/>
      <c r="G637" s="22"/>
      <c r="H637" s="14"/>
      <c r="I637" s="14"/>
      <c r="J637" s="14"/>
      <c r="K637" s="14"/>
      <c r="L637" s="14"/>
      <c r="M637" s="14"/>
      <c r="N637" s="14"/>
      <c r="O637" s="14"/>
      <c r="P637" s="14"/>
      <c r="Q637" s="14"/>
      <c r="R637" s="14"/>
      <c r="S637" s="16"/>
      <c r="T637" s="20"/>
      <c r="U637" s="16"/>
      <c r="V637" s="16"/>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3"/>
      <c r="K638" s="23"/>
      <c r="L638" s="23"/>
      <c r="M638" s="23"/>
      <c r="N638" s="23"/>
      <c r="O638" s="23"/>
      <c r="P638" s="23"/>
      <c r="Q638" s="23"/>
      <c r="R638" s="23"/>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18"/>
      <c r="K639" s="18"/>
      <c r="L639" s="18"/>
      <c r="M639" s="18"/>
      <c r="N639" s="18"/>
      <c r="O639" s="18"/>
      <c r="P639" s="18"/>
      <c r="Q639" s="23"/>
      <c r="R639" s="23"/>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18"/>
      <c r="G640" s="18"/>
      <c r="H640" s="18"/>
      <c r="I640" s="18"/>
      <c r="J640" s="18"/>
      <c r="K640" s="18"/>
      <c r="L640" s="18"/>
      <c r="M640" s="18"/>
      <c r="N640" s="18"/>
      <c r="O640" s="18"/>
      <c r="P640" s="18"/>
      <c r="Q640" s="25"/>
      <c r="R640" s="25"/>
      <c r="S640" s="23"/>
      <c r="T640" s="23"/>
      <c r="U640" s="23"/>
      <c r="V640" s="2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2" customHeight="1" outlineLevel="1" x14ac:dyDescent="0.25">
      <c r="A641" s="7"/>
      <c r="B641" s="8"/>
      <c r="C641" s="18"/>
      <c r="D641" s="18"/>
      <c r="E641" s="18"/>
      <c r="F641" s="18"/>
      <c r="G641" s="18"/>
      <c r="H641" s="18"/>
      <c r="I641" s="24" t="s">
        <v>372</v>
      </c>
      <c r="J641" s="24" t="s">
        <v>56</v>
      </c>
      <c r="K641" s="24" t="s">
        <v>57</v>
      </c>
      <c r="L641" s="24" t="s">
        <v>58</v>
      </c>
      <c r="M641" s="24" t="s">
        <v>59</v>
      </c>
      <c r="N641" s="24" t="s">
        <v>868</v>
      </c>
      <c r="O641" s="24" t="s">
        <v>869</v>
      </c>
      <c r="P641" s="24" t="s">
        <v>870</v>
      </c>
      <c r="Q641" s="24" t="s">
        <v>1169</v>
      </c>
      <c r="R641" s="25"/>
      <c r="S641" s="23"/>
      <c r="T641" s="23"/>
      <c r="U641" s="23"/>
      <c r="V641" s="2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25">
      <c r="A642" s="7"/>
      <c r="B642" s="8"/>
      <c r="C642" s="18"/>
      <c r="D642" s="18"/>
      <c r="E642" s="18"/>
      <c r="F642" s="34"/>
      <c r="H642" s="201" t="str">
        <f>H622</f>
        <v>lime</v>
      </c>
      <c r="I642" s="235">
        <v>0.1</v>
      </c>
      <c r="J642" s="235">
        <v>0.5</v>
      </c>
      <c r="K642" s="235">
        <v>0</v>
      </c>
      <c r="L642" s="235">
        <v>1</v>
      </c>
      <c r="M642" s="235">
        <v>1</v>
      </c>
      <c r="N642" s="235">
        <v>1</v>
      </c>
      <c r="O642" s="234">
        <v>1</v>
      </c>
      <c r="P642" s="234">
        <v>1</v>
      </c>
      <c r="Q642" s="234">
        <v>1</v>
      </c>
      <c r="R642" s="61"/>
      <c r="S642" s="61"/>
      <c r="T642" s="61"/>
      <c r="U642" s="61"/>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18"/>
      <c r="D643" s="18"/>
      <c r="E643" s="18"/>
      <c r="F643" s="34"/>
      <c r="H643" s="201" t="str">
        <f>H623</f>
        <v>early</v>
      </c>
      <c r="I643" s="235">
        <v>0.1</v>
      </c>
      <c r="J643" s="235">
        <v>0.5</v>
      </c>
      <c r="K643" s="235">
        <v>0</v>
      </c>
      <c r="L643" s="235">
        <v>1</v>
      </c>
      <c r="M643" s="235">
        <v>1</v>
      </c>
      <c r="N643" s="235">
        <v>1</v>
      </c>
      <c r="O643" s="234">
        <v>1</v>
      </c>
      <c r="P643" s="234">
        <v>1</v>
      </c>
      <c r="Q643" s="234">
        <v>1</v>
      </c>
      <c r="R643" s="61"/>
      <c r="S643" s="61"/>
      <c r="T643" s="61"/>
      <c r="U643" s="61"/>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H644" s="201" t="str">
        <f>H624</f>
        <v>at_seeding</v>
      </c>
      <c r="I644" s="235">
        <v>0.1</v>
      </c>
      <c r="J644" s="235">
        <v>0.5</v>
      </c>
      <c r="K644" s="235">
        <v>0</v>
      </c>
      <c r="L644" s="235">
        <v>1</v>
      </c>
      <c r="M644" s="235">
        <v>1</v>
      </c>
      <c r="N644" s="235">
        <v>1</v>
      </c>
      <c r="O644" s="234">
        <v>1</v>
      </c>
      <c r="P644" s="234">
        <v>1</v>
      </c>
      <c r="Q644" s="234">
        <v>1</v>
      </c>
      <c r="R644" s="61"/>
      <c r="S644" s="61"/>
      <c r="T644" s="61"/>
      <c r="U644" s="61"/>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25">
      <c r="A645" s="7"/>
      <c r="B645" s="8"/>
      <c r="C645" s="18"/>
      <c r="D645" s="18"/>
      <c r="E645" s="18"/>
      <c r="F645" s="34"/>
      <c r="H645" s="201" t="str">
        <f>H625</f>
        <v>mid</v>
      </c>
      <c r="I645" s="235">
        <v>0.1</v>
      </c>
      <c r="J645" s="235">
        <v>0.5</v>
      </c>
      <c r="K645" s="235">
        <v>0</v>
      </c>
      <c r="L645" s="235">
        <v>1</v>
      </c>
      <c r="M645" s="235">
        <v>1</v>
      </c>
      <c r="N645" s="235">
        <v>1</v>
      </c>
      <c r="O645" s="234">
        <v>1</v>
      </c>
      <c r="P645" s="234">
        <v>1</v>
      </c>
      <c r="Q645" s="234">
        <v>1</v>
      </c>
      <c r="R645" s="61"/>
      <c r="S645" s="61"/>
      <c r="T645" s="61"/>
      <c r="U645" s="61"/>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25">
      <c r="A646" s="7"/>
      <c r="B646" s="8"/>
      <c r="C646" s="18"/>
      <c r="D646" s="18"/>
      <c r="E646" s="18"/>
      <c r="F646" s="34"/>
      <c r="H646" s="201" t="str">
        <f>H626</f>
        <v>late</v>
      </c>
      <c r="I646" s="235">
        <v>0.1</v>
      </c>
      <c r="J646" s="235">
        <v>0.5</v>
      </c>
      <c r="K646" s="235">
        <v>0</v>
      </c>
      <c r="L646" s="235">
        <v>1</v>
      </c>
      <c r="M646" s="235">
        <v>1</v>
      </c>
      <c r="N646" s="235">
        <v>1</v>
      </c>
      <c r="O646" s="234">
        <v>1</v>
      </c>
      <c r="P646" s="234">
        <v>1</v>
      </c>
      <c r="Q646" s="234">
        <v>1</v>
      </c>
      <c r="R646" s="61"/>
      <c r="S646" s="61"/>
      <c r="T646" s="61"/>
      <c r="U646" s="61"/>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8"/>
      <c r="D647" s="18"/>
      <c r="E647" s="18"/>
      <c r="F647" s="34"/>
      <c r="Q647" s="61"/>
      <c r="R647" s="61"/>
      <c r="S647" s="61"/>
      <c r="T647" s="61"/>
      <c r="U647" s="61"/>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8"/>
      <c r="D648" s="18"/>
      <c r="E648" s="18"/>
      <c r="F648" s="34"/>
      <c r="Q648" s="61"/>
      <c r="R648" s="61"/>
      <c r="S648" s="61"/>
      <c r="T648" s="61"/>
      <c r="U648" s="61"/>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5.25" customHeight="1" outlineLevel="1" x14ac:dyDescent="0.25">
      <c r="A649" s="7"/>
      <c r="B649" s="8"/>
      <c r="C649" s="18"/>
      <c r="D649" s="18"/>
      <c r="E649" s="18"/>
      <c r="F649" s="37"/>
      <c r="G649" s="38"/>
      <c r="H649" s="38"/>
      <c r="I649" s="38"/>
      <c r="J649" s="39"/>
      <c r="K649" s="39"/>
      <c r="L649" s="39"/>
      <c r="M649" s="39"/>
      <c r="N649" s="39"/>
      <c r="O649" s="39"/>
      <c r="P649" s="39"/>
      <c r="Q649" s="39"/>
      <c r="R649" s="39"/>
      <c r="S649" s="39"/>
      <c r="T649" s="39"/>
      <c r="U649" s="39"/>
      <c r="V649" s="31"/>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25.5" customHeight="1" outlineLevel="1" x14ac:dyDescent="0.25">
      <c r="A650" s="7"/>
      <c r="B650" s="8"/>
      <c r="C650" s="40"/>
      <c r="D650" s="40"/>
      <c r="E650" s="40"/>
      <c r="F650" s="40"/>
      <c r="G650" s="41" t="str">
        <f>G634</f>
        <v>Fert by Soil</v>
      </c>
      <c r="H650" s="40"/>
      <c r="I650" s="40"/>
      <c r="J650" s="40"/>
      <c r="K650" s="40"/>
      <c r="L650" s="40"/>
      <c r="M650" s="40"/>
      <c r="N650" s="40"/>
      <c r="O650" s="40"/>
      <c r="P650" s="40"/>
      <c r="Q650" s="40"/>
      <c r="R650" s="40"/>
      <c r="S650" s="40"/>
      <c r="T650" s="40"/>
      <c r="U650" s="40"/>
      <c r="V650" s="40"/>
      <c r="W650" s="42" t="s">
        <v>24</v>
      </c>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8"/>
      <c r="D651" s="8"/>
      <c r="E651" s="8"/>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8"/>
      <c r="D652" s="8"/>
      <c r="E652" s="8"/>
      <c r="F652" s="8"/>
      <c r="G652" s="8"/>
      <c r="H652" s="9"/>
      <c r="I652" s="9"/>
      <c r="J652" s="9"/>
      <c r="K652" s="9"/>
      <c r="L652" s="9"/>
      <c r="M652" s="9"/>
      <c r="N652" s="9"/>
      <c r="O652" s="9"/>
      <c r="P652" s="9"/>
      <c r="Q652" s="9"/>
      <c r="R652" s="9"/>
      <c r="S652" s="9"/>
      <c r="T652" s="9"/>
      <c r="U652" s="9"/>
      <c r="V652" s="9"/>
      <c r="W652" s="9"/>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5.25" customHeight="1" outlineLevel="1" thickBot="1" x14ac:dyDescent="0.3">
      <c r="A653" s="7"/>
      <c r="B653" s="8"/>
      <c r="C653" s="8"/>
      <c r="D653" s="8"/>
      <c r="E653" s="8"/>
      <c r="F653" s="8"/>
      <c r="G653" s="8"/>
      <c r="H653" s="9"/>
      <c r="I653" s="9"/>
      <c r="J653" s="9"/>
      <c r="K653" s="9"/>
      <c r="L653" s="9"/>
      <c r="M653" s="9"/>
      <c r="N653" s="9"/>
      <c r="O653" s="9"/>
      <c r="P653" s="9"/>
      <c r="Q653" s="9"/>
      <c r="R653" s="9"/>
      <c r="S653" s="9"/>
      <c r="T653" s="9"/>
      <c r="U653" s="9"/>
      <c r="V653" s="9"/>
      <c r="W653" s="9"/>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5.25" customHeight="1" outlineLevel="1" x14ac:dyDescent="0.25">
      <c r="A654" s="7"/>
      <c r="B654" s="8"/>
      <c r="C654" s="10" t="s">
        <v>0</v>
      </c>
      <c r="D654" s="10"/>
      <c r="E654" s="10"/>
      <c r="F654" s="10"/>
      <c r="G654" s="10"/>
      <c r="H654" s="10"/>
      <c r="I654" s="10"/>
      <c r="J654" s="10"/>
      <c r="K654" s="11"/>
      <c r="L654" s="11"/>
      <c r="M654" s="11"/>
      <c r="N654" s="11"/>
      <c r="O654" s="11"/>
      <c r="P654" s="11"/>
      <c r="Q654" s="11"/>
      <c r="R654" s="11"/>
      <c r="S654" s="11"/>
      <c r="T654" s="11"/>
      <c r="U654" s="11"/>
      <c r="V654" s="11"/>
      <c r="W654" s="12"/>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3"/>
      <c r="D655" s="13"/>
      <c r="E655" s="13" t="s">
        <v>1</v>
      </c>
      <c r="F655" s="14"/>
      <c r="G655" s="15" t="s">
        <v>35</v>
      </c>
      <c r="H655" s="14"/>
      <c r="I655" s="14"/>
      <c r="J655" s="14"/>
      <c r="K655" s="14"/>
      <c r="L655" s="14"/>
      <c r="M655" s="14"/>
      <c r="N655" s="14"/>
      <c r="O655" s="14"/>
      <c r="P655" s="14"/>
      <c r="Q655" s="14"/>
      <c r="R655" s="14"/>
      <c r="S655" s="16"/>
      <c r="T655" s="14"/>
      <c r="U655" s="16"/>
      <c r="V655" s="16"/>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3"/>
      <c r="D656" s="13"/>
      <c r="E656" s="18"/>
      <c r="F656" s="14"/>
      <c r="G656" s="19"/>
      <c r="H656" s="14" t="s">
        <v>26</v>
      </c>
      <c r="I656" s="14"/>
      <c r="J656" s="14"/>
      <c r="K656" s="14"/>
      <c r="L656" s="14"/>
      <c r="M656" s="14"/>
      <c r="N656" s="14"/>
      <c r="O656" s="14"/>
      <c r="P656" s="14"/>
      <c r="Q656" s="14"/>
      <c r="R656" s="14"/>
      <c r="S656" s="16"/>
      <c r="T656" s="20"/>
      <c r="U656" s="16"/>
      <c r="V656" s="16"/>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3"/>
      <c r="E657" s="18"/>
      <c r="F657" s="14"/>
      <c r="G657" s="14" t="s">
        <v>2</v>
      </c>
      <c r="H657" s="44" t="s">
        <v>34</v>
      </c>
      <c r="I657" s="14"/>
      <c r="J657" s="14"/>
      <c r="K657" s="14"/>
      <c r="L657" s="14"/>
      <c r="M657" s="14"/>
      <c r="N657" s="14"/>
      <c r="O657" s="14"/>
      <c r="P657" s="14"/>
      <c r="Q657" s="14"/>
      <c r="R657" s="14"/>
      <c r="S657" s="16"/>
      <c r="T657" s="20"/>
      <c r="U657" s="16"/>
      <c r="V657" s="16"/>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21">
        <v>0</v>
      </c>
      <c r="D658" s="13"/>
      <c r="E658" s="18"/>
      <c r="F658" s="14"/>
      <c r="G658" s="22"/>
      <c r="H658" s="14"/>
      <c r="I658" s="14"/>
      <c r="J658" s="14"/>
      <c r="K658" s="14"/>
      <c r="L658" s="14"/>
      <c r="M658" s="14"/>
      <c r="N658" s="14"/>
      <c r="O658" s="14"/>
      <c r="P658" s="14"/>
      <c r="Q658" s="14"/>
      <c r="R658" s="14"/>
      <c r="S658" s="16"/>
      <c r="T658" s="20"/>
      <c r="U658" s="16"/>
      <c r="V658" s="16"/>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18"/>
      <c r="G659" s="18"/>
      <c r="H659" s="18"/>
      <c r="I659" s="18"/>
      <c r="J659" s="23"/>
      <c r="K659" s="23"/>
      <c r="L659" s="23"/>
      <c r="M659" s="23"/>
      <c r="N659" s="23"/>
      <c r="O659" s="23"/>
      <c r="P659" s="23"/>
      <c r="Q659" s="23"/>
      <c r="R659" s="23"/>
      <c r="S659" s="23"/>
      <c r="T659" s="23"/>
      <c r="U659" s="23"/>
      <c r="V659" s="2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18"/>
      <c r="G660" s="18"/>
      <c r="H660" s="18"/>
      <c r="I660" s="18"/>
      <c r="J660" s="18"/>
      <c r="K660" s="18"/>
      <c r="L660" s="23"/>
      <c r="M660" s="23"/>
      <c r="N660" s="23"/>
      <c r="O660" s="23"/>
      <c r="P660" s="23"/>
      <c r="Q660" s="23"/>
      <c r="R660" s="23"/>
      <c r="S660" s="23"/>
      <c r="T660" s="23"/>
      <c r="U660" s="23"/>
      <c r="V660" s="23"/>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18"/>
      <c r="G661" s="18"/>
      <c r="H661" s="18"/>
      <c r="I661" s="18"/>
      <c r="J661" s="24"/>
      <c r="K661" s="24"/>
      <c r="L661" s="24"/>
      <c r="M661" s="24"/>
      <c r="N661" s="24"/>
      <c r="O661" s="24"/>
      <c r="P661" s="24"/>
      <c r="Q661" s="25"/>
      <c r="R661" s="25"/>
      <c r="S661" s="23"/>
      <c r="T661" s="23"/>
      <c r="U661" s="23"/>
      <c r="V661" s="23"/>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18"/>
      <c r="G662" s="18"/>
      <c r="H662" s="18"/>
      <c r="I662" s="24" t="s">
        <v>372</v>
      </c>
      <c r="J662" s="24" t="s">
        <v>56</v>
      </c>
      <c r="K662" s="24" t="s">
        <v>57</v>
      </c>
      <c r="L662" s="24" t="s">
        <v>58</v>
      </c>
      <c r="M662" s="24" t="s">
        <v>59</v>
      </c>
      <c r="N662" s="24" t="s">
        <v>868</v>
      </c>
      <c r="O662" s="24" t="s">
        <v>869</v>
      </c>
      <c r="P662" s="24" t="s">
        <v>870</v>
      </c>
      <c r="Q662" s="24" t="s">
        <v>1169</v>
      </c>
      <c r="R662" s="25"/>
      <c r="S662" s="23"/>
      <c r="T662" s="23"/>
      <c r="U662" s="23"/>
      <c r="V662" s="23"/>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5" outlineLevel="1" x14ac:dyDescent="0.25">
      <c r="A663" s="7"/>
      <c r="B663" s="8"/>
      <c r="C663" s="18"/>
      <c r="D663" s="18"/>
      <c r="E663" s="18"/>
      <c r="F663" s="27"/>
      <c r="G663" s="28"/>
      <c r="H663" s="35" t="s">
        <v>1045</v>
      </c>
      <c r="I663" s="234">
        <v>1</v>
      </c>
      <c r="J663" s="234">
        <v>1</v>
      </c>
      <c r="K663" s="234">
        <v>1</v>
      </c>
      <c r="L663" s="234">
        <v>1</v>
      </c>
      <c r="M663" s="234">
        <v>1</v>
      </c>
      <c r="N663" s="234">
        <v>1</v>
      </c>
      <c r="O663" s="234">
        <v>1</v>
      </c>
      <c r="P663" s="234">
        <v>1</v>
      </c>
      <c r="Q663" s="234">
        <v>1</v>
      </c>
      <c r="R663" s="158"/>
      <c r="S663" s="158"/>
      <c r="T663" s="158"/>
      <c r="U663" s="158"/>
      <c r="V663" s="43"/>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5" outlineLevel="1" x14ac:dyDescent="0.25">
      <c r="A664" s="7"/>
      <c r="B664" s="8"/>
      <c r="C664" s="18"/>
      <c r="D664" s="18"/>
      <c r="E664" s="18"/>
      <c r="F664" s="27"/>
      <c r="G664" s="28"/>
      <c r="H664" s="35"/>
      <c r="I664" s="158"/>
      <c r="J664" s="158"/>
      <c r="K664" s="158"/>
      <c r="L664" s="158"/>
      <c r="M664" s="158"/>
      <c r="N664" s="158"/>
      <c r="O664" s="158"/>
      <c r="P664" s="158"/>
      <c r="Q664" s="158"/>
      <c r="R664" s="158"/>
      <c r="S664" s="158"/>
      <c r="T664" s="158"/>
      <c r="U664" s="158"/>
      <c r="V664" s="43"/>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5" outlineLevel="1" x14ac:dyDescent="0.25">
      <c r="A665" s="7"/>
      <c r="B665" s="8"/>
      <c r="C665" s="18"/>
      <c r="D665" s="18"/>
      <c r="E665" s="18"/>
      <c r="F665" s="27"/>
      <c r="G665" s="28"/>
      <c r="H665" s="35"/>
      <c r="I665" s="158"/>
      <c r="J665" s="158"/>
      <c r="K665" s="158"/>
      <c r="L665" s="158"/>
      <c r="M665" s="158"/>
      <c r="N665" s="158"/>
      <c r="O665" s="158"/>
      <c r="P665" s="158"/>
      <c r="Q665" s="158"/>
      <c r="R665" s="158"/>
      <c r="S665" s="158"/>
      <c r="T665" s="158"/>
      <c r="U665" s="158"/>
      <c r="V665" s="4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35"/>
      <c r="H666" s="35"/>
      <c r="I666" s="35"/>
      <c r="J666" s="35"/>
      <c r="K666" s="35"/>
      <c r="L666" s="35"/>
      <c r="M666" s="35"/>
      <c r="N666" s="35"/>
      <c r="O666" s="35"/>
      <c r="P666" s="35"/>
      <c r="Q666" s="159"/>
      <c r="R666" s="159"/>
      <c r="S666" s="159"/>
      <c r="T666" s="159"/>
      <c r="U666" s="159"/>
      <c r="V666" s="4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5.25" customHeight="1" outlineLevel="1" x14ac:dyDescent="0.25">
      <c r="A667" s="7"/>
      <c r="B667" s="8"/>
      <c r="C667" s="18"/>
      <c r="D667" s="18"/>
      <c r="E667" s="18"/>
      <c r="F667" s="37"/>
      <c r="G667" s="38"/>
      <c r="H667" s="38"/>
      <c r="I667" s="38"/>
      <c r="J667" s="39"/>
      <c r="K667" s="39"/>
      <c r="L667" s="39"/>
      <c r="M667" s="39"/>
      <c r="N667" s="39"/>
      <c r="O667" s="39"/>
      <c r="P667" s="39"/>
      <c r="Q667" s="39"/>
      <c r="R667" s="39"/>
      <c r="S667" s="39"/>
      <c r="T667" s="39"/>
      <c r="U667" s="39"/>
      <c r="V667" s="31"/>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25.5" customHeight="1" outlineLevel="1" x14ac:dyDescent="0.25">
      <c r="A668" s="7"/>
      <c r="B668" s="8"/>
      <c r="C668" s="40"/>
      <c r="D668" s="40"/>
      <c r="E668" s="40"/>
      <c r="F668" s="40"/>
      <c r="G668" s="41" t="str">
        <f>G655</f>
        <v>Chemical by Soil</v>
      </c>
      <c r="H668" s="40"/>
      <c r="I668" s="40"/>
      <c r="J668" s="40"/>
      <c r="K668" s="40"/>
      <c r="L668" s="40"/>
      <c r="M668" s="40"/>
      <c r="N668" s="40"/>
      <c r="O668" s="40"/>
      <c r="P668" s="40"/>
      <c r="Q668" s="40"/>
      <c r="R668" s="40"/>
      <c r="S668" s="40"/>
      <c r="T668" s="40"/>
      <c r="U668" s="40"/>
      <c r="V668" s="40"/>
      <c r="W668" s="42" t="s">
        <v>24</v>
      </c>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8"/>
      <c r="D669" s="8"/>
      <c r="E669" s="8"/>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8"/>
      <c r="D670" s="8"/>
      <c r="E670" s="8"/>
      <c r="F670" s="8"/>
      <c r="G670" s="8"/>
      <c r="H670" s="9"/>
      <c r="I670" s="9"/>
      <c r="J670" s="9"/>
      <c r="K670" s="9"/>
      <c r="L670" s="9"/>
      <c r="M670" s="9"/>
      <c r="N670" s="9"/>
      <c r="O670" s="9"/>
      <c r="P670" s="9"/>
      <c r="Q670" s="9"/>
      <c r="R670" s="9"/>
      <c r="S670" s="9"/>
      <c r="T670" s="9"/>
      <c r="U670" s="9"/>
      <c r="V670" s="9"/>
      <c r="W670" s="9"/>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5.25" customHeight="1" outlineLevel="1" thickBot="1" x14ac:dyDescent="0.3">
      <c r="A671" s="7"/>
      <c r="B671" s="8"/>
      <c r="C671" s="8"/>
      <c r="D671" s="8"/>
      <c r="E671" s="8"/>
      <c r="F671" s="8"/>
      <c r="G671" s="8"/>
      <c r="H671" s="9"/>
      <c r="I671" s="9"/>
      <c r="J671" s="9"/>
      <c r="K671" s="9"/>
      <c r="L671" s="9"/>
      <c r="M671" s="9"/>
      <c r="N671" s="9"/>
      <c r="O671" s="9"/>
      <c r="P671" s="9"/>
      <c r="Q671" s="9"/>
      <c r="R671" s="9"/>
      <c r="S671" s="9"/>
      <c r="T671" s="9"/>
      <c r="U671" s="9"/>
      <c r="V671" s="9"/>
      <c r="W671" s="9"/>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5.25" customHeight="1" outlineLevel="1" x14ac:dyDescent="0.25">
      <c r="A672" s="7"/>
      <c r="B672" s="8"/>
      <c r="C672" s="10" t="s">
        <v>0</v>
      </c>
      <c r="D672" s="10"/>
      <c r="E672" s="10"/>
      <c r="F672" s="10"/>
      <c r="G672" s="10"/>
      <c r="H672" s="10"/>
      <c r="I672" s="10"/>
      <c r="J672" s="10"/>
      <c r="K672" s="11"/>
      <c r="L672" s="11"/>
      <c r="M672" s="11"/>
      <c r="N672" s="11"/>
      <c r="O672" s="11"/>
      <c r="P672" s="11"/>
      <c r="Q672" s="11"/>
      <c r="R672" s="11"/>
      <c r="S672" s="11"/>
      <c r="T672" s="11"/>
      <c r="U672" s="11"/>
      <c r="V672" s="11"/>
      <c r="W672" s="12"/>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3"/>
      <c r="D673" s="13"/>
      <c r="E673" s="13" t="s">
        <v>1</v>
      </c>
      <c r="F673" s="14"/>
      <c r="G673" s="15" t="s">
        <v>224</v>
      </c>
      <c r="H673" s="14"/>
      <c r="I673" s="14"/>
      <c r="J673" s="14"/>
      <c r="K673" s="14"/>
      <c r="L673" s="14"/>
      <c r="M673" s="14"/>
      <c r="N673" s="14"/>
      <c r="O673" s="14"/>
      <c r="P673" s="14"/>
      <c r="Q673" s="14"/>
      <c r="R673" s="14"/>
      <c r="S673" s="16"/>
      <c r="T673" s="14"/>
      <c r="U673" s="16"/>
      <c r="V673" s="16"/>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3"/>
      <c r="D674" s="13"/>
      <c r="E674" s="18"/>
      <c r="F674" s="14"/>
      <c r="G674" s="19"/>
      <c r="H674" s="14" t="s">
        <v>225</v>
      </c>
      <c r="I674" s="14"/>
      <c r="J674" s="14"/>
      <c r="K674" s="14"/>
      <c r="L674" s="14"/>
      <c r="M674" s="14"/>
      <c r="N674" s="14"/>
      <c r="O674" s="14"/>
      <c r="P674" s="14"/>
      <c r="Q674" s="14"/>
      <c r="R674" s="14"/>
      <c r="S674" s="16"/>
      <c r="T674" s="20"/>
      <c r="U674" s="16"/>
      <c r="V674" s="16"/>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3"/>
      <c r="E675" s="18"/>
      <c r="F675" s="14"/>
      <c r="G675" s="14"/>
      <c r="H675" s="14" t="s">
        <v>1046</v>
      </c>
      <c r="I675" s="14"/>
      <c r="J675" s="14"/>
      <c r="K675" s="14"/>
      <c r="L675" s="14"/>
      <c r="M675" s="14"/>
      <c r="N675" s="14"/>
      <c r="O675" s="14"/>
      <c r="P675" s="14"/>
      <c r="Q675" s="14"/>
      <c r="R675" s="14"/>
      <c r="S675" s="16"/>
      <c r="T675" s="20"/>
      <c r="U675" s="16"/>
      <c r="V675" s="16"/>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21">
        <v>0</v>
      </c>
      <c r="D676" s="13"/>
      <c r="E676" s="18"/>
      <c r="F676" s="14"/>
      <c r="G676" s="22"/>
      <c r="H676" s="14"/>
      <c r="I676" s="14"/>
      <c r="J676" s="14"/>
      <c r="K676" s="14"/>
      <c r="L676" s="14"/>
      <c r="M676" s="14"/>
      <c r="N676" s="14"/>
      <c r="O676" s="14"/>
      <c r="P676" s="14"/>
      <c r="Q676" s="14"/>
      <c r="R676" s="14"/>
      <c r="S676" s="16"/>
      <c r="T676" s="20"/>
      <c r="U676" s="16"/>
      <c r="V676" s="16"/>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18"/>
      <c r="G677" s="18"/>
      <c r="H677" s="18"/>
      <c r="I677" s="18"/>
      <c r="J677" s="23"/>
      <c r="K677" s="23"/>
      <c r="L677" s="23"/>
      <c r="M677" s="23"/>
      <c r="N677" s="23"/>
      <c r="O677" s="23"/>
      <c r="P677" s="23"/>
      <c r="Q677" s="23"/>
      <c r="R677" s="23"/>
      <c r="S677" s="23"/>
      <c r="T677" s="23"/>
      <c r="U677" s="23"/>
      <c r="V677" s="23"/>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18"/>
      <c r="G678" s="18"/>
      <c r="H678" s="18"/>
      <c r="I678" s="18"/>
      <c r="J678" s="18"/>
      <c r="K678" s="18"/>
      <c r="L678" s="23"/>
      <c r="M678" s="23"/>
      <c r="N678" s="23"/>
      <c r="O678" s="23"/>
      <c r="P678" s="23"/>
      <c r="Q678" s="23"/>
      <c r="R678" s="23"/>
      <c r="S678" s="23"/>
      <c r="T678" s="23"/>
      <c r="U678" s="23"/>
      <c r="V678" s="23"/>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18"/>
      <c r="G679" s="18"/>
      <c r="H679" s="18"/>
      <c r="I679" s="18"/>
      <c r="J679" s="24"/>
      <c r="K679" s="24"/>
      <c r="L679" s="24"/>
      <c r="M679" s="24"/>
      <c r="N679" s="24"/>
      <c r="O679" s="24"/>
      <c r="P679" s="24"/>
      <c r="Q679" s="25"/>
      <c r="R679" s="25"/>
      <c r="S679" s="23"/>
      <c r="T679" s="23"/>
      <c r="U679" s="23"/>
      <c r="V679" s="23"/>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18"/>
      <c r="G680" s="18"/>
      <c r="H680" s="18"/>
      <c r="I680" s="18"/>
      <c r="J680" s="24" t="s">
        <v>106</v>
      </c>
      <c r="K680" s="24" t="s">
        <v>107</v>
      </c>
      <c r="L680" s="24" t="s">
        <v>1049</v>
      </c>
      <c r="M680" s="24" t="s">
        <v>106</v>
      </c>
      <c r="N680" s="24"/>
      <c r="O680" s="24"/>
      <c r="P680" s="25"/>
      <c r="Q680" s="25"/>
      <c r="R680" s="25"/>
      <c r="S680" s="23"/>
      <c r="T680" s="23"/>
      <c r="U680" s="23"/>
      <c r="V680" s="23"/>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5" outlineLevel="1" x14ac:dyDescent="0.25">
      <c r="A681" s="7"/>
      <c r="B681" s="8"/>
      <c r="C681" s="18"/>
      <c r="D681" s="18"/>
      <c r="E681" s="18"/>
      <c r="F681" s="27"/>
      <c r="G681" s="28"/>
      <c r="H681" s="28"/>
      <c r="I681" s="28" t="str" cm="1">
        <f t="array" ref="I681:I684">TRANSPOSE($H$326:$K$326)</f>
        <v>knock</v>
      </c>
      <c r="J681" s="732">
        <f>MIN(364,INT((M681 - DATE(YEAR(M681),1,1))))</f>
        <v>104</v>
      </c>
      <c r="K681" s="236">
        <v>35</v>
      </c>
      <c r="L681" s="709">
        <v>0.25</v>
      </c>
      <c r="M681" s="730">
        <v>43570</v>
      </c>
      <c r="N681" s="157"/>
      <c r="O681" s="157"/>
      <c r="P681" s="157"/>
      <c r="Q681" s="158"/>
      <c r="R681" s="158"/>
      <c r="S681" s="158"/>
      <c r="T681" s="158"/>
      <c r="U681" s="158"/>
      <c r="V681" s="43"/>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5" outlineLevel="1" x14ac:dyDescent="0.25">
      <c r="A682" s="7"/>
      <c r="B682" s="8"/>
      <c r="C682" s="18"/>
      <c r="D682" s="18"/>
      <c r="E682" s="18"/>
      <c r="F682" s="27"/>
      <c r="G682" s="28"/>
      <c r="H682" s="28"/>
      <c r="I682" s="28" t="str">
        <v>pre-em</v>
      </c>
      <c r="J682" s="732">
        <f t="shared" ref="J682:J684" si="114">MIN(364,INT((M682 - DATE(YEAR(M682),1,1))))</f>
        <v>134</v>
      </c>
      <c r="K682" s="236">
        <v>15</v>
      </c>
      <c r="L682" s="709">
        <v>0.25</v>
      </c>
      <c r="M682" s="730">
        <v>43600</v>
      </c>
      <c r="N682" s="157"/>
      <c r="O682" s="157"/>
      <c r="P682" s="157"/>
      <c r="Q682" s="158"/>
      <c r="R682" s="158"/>
      <c r="S682" s="158"/>
      <c r="T682" s="158"/>
      <c r="U682" s="158"/>
      <c r="V682" s="4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5" outlineLevel="1" x14ac:dyDescent="0.25">
      <c r="A683" s="7"/>
      <c r="B683" s="8"/>
      <c r="C683" s="18"/>
      <c r="D683" s="18"/>
      <c r="E683" s="18"/>
      <c r="F683" s="27"/>
      <c r="G683" s="28"/>
      <c r="H683" s="28"/>
      <c r="I683" s="28" t="str">
        <v>selective_and_spraytop</v>
      </c>
      <c r="J683" s="732">
        <f t="shared" si="114"/>
        <v>151</v>
      </c>
      <c r="K683" s="236">
        <v>90</v>
      </c>
      <c r="L683" s="709">
        <v>0.25</v>
      </c>
      <c r="M683" s="730">
        <v>43617</v>
      </c>
      <c r="N683" s="157"/>
      <c r="O683" s="157"/>
      <c r="P683" s="157"/>
      <c r="Q683" s="158"/>
      <c r="R683" s="158"/>
      <c r="S683" s="158"/>
      <c r="T683" s="158"/>
      <c r="U683" s="158"/>
      <c r="V683" s="4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5" outlineLevel="1" x14ac:dyDescent="0.25">
      <c r="A684" s="7"/>
      <c r="B684" s="8"/>
      <c r="C684" s="18"/>
      <c r="D684" s="18"/>
      <c r="E684" s="18"/>
      <c r="F684" s="27"/>
      <c r="G684" s="28"/>
      <c r="H684" s="28"/>
      <c r="I684" s="28" t="str">
        <v>fungicide</v>
      </c>
      <c r="J684" s="732">
        <f t="shared" si="114"/>
        <v>195</v>
      </c>
      <c r="K684" s="236">
        <v>35</v>
      </c>
      <c r="L684" s="709">
        <v>0.25</v>
      </c>
      <c r="M684" s="730">
        <v>43661</v>
      </c>
      <c r="N684" s="157"/>
      <c r="O684" s="157"/>
      <c r="P684" s="157"/>
      <c r="Q684" s="158"/>
      <c r="R684" s="158"/>
      <c r="S684" s="158"/>
      <c r="T684" s="158"/>
      <c r="U684" s="158"/>
      <c r="V684" s="4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35"/>
      <c r="J685" s="35"/>
      <c r="K685" s="35"/>
      <c r="L685" s="35"/>
      <c r="M685" s="35"/>
      <c r="N685" s="35"/>
      <c r="O685" s="157"/>
      <c r="P685" s="157"/>
      <c r="Q685" s="159"/>
      <c r="R685" s="159"/>
      <c r="S685" s="159"/>
      <c r="T685" s="159"/>
      <c r="U685" s="159"/>
      <c r="V685" s="4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5.25" customHeight="1" outlineLevel="1" x14ac:dyDescent="0.25">
      <c r="A686" s="7"/>
      <c r="B686" s="8"/>
      <c r="C686" s="18"/>
      <c r="D686" s="18"/>
      <c r="E686" s="18"/>
      <c r="F686" s="37"/>
      <c r="G686" s="38"/>
      <c r="H686" s="38"/>
      <c r="I686" s="38"/>
      <c r="J686" s="39"/>
      <c r="K686" s="39"/>
      <c r="L686" s="39"/>
      <c r="M686" s="39"/>
      <c r="N686" s="39"/>
      <c r="O686" s="39"/>
      <c r="P686" s="39"/>
      <c r="Q686" s="39"/>
      <c r="R686" s="39"/>
      <c r="S686" s="39"/>
      <c r="T686" s="39"/>
      <c r="U686" s="39"/>
      <c r="V686" s="31"/>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25.5" customHeight="1" outlineLevel="1" x14ac:dyDescent="0.25">
      <c r="A687" s="7"/>
      <c r="B687" s="8"/>
      <c r="C687" s="40"/>
      <c r="D687" s="40"/>
      <c r="E687" s="40"/>
      <c r="F687" s="40"/>
      <c r="G687" s="41" t="str">
        <f>G673</f>
        <v>Chemical info</v>
      </c>
      <c r="H687" s="40"/>
      <c r="I687" s="40"/>
      <c r="J687" s="40"/>
      <c r="K687" s="40"/>
      <c r="L687" s="40"/>
      <c r="M687" s="40"/>
      <c r="N687" s="40"/>
      <c r="O687" s="40"/>
      <c r="P687" s="40"/>
      <c r="Q687" s="40"/>
      <c r="R687" s="40"/>
      <c r="S687" s="40"/>
      <c r="T687" s="40"/>
      <c r="U687" s="40"/>
      <c r="V687" s="40"/>
      <c r="W687" s="42" t="s">
        <v>24</v>
      </c>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8"/>
      <c r="D688" s="8"/>
      <c r="E688" s="8"/>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8"/>
      <c r="D689" s="8"/>
      <c r="E689" s="8"/>
      <c r="F689" s="8"/>
      <c r="G689" s="8"/>
      <c r="H689" s="9"/>
      <c r="I689" s="9"/>
      <c r="J689" s="9"/>
      <c r="K689" s="9"/>
      <c r="L689" s="9"/>
      <c r="M689" s="9"/>
      <c r="N689" s="9"/>
      <c r="O689" s="9"/>
      <c r="P689" s="9"/>
      <c r="Q689" s="9"/>
      <c r="R689" s="9"/>
      <c r="S689" s="9"/>
      <c r="T689" s="9"/>
      <c r="U689" s="9"/>
      <c r="V689" s="9"/>
      <c r="W689" s="9"/>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5.25" customHeight="1" outlineLevel="1" thickBot="1" x14ac:dyDescent="0.3">
      <c r="A690" s="7"/>
      <c r="B690" s="8"/>
      <c r="C690" s="8"/>
      <c r="D690" s="8"/>
      <c r="E690" s="8"/>
      <c r="F690" s="8"/>
      <c r="G690" s="8"/>
      <c r="H690" s="9"/>
      <c r="I690" s="9"/>
      <c r="J690" s="9"/>
      <c r="K690" s="9"/>
      <c r="L690" s="9"/>
      <c r="M690" s="9"/>
      <c r="N690" s="9"/>
      <c r="O690" s="9"/>
      <c r="P690" s="9"/>
      <c r="Q690" s="9"/>
      <c r="R690" s="9"/>
      <c r="S690" s="9"/>
      <c r="T690" s="9"/>
      <c r="U690" s="9"/>
      <c r="V690" s="9"/>
      <c r="W690" s="9"/>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5.25" customHeight="1" outlineLevel="1" x14ac:dyDescent="0.25">
      <c r="A691" s="7"/>
      <c r="B691" s="8"/>
      <c r="C691" s="10" t="s">
        <v>0</v>
      </c>
      <c r="D691" s="10"/>
      <c r="E691" s="10"/>
      <c r="F691" s="10"/>
      <c r="G691" s="10"/>
      <c r="H691" s="10"/>
      <c r="I691" s="10"/>
      <c r="J691" s="10"/>
      <c r="K691" s="11"/>
      <c r="L691" s="11"/>
      <c r="M691" s="11"/>
      <c r="N691" s="11"/>
      <c r="O691" s="11"/>
      <c r="P691" s="11"/>
      <c r="Q691" s="11"/>
      <c r="R691" s="11"/>
      <c r="S691" s="11"/>
      <c r="T691" s="11"/>
      <c r="U691" s="11"/>
      <c r="V691" s="11"/>
      <c r="W691" s="12"/>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3"/>
      <c r="D692" s="13"/>
      <c r="E692" s="13" t="s">
        <v>1</v>
      </c>
      <c r="F692" s="14"/>
      <c r="G692" s="15" t="s">
        <v>36</v>
      </c>
      <c r="H692" s="14"/>
      <c r="I692" s="14"/>
      <c r="J692" s="14"/>
      <c r="K692" s="14"/>
      <c r="L692" s="14"/>
      <c r="M692" s="14"/>
      <c r="N692" s="14"/>
      <c r="O692" s="14"/>
      <c r="P692" s="14"/>
      <c r="Q692" s="14"/>
      <c r="R692" s="14"/>
      <c r="S692" s="14"/>
      <c r="T692" s="14"/>
      <c r="U692" s="16"/>
      <c r="V692" s="16"/>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3"/>
      <c r="D693" s="13"/>
      <c r="E693" s="18"/>
      <c r="F693" s="14"/>
      <c r="G693" s="14" t="s">
        <v>37</v>
      </c>
      <c r="H693" s="14"/>
      <c r="I693" s="14"/>
      <c r="J693" s="14"/>
      <c r="K693" s="14"/>
      <c r="L693" s="14"/>
      <c r="M693" s="14"/>
      <c r="N693" s="14"/>
      <c r="O693" s="14"/>
      <c r="P693" s="14"/>
      <c r="Q693" s="14"/>
      <c r="R693" s="14"/>
      <c r="S693" s="14"/>
      <c r="T693" s="20"/>
      <c r="U693" s="16"/>
      <c r="V693" s="16"/>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3"/>
      <c r="E694" s="18"/>
      <c r="F694" s="14"/>
      <c r="G694" s="46">
        <v>43689.728703703702</v>
      </c>
      <c r="H694" s="14"/>
      <c r="I694" s="14"/>
      <c r="J694" s="14"/>
      <c r="K694" s="14"/>
      <c r="L694" s="14"/>
      <c r="M694" s="14"/>
      <c r="N694" s="14"/>
      <c r="O694" s="14"/>
      <c r="P694" s="14"/>
      <c r="Q694" s="14"/>
      <c r="R694" s="14"/>
      <c r="S694" s="14"/>
      <c r="T694" s="20"/>
      <c r="U694" s="16"/>
      <c r="V694" s="16"/>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21">
        <v>0</v>
      </c>
      <c r="D695" s="13"/>
      <c r="E695" s="18"/>
      <c r="F695" s="14"/>
      <c r="G695" s="22"/>
      <c r="H695" s="14"/>
      <c r="I695" s="14"/>
      <c r="J695" s="14"/>
      <c r="K695" s="14"/>
      <c r="L695" s="14"/>
      <c r="M695" s="14"/>
      <c r="N695" s="14"/>
      <c r="O695" s="14"/>
      <c r="P695" s="14"/>
      <c r="Q695" s="14"/>
      <c r="R695" s="14"/>
      <c r="S695" s="14"/>
      <c r="T695" s="20"/>
      <c r="U695" s="16"/>
      <c r="V695" s="16"/>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18"/>
      <c r="G696" s="18"/>
      <c r="H696" s="18"/>
      <c r="I696" s="18"/>
      <c r="J696" s="23"/>
      <c r="K696" s="23"/>
      <c r="L696" s="23"/>
      <c r="M696" s="23"/>
      <c r="N696" s="23"/>
      <c r="O696" s="23"/>
      <c r="P696" s="23"/>
      <c r="Q696" s="23"/>
      <c r="R696" s="23"/>
      <c r="S696" s="23"/>
      <c r="T696" s="23"/>
      <c r="U696" s="23"/>
      <c r="V696" s="23"/>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18"/>
      <c r="G697" s="18"/>
      <c r="H697" s="900"/>
      <c r="I697" s="18"/>
      <c r="J697" s="18"/>
      <c r="K697" s="23"/>
      <c r="L697" s="23"/>
      <c r="M697" s="23"/>
      <c r="N697" s="23"/>
      <c r="O697" s="23"/>
      <c r="P697" s="23"/>
      <c r="Q697" s="23"/>
      <c r="R697" s="23"/>
      <c r="S697" s="23"/>
      <c r="T697" s="23"/>
      <c r="U697" s="23"/>
      <c r="V697" s="23"/>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18"/>
      <c r="G698" s="18"/>
      <c r="H698" s="900"/>
      <c r="I698" s="18"/>
      <c r="J698" s="901" t="s">
        <v>1025</v>
      </c>
      <c r="K698" s="902"/>
      <c r="L698" s="902"/>
      <c r="M698" s="902"/>
      <c r="N698" s="902"/>
      <c r="O698" s="902"/>
      <c r="P698" s="902"/>
      <c r="Q698" s="902"/>
      <c r="R698" s="25"/>
      <c r="S698" s="25"/>
      <c r="T698" s="23"/>
      <c r="U698" s="23"/>
      <c r="V698" s="23"/>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18"/>
      <c r="G699" s="18" t="s">
        <v>39</v>
      </c>
      <c r="H699" s="900"/>
      <c r="I699" s="18"/>
      <c r="J699" s="24" t="s">
        <v>372</v>
      </c>
      <c r="K699" s="24" t="s">
        <v>56</v>
      </c>
      <c r="L699" s="24" t="s">
        <v>57</v>
      </c>
      <c r="M699" s="24" t="s">
        <v>58</v>
      </c>
      <c r="N699" s="24" t="s">
        <v>59</v>
      </c>
      <c r="O699" s="24" t="s">
        <v>868</v>
      </c>
      <c r="P699" s="24" t="s">
        <v>869</v>
      </c>
      <c r="Q699" s="24" t="s">
        <v>870</v>
      </c>
      <c r="R699" s="24" t="s">
        <v>1169</v>
      </c>
      <c r="S699" s="24"/>
      <c r="T699" s="23"/>
      <c r="U699" s="23"/>
      <c r="V699" s="23"/>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0"/>
      <c r="H700" s="32"/>
      <c r="I700" s="669" t="str">
        <f>General!O17</f>
        <v>a</v>
      </c>
      <c r="J700" s="237">
        <v>10</v>
      </c>
      <c r="K700" s="237">
        <v>10</v>
      </c>
      <c r="L700" s="237">
        <v>10</v>
      </c>
      <c r="M700" s="237">
        <v>10</v>
      </c>
      <c r="N700" s="237">
        <v>10</v>
      </c>
      <c r="O700" s="237">
        <v>10</v>
      </c>
      <c r="P700" s="237">
        <v>10</v>
      </c>
      <c r="Q700" s="237">
        <v>10</v>
      </c>
      <c r="R700" s="237">
        <v>10</v>
      </c>
      <c r="S700" s="28"/>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0"/>
      <c r="H701" s="32"/>
      <c r="I701" s="669" t="str">
        <f>General!O18</f>
        <v>a2</v>
      </c>
      <c r="J701" s="237">
        <v>0</v>
      </c>
      <c r="K701" s="237">
        <v>0</v>
      </c>
      <c r="L701" s="237">
        <v>0</v>
      </c>
      <c r="M701" s="237">
        <v>0</v>
      </c>
      <c r="N701" s="237">
        <v>0</v>
      </c>
      <c r="O701" s="237">
        <v>0</v>
      </c>
      <c r="P701" s="237">
        <v>0</v>
      </c>
      <c r="Q701" s="237">
        <v>0</v>
      </c>
      <c r="R701" s="237">
        <v>0</v>
      </c>
      <c r="S701" s="28"/>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0"/>
      <c r="H702" s="32"/>
      <c r="I702" s="669" t="str">
        <f>General!O19</f>
        <v>b</v>
      </c>
      <c r="J702" s="237">
        <v>100</v>
      </c>
      <c r="K702" s="237">
        <v>100</v>
      </c>
      <c r="L702" s="237">
        <v>100</v>
      </c>
      <c r="M702" s="237">
        <v>100</v>
      </c>
      <c r="N702" s="237">
        <v>100</v>
      </c>
      <c r="O702" s="237">
        <v>100</v>
      </c>
      <c r="P702" s="237">
        <v>100</v>
      </c>
      <c r="Q702" s="237">
        <v>100</v>
      </c>
      <c r="R702" s="237">
        <v>100</v>
      </c>
      <c r="S702" s="28"/>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0"/>
      <c r="H703" s="32"/>
      <c r="I703" s="669" t="str">
        <f>General!O20</f>
        <v>bd</v>
      </c>
      <c r="J703" s="237">
        <v>100</v>
      </c>
      <c r="K703" s="237">
        <v>100</v>
      </c>
      <c r="L703" s="237">
        <v>100</v>
      </c>
      <c r="M703" s="237">
        <v>100</v>
      </c>
      <c r="N703" s="237">
        <v>100</v>
      </c>
      <c r="O703" s="237">
        <v>100</v>
      </c>
      <c r="P703" s="237">
        <v>100</v>
      </c>
      <c r="Q703" s="237">
        <v>100</v>
      </c>
      <c r="R703" s="237">
        <v>100</v>
      </c>
      <c r="S703" s="28"/>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0"/>
      <c r="H704" s="32"/>
      <c r="I704" s="669" t="str">
        <f>General!O21</f>
        <v>f</v>
      </c>
      <c r="J704" s="238">
        <v>120</v>
      </c>
      <c r="K704" s="238">
        <v>120</v>
      </c>
      <c r="L704" s="238">
        <v>120</v>
      </c>
      <c r="M704" s="238">
        <v>120</v>
      </c>
      <c r="N704" s="238">
        <v>120</v>
      </c>
      <c r="O704" s="238">
        <v>120</v>
      </c>
      <c r="P704" s="238">
        <v>120</v>
      </c>
      <c r="Q704" s="238">
        <v>120</v>
      </c>
      <c r="R704" s="238">
        <v>120</v>
      </c>
      <c r="S704" s="28"/>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27"/>
      <c r="G705" s="50"/>
      <c r="H705" s="32"/>
      <c r="I705" s="669" t="str">
        <f>General!O22</f>
        <v>h</v>
      </c>
      <c r="J705" s="238">
        <v>140</v>
      </c>
      <c r="K705" s="238">
        <v>140</v>
      </c>
      <c r="L705" s="238">
        <v>140</v>
      </c>
      <c r="M705" s="238">
        <v>140</v>
      </c>
      <c r="N705" s="238">
        <v>140</v>
      </c>
      <c r="O705" s="238">
        <v>140</v>
      </c>
      <c r="P705" s="238">
        <v>140</v>
      </c>
      <c r="Q705" s="238">
        <v>140</v>
      </c>
      <c r="R705" s="238">
        <v>140</v>
      </c>
      <c r="S705" s="28"/>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27"/>
      <c r="G706" s="50"/>
      <c r="H706" s="32"/>
      <c r="I706" s="669" t="str">
        <f>General!O23</f>
        <v>i</v>
      </c>
      <c r="J706" s="238">
        <v>90</v>
      </c>
      <c r="K706" s="238">
        <v>90</v>
      </c>
      <c r="L706" s="238">
        <v>90</v>
      </c>
      <c r="M706" s="238">
        <v>90</v>
      </c>
      <c r="N706" s="238">
        <v>90</v>
      </c>
      <c r="O706" s="238">
        <v>90</v>
      </c>
      <c r="P706" s="238">
        <v>90</v>
      </c>
      <c r="Q706" s="238">
        <v>90</v>
      </c>
      <c r="R706" s="238">
        <v>90</v>
      </c>
      <c r="S706" s="28"/>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7"/>
      <c r="G707" s="50"/>
      <c r="H707" s="32"/>
      <c r="I707" s="669" t="str">
        <f>General!O24</f>
        <v>j</v>
      </c>
      <c r="J707" s="238">
        <v>10</v>
      </c>
      <c r="K707" s="238">
        <v>10</v>
      </c>
      <c r="L707" s="238">
        <v>10</v>
      </c>
      <c r="M707" s="238">
        <v>10</v>
      </c>
      <c r="N707" s="238">
        <v>10</v>
      </c>
      <c r="O707" s="238">
        <v>10</v>
      </c>
      <c r="P707" s="238">
        <v>10</v>
      </c>
      <c r="Q707" s="238">
        <v>10</v>
      </c>
      <c r="R707" s="238">
        <v>10</v>
      </c>
      <c r="S707" s="28"/>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7"/>
      <c r="G708" s="50"/>
      <c r="H708" s="32"/>
      <c r="I708" s="669" t="str">
        <f>General!O25</f>
        <v>jc</v>
      </c>
      <c r="J708" s="238">
        <v>10</v>
      </c>
      <c r="K708" s="238">
        <v>10</v>
      </c>
      <c r="L708" s="238">
        <v>10</v>
      </c>
      <c r="M708" s="238">
        <v>10</v>
      </c>
      <c r="N708" s="238">
        <v>10</v>
      </c>
      <c r="O708" s="238">
        <v>10</v>
      </c>
      <c r="P708" s="238">
        <v>10</v>
      </c>
      <c r="Q708" s="238">
        <v>10</v>
      </c>
      <c r="R708" s="238">
        <v>10</v>
      </c>
      <c r="S708" s="28"/>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G709" s="35"/>
      <c r="H709" s="35"/>
      <c r="I709" s="669" t="str">
        <f>General!O26</f>
        <v>k</v>
      </c>
      <c r="J709" s="238">
        <v>90</v>
      </c>
      <c r="K709" s="238">
        <v>90</v>
      </c>
      <c r="L709" s="238">
        <v>90</v>
      </c>
      <c r="M709" s="238">
        <v>90</v>
      </c>
      <c r="N709" s="238">
        <v>90</v>
      </c>
      <c r="O709" s="238">
        <v>90</v>
      </c>
      <c r="P709" s="238">
        <v>90</v>
      </c>
      <c r="Q709" s="238">
        <v>90</v>
      </c>
      <c r="R709" s="238">
        <v>90</v>
      </c>
      <c r="S709" s="28"/>
      <c r="T709" s="59"/>
      <c r="U709" s="59"/>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G710" s="35"/>
      <c r="H710" s="35"/>
      <c r="I710" s="669" t="str">
        <f>General!O27</f>
        <v>l</v>
      </c>
      <c r="J710" s="238">
        <v>120</v>
      </c>
      <c r="K710" s="238">
        <v>120</v>
      </c>
      <c r="L710" s="238">
        <v>120</v>
      </c>
      <c r="M710" s="238">
        <v>120</v>
      </c>
      <c r="N710" s="238">
        <v>120</v>
      </c>
      <c r="O710" s="238">
        <v>120</v>
      </c>
      <c r="P710" s="238">
        <v>120</v>
      </c>
      <c r="Q710" s="238">
        <v>120</v>
      </c>
      <c r="R710" s="238">
        <v>120</v>
      </c>
      <c r="S710" s="28"/>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G711" s="35"/>
      <c r="H711" s="35"/>
      <c r="I711" s="669" t="str">
        <f>General!O28</f>
        <v>m</v>
      </c>
      <c r="J711" s="237">
        <v>10</v>
      </c>
      <c r="K711" s="237">
        <v>10</v>
      </c>
      <c r="L711" s="237">
        <v>10</v>
      </c>
      <c r="M711" s="237">
        <v>10</v>
      </c>
      <c r="N711" s="237">
        <v>10</v>
      </c>
      <c r="O711" s="237">
        <v>10</v>
      </c>
      <c r="P711" s="237">
        <v>10</v>
      </c>
      <c r="Q711" s="237">
        <v>10</v>
      </c>
      <c r="R711" s="237">
        <v>10</v>
      </c>
      <c r="S711" s="28"/>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50"/>
      <c r="H712" s="32"/>
      <c r="I712" s="669" t="str">
        <f>General!O29</f>
        <v>o</v>
      </c>
      <c r="J712" s="237">
        <v>120</v>
      </c>
      <c r="K712" s="237">
        <v>120</v>
      </c>
      <c r="L712" s="237">
        <v>120</v>
      </c>
      <c r="M712" s="237">
        <v>120</v>
      </c>
      <c r="N712" s="237">
        <v>120</v>
      </c>
      <c r="O712" s="237">
        <v>120</v>
      </c>
      <c r="P712" s="237">
        <v>120</v>
      </c>
      <c r="Q712" s="237">
        <v>120</v>
      </c>
      <c r="R712" s="237">
        <v>120</v>
      </c>
      <c r="S712" s="28"/>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50"/>
      <c r="H713" s="32"/>
      <c r="I713" s="669" t="str">
        <f>General!O30</f>
        <v>od</v>
      </c>
      <c r="J713" s="239">
        <v>120</v>
      </c>
      <c r="K713" s="239">
        <v>120</v>
      </c>
      <c r="L713" s="239">
        <v>120</v>
      </c>
      <c r="M713" s="239">
        <v>120</v>
      </c>
      <c r="N713" s="239">
        <v>120</v>
      </c>
      <c r="O713" s="239">
        <v>120</v>
      </c>
      <c r="P713" s="239">
        <v>120</v>
      </c>
      <c r="Q713" s="239">
        <v>120</v>
      </c>
      <c r="R713" s="239">
        <v>120</v>
      </c>
      <c r="S713" s="28"/>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51"/>
      <c r="H714" s="52"/>
      <c r="I714" s="669" t="str">
        <f>General!O31</f>
        <v>of</v>
      </c>
      <c r="J714" s="239">
        <v>100</v>
      </c>
      <c r="K714" s="239">
        <v>100</v>
      </c>
      <c r="L714" s="239">
        <v>100</v>
      </c>
      <c r="M714" s="239">
        <v>100</v>
      </c>
      <c r="N714" s="239">
        <v>100</v>
      </c>
      <c r="O714" s="239">
        <v>100</v>
      </c>
      <c r="P714" s="239">
        <v>100</v>
      </c>
      <c r="Q714" s="239">
        <v>100</v>
      </c>
      <c r="R714" s="239">
        <v>100</v>
      </c>
      <c r="S714" s="27"/>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51"/>
      <c r="H715" s="52"/>
      <c r="I715" s="669" t="str">
        <f>General!O32</f>
        <v>r</v>
      </c>
      <c r="J715" s="239">
        <v>3</v>
      </c>
      <c r="K715" s="239">
        <v>3</v>
      </c>
      <c r="L715" s="239">
        <v>3</v>
      </c>
      <c r="M715" s="239">
        <v>3</v>
      </c>
      <c r="N715" s="239">
        <v>3</v>
      </c>
      <c r="O715" s="239">
        <v>3</v>
      </c>
      <c r="P715" s="239">
        <v>3</v>
      </c>
      <c r="Q715" s="239">
        <v>3</v>
      </c>
      <c r="R715" s="239">
        <v>3</v>
      </c>
      <c r="S715" s="27"/>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51"/>
      <c r="H716" s="52"/>
      <c r="I716" s="669" t="str">
        <f>General!O33</f>
        <v>rd</v>
      </c>
      <c r="J716" s="239">
        <v>3</v>
      </c>
      <c r="K716" s="239">
        <v>3</v>
      </c>
      <c r="L716" s="239">
        <v>3</v>
      </c>
      <c r="M716" s="239">
        <v>3</v>
      </c>
      <c r="N716" s="239">
        <v>3</v>
      </c>
      <c r="O716" s="239">
        <v>3</v>
      </c>
      <c r="P716" s="239">
        <v>3</v>
      </c>
      <c r="Q716" s="239">
        <v>3</v>
      </c>
      <c r="R716" s="239">
        <v>3</v>
      </c>
      <c r="S716" s="27"/>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51"/>
      <c r="H717" s="52"/>
      <c r="I717" s="669" t="str">
        <f>General!O34</f>
        <v>s</v>
      </c>
      <c r="J717" s="239">
        <v>10</v>
      </c>
      <c r="K717" s="239">
        <v>10</v>
      </c>
      <c r="L717" s="239">
        <v>10</v>
      </c>
      <c r="M717" s="239">
        <v>10</v>
      </c>
      <c r="N717" s="239">
        <v>10</v>
      </c>
      <c r="O717" s="239">
        <v>10</v>
      </c>
      <c r="P717" s="239">
        <v>10</v>
      </c>
      <c r="Q717" s="239">
        <v>10</v>
      </c>
      <c r="R717" s="239">
        <v>10</v>
      </c>
      <c r="S717" s="49"/>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27"/>
      <c r="G718" s="51"/>
      <c r="H718" s="52"/>
      <c r="I718" s="669" t="str">
        <f>General!O35</f>
        <v>sp</v>
      </c>
      <c r="J718" s="239">
        <v>10</v>
      </c>
      <c r="K718" s="239">
        <v>10</v>
      </c>
      <c r="L718" s="239">
        <v>10</v>
      </c>
      <c r="M718" s="239">
        <v>10</v>
      </c>
      <c r="N718" s="239">
        <v>10</v>
      </c>
      <c r="O718" s="239">
        <v>10</v>
      </c>
      <c r="P718" s="239">
        <v>10</v>
      </c>
      <c r="Q718" s="239">
        <v>10</v>
      </c>
      <c r="R718" s="239">
        <v>10</v>
      </c>
      <c r="S718" s="49"/>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51"/>
      <c r="H719" s="52"/>
      <c r="I719" s="669" t="str">
        <f>General!O36</f>
        <v>t</v>
      </c>
      <c r="J719" s="239">
        <v>10</v>
      </c>
      <c r="K719" s="239">
        <v>10</v>
      </c>
      <c r="L719" s="239">
        <v>10</v>
      </c>
      <c r="M719" s="239">
        <v>10</v>
      </c>
      <c r="N719" s="239">
        <v>10</v>
      </c>
      <c r="O719" s="239">
        <v>10</v>
      </c>
      <c r="P719" s="239">
        <v>10</v>
      </c>
      <c r="Q719" s="239">
        <v>10</v>
      </c>
      <c r="R719" s="239">
        <v>10</v>
      </c>
      <c r="S719" s="49"/>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51"/>
      <c r="H720" s="52"/>
      <c r="I720" s="669" t="str">
        <f>General!O37</f>
        <v>tc</v>
      </c>
      <c r="J720" s="239">
        <v>10</v>
      </c>
      <c r="K720" s="239">
        <v>10</v>
      </c>
      <c r="L720" s="239">
        <v>10</v>
      </c>
      <c r="M720" s="239">
        <v>10</v>
      </c>
      <c r="N720" s="239">
        <v>10</v>
      </c>
      <c r="O720" s="239">
        <v>10</v>
      </c>
      <c r="P720" s="239">
        <v>10</v>
      </c>
      <c r="Q720" s="239">
        <v>10</v>
      </c>
      <c r="R720" s="239">
        <v>10</v>
      </c>
      <c r="S720" s="49"/>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51"/>
      <c r="H721" s="52"/>
      <c r="I721" s="669" t="str">
        <f>General!O38</f>
        <v>u</v>
      </c>
      <c r="J721" s="239">
        <v>10</v>
      </c>
      <c r="K721" s="239">
        <v>10</v>
      </c>
      <c r="L721" s="239">
        <v>10</v>
      </c>
      <c r="M721" s="239">
        <v>10</v>
      </c>
      <c r="N721" s="239">
        <v>10</v>
      </c>
      <c r="O721" s="239">
        <v>10</v>
      </c>
      <c r="P721" s="239">
        <v>10</v>
      </c>
      <c r="Q721" s="239">
        <v>10</v>
      </c>
      <c r="R721" s="239">
        <v>10</v>
      </c>
      <c r="S721" s="49"/>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51"/>
      <c r="H722" s="52"/>
      <c r="I722" s="669" t="str">
        <f>General!O39</f>
        <v>uc</v>
      </c>
      <c r="J722" s="239">
        <v>10</v>
      </c>
      <c r="K722" s="239">
        <v>10</v>
      </c>
      <c r="L722" s="239">
        <v>10</v>
      </c>
      <c r="M722" s="239">
        <v>10</v>
      </c>
      <c r="N722" s="239">
        <v>10</v>
      </c>
      <c r="O722" s="239">
        <v>10</v>
      </c>
      <c r="P722" s="239">
        <v>10</v>
      </c>
      <c r="Q722" s="239">
        <v>10</v>
      </c>
      <c r="R722" s="239">
        <v>10</v>
      </c>
      <c r="S722" s="49"/>
      <c r="T722" s="61"/>
      <c r="U722" s="61"/>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51"/>
      <c r="H723" s="52"/>
      <c r="I723" s="669" t="str">
        <f>General!O40</f>
        <v>v</v>
      </c>
      <c r="J723" s="239">
        <v>90</v>
      </c>
      <c r="K723" s="239">
        <v>90</v>
      </c>
      <c r="L723" s="239">
        <v>90</v>
      </c>
      <c r="M723" s="239">
        <v>90</v>
      </c>
      <c r="N723" s="239">
        <v>90</v>
      </c>
      <c r="O723" s="239">
        <v>90</v>
      </c>
      <c r="P723" s="239">
        <v>90</v>
      </c>
      <c r="Q723" s="239">
        <v>90</v>
      </c>
      <c r="R723" s="239">
        <v>90</v>
      </c>
      <c r="S723" s="49"/>
      <c r="T723" s="61"/>
      <c r="U723" s="61"/>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51"/>
      <c r="H724" s="52"/>
      <c r="I724" s="669" t="str">
        <f>General!O41</f>
        <v>w</v>
      </c>
      <c r="J724" s="239">
        <v>120</v>
      </c>
      <c r="K724" s="239">
        <v>120</v>
      </c>
      <c r="L724" s="239">
        <v>120</v>
      </c>
      <c r="M724" s="239">
        <v>120</v>
      </c>
      <c r="N724" s="239">
        <v>120</v>
      </c>
      <c r="O724" s="239">
        <v>120</v>
      </c>
      <c r="P724" s="239">
        <v>120</v>
      </c>
      <c r="Q724" s="239">
        <v>120</v>
      </c>
      <c r="R724" s="239">
        <v>120</v>
      </c>
      <c r="S724" s="49"/>
      <c r="T724" s="61"/>
      <c r="U724" s="61"/>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51"/>
      <c r="H725" s="52"/>
      <c r="I725" s="669" t="str">
        <f>General!O42</f>
        <v>wd</v>
      </c>
      <c r="J725" s="239">
        <v>120</v>
      </c>
      <c r="K725" s="239">
        <v>120</v>
      </c>
      <c r="L725" s="239">
        <v>120</v>
      </c>
      <c r="M725" s="239">
        <v>120</v>
      </c>
      <c r="N725" s="239">
        <v>120</v>
      </c>
      <c r="O725" s="239">
        <v>120</v>
      </c>
      <c r="P725" s="239">
        <v>120</v>
      </c>
      <c r="Q725" s="239">
        <v>120</v>
      </c>
      <c r="R725" s="239">
        <v>120</v>
      </c>
      <c r="S725" s="49"/>
      <c r="T725" s="61"/>
      <c r="U725" s="61"/>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27"/>
      <c r="G726" s="51"/>
      <c r="H726" s="52"/>
      <c r="I726" s="669" t="str">
        <f>General!O43</f>
        <v>x</v>
      </c>
      <c r="J726" s="239">
        <v>10</v>
      </c>
      <c r="K726" s="239">
        <v>10</v>
      </c>
      <c r="L726" s="239">
        <v>10</v>
      </c>
      <c r="M726" s="239">
        <v>10</v>
      </c>
      <c r="N726" s="239">
        <v>10</v>
      </c>
      <c r="O726" s="239">
        <v>10</v>
      </c>
      <c r="P726" s="239">
        <v>10</v>
      </c>
      <c r="Q726" s="239">
        <v>10</v>
      </c>
      <c r="R726" s="239">
        <v>10</v>
      </c>
      <c r="S726" s="49"/>
      <c r="T726" s="61"/>
      <c r="U726" s="61"/>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G727" s="51"/>
      <c r="H727" s="52"/>
      <c r="I727" s="669" t="str">
        <f>General!O44</f>
        <v>xc</v>
      </c>
      <c r="J727" s="239">
        <v>10</v>
      </c>
      <c r="K727" s="239">
        <v>10</v>
      </c>
      <c r="L727" s="239">
        <v>10</v>
      </c>
      <c r="M727" s="239">
        <v>10</v>
      </c>
      <c r="N727" s="239">
        <v>10</v>
      </c>
      <c r="O727" s="239">
        <v>10</v>
      </c>
      <c r="P727" s="239">
        <v>10</v>
      </c>
      <c r="Q727" s="239">
        <v>10</v>
      </c>
      <c r="R727" s="239">
        <v>10</v>
      </c>
      <c r="S727" s="49"/>
      <c r="T727" s="61"/>
      <c r="U727" s="61"/>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G728" s="51"/>
      <c r="H728" s="52"/>
      <c r="I728" s="669" t="str">
        <f>General!O45</f>
        <v>z</v>
      </c>
      <c r="J728" s="239">
        <v>5</v>
      </c>
      <c r="K728" s="239">
        <v>5</v>
      </c>
      <c r="L728" s="239">
        <v>5</v>
      </c>
      <c r="M728" s="239">
        <v>5</v>
      </c>
      <c r="N728" s="239">
        <v>5</v>
      </c>
      <c r="O728" s="239">
        <v>5</v>
      </c>
      <c r="P728" s="239">
        <v>5</v>
      </c>
      <c r="Q728" s="239">
        <v>5</v>
      </c>
      <c r="R728" s="239">
        <v>5</v>
      </c>
      <c r="S728" s="49"/>
      <c r="T728" s="61"/>
      <c r="U728" s="61"/>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27"/>
      <c r="G729" s="51"/>
      <c r="H729" s="52"/>
      <c r="I729" s="669" t="str">
        <f>General!O46</f>
        <v>zd</v>
      </c>
      <c r="J729" s="239">
        <v>5</v>
      </c>
      <c r="K729" s="239">
        <v>5</v>
      </c>
      <c r="L729" s="239">
        <v>5</v>
      </c>
      <c r="M729" s="239">
        <v>5</v>
      </c>
      <c r="N729" s="239">
        <v>5</v>
      </c>
      <c r="O729" s="239">
        <v>5</v>
      </c>
      <c r="P729" s="239">
        <v>5</v>
      </c>
      <c r="Q729" s="239">
        <v>5</v>
      </c>
      <c r="R729" s="239">
        <v>5</v>
      </c>
      <c r="S729" s="49"/>
      <c r="T729" s="61"/>
      <c r="U729" s="61"/>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27"/>
      <c r="G730" s="51"/>
      <c r="H730" s="52"/>
      <c r="I730" s="52"/>
      <c r="J730" s="52"/>
      <c r="K730" s="52"/>
      <c r="L730" s="52"/>
      <c r="M730" s="52"/>
      <c r="N730" s="52"/>
      <c r="O730" s="52"/>
      <c r="P730" s="52"/>
      <c r="Q730" s="52"/>
      <c r="R730" s="52"/>
      <c r="S730" s="52"/>
      <c r="T730" s="52"/>
      <c r="U730" s="61"/>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5.25" customHeight="1" outlineLevel="1" x14ac:dyDescent="0.25">
      <c r="A731" s="7"/>
      <c r="B731" s="8"/>
      <c r="C731" s="18"/>
      <c r="D731" s="18"/>
      <c r="E731" s="18"/>
      <c r="F731" s="37"/>
      <c r="G731" s="38"/>
      <c r="H731" s="38"/>
      <c r="I731" s="38"/>
      <c r="J731" s="39"/>
      <c r="K731" s="39"/>
      <c r="L731" s="39"/>
      <c r="M731" s="39"/>
      <c r="N731" s="39"/>
      <c r="O731" s="39"/>
      <c r="P731" s="39"/>
      <c r="Q731" s="39"/>
      <c r="R731" s="39"/>
      <c r="S731" s="39"/>
      <c r="T731" s="39"/>
      <c r="U731" s="39"/>
      <c r="V731" s="31"/>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25.5" customHeight="1" outlineLevel="1" x14ac:dyDescent="0.25">
      <c r="A732" s="7"/>
      <c r="B732" s="8"/>
      <c r="C732" s="40"/>
      <c r="D732" s="40"/>
      <c r="E732" s="40"/>
      <c r="F732" s="40"/>
      <c r="G732" s="41" t="str">
        <f>G692</f>
        <v>SEEDING RATES</v>
      </c>
      <c r="H732" s="40"/>
      <c r="I732" s="40"/>
      <c r="J732" s="40"/>
      <c r="K732" s="40"/>
      <c r="L732" s="40"/>
      <c r="M732" s="40"/>
      <c r="N732" s="40"/>
      <c r="O732" s="40"/>
      <c r="P732" s="40"/>
      <c r="Q732" s="40"/>
      <c r="R732" s="40"/>
      <c r="S732" s="40"/>
      <c r="T732" s="40"/>
      <c r="U732" s="40"/>
      <c r="V732" s="40"/>
      <c r="W732" s="42" t="s">
        <v>24</v>
      </c>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25" customHeight="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25" customHeight="1" x14ac:dyDescent="0.25">
      <c r="A736" s="7"/>
      <c r="B736" s="8"/>
      <c r="C736" s="10" t="s">
        <v>0</v>
      </c>
      <c r="D736" s="10"/>
      <c r="E736" s="10"/>
      <c r="F736" s="10"/>
      <c r="G736" s="10"/>
      <c r="H736" s="10"/>
      <c r="I736" s="10"/>
      <c r="J736" s="10"/>
      <c r="K736" s="10"/>
      <c r="L736" s="10"/>
      <c r="M736" s="10"/>
      <c r="N736" s="10"/>
      <c r="O736" s="10"/>
      <c r="P736" s="10"/>
      <c r="Q736" s="11"/>
      <c r="R736" s="10"/>
      <c r="S736" s="10"/>
      <c r="T736" s="10"/>
      <c r="U736" s="11"/>
      <c r="V736" s="11"/>
      <c r="W736" s="12"/>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x14ac:dyDescent="0.25">
      <c r="A737" s="7"/>
      <c r="B737" s="8"/>
      <c r="C737" s="13"/>
      <c r="D737" s="13"/>
      <c r="E737" s="13" t="s">
        <v>1</v>
      </c>
      <c r="F737" s="14"/>
      <c r="G737" s="15" t="s">
        <v>40</v>
      </c>
      <c r="H737" s="15"/>
      <c r="I737" s="14"/>
      <c r="J737" s="14"/>
      <c r="K737" s="14"/>
      <c r="L737" s="14"/>
      <c r="M737" s="14"/>
      <c r="N737" s="14"/>
      <c r="O737" s="14"/>
      <c r="P737" s="14"/>
      <c r="Q737" s="14"/>
      <c r="R737" s="14"/>
      <c r="S737" s="14"/>
      <c r="T737" s="14"/>
      <c r="U737" s="14"/>
      <c r="V737" s="14"/>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3"/>
      <c r="D738" s="13"/>
      <c r="E738" s="18"/>
      <c r="F738" s="14"/>
      <c r="G738" s="14" t="s">
        <v>41</v>
      </c>
      <c r="H738" s="14"/>
      <c r="J738" s="14"/>
      <c r="K738" s="14"/>
      <c r="L738" s="14"/>
      <c r="M738" s="14"/>
      <c r="N738" s="53" t="s">
        <v>1242</v>
      </c>
      <c r="O738" s="14"/>
      <c r="P738" s="14"/>
      <c r="Q738" s="14"/>
      <c r="R738" s="14"/>
      <c r="S738" s="14"/>
      <c r="T738" s="14"/>
      <c r="U738" s="14"/>
      <c r="V738" s="14"/>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3"/>
      <c r="E739" s="18"/>
      <c r="F739" s="14"/>
      <c r="G739" s="674">
        <v>2019</v>
      </c>
      <c r="H739" s="46"/>
      <c r="J739" s="14"/>
      <c r="K739" s="14"/>
      <c r="L739" s="14"/>
      <c r="M739" s="14"/>
      <c r="N739" s="14"/>
      <c r="O739" s="14"/>
      <c r="P739" s="14"/>
      <c r="Q739" s="14"/>
      <c r="R739" s="14"/>
      <c r="S739" s="14"/>
      <c r="T739" s="14"/>
      <c r="U739" s="14"/>
      <c r="V739" s="14"/>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21">
        <v>0</v>
      </c>
      <c r="D740" s="13"/>
      <c r="E740" s="18"/>
      <c r="F740" s="14"/>
      <c r="G740" s="22"/>
      <c r="H740" s="22"/>
      <c r="J740" s="14"/>
      <c r="N740" s="14"/>
      <c r="Q740" s="14"/>
      <c r="U740" s="14"/>
      <c r="V740" s="14"/>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c r="H741" s="18"/>
      <c r="I741" s="18"/>
      <c r="J741" s="18"/>
      <c r="K741" s="23"/>
      <c r="L741" s="23"/>
      <c r="M741" s="23"/>
      <c r="N741" s="23"/>
      <c r="O741" s="23"/>
      <c r="P741" s="23"/>
      <c r="Q741" s="23"/>
      <c r="R741" s="23"/>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18"/>
      <c r="G742" s="54"/>
      <c r="H742" s="54"/>
      <c r="I742" s="54"/>
      <c r="J742" s="54"/>
      <c r="K742" s="54"/>
      <c r="L742" s="26"/>
      <c r="M742" s="26"/>
      <c r="N742" s="54"/>
      <c r="O742" s="26"/>
      <c r="P742" s="26"/>
      <c r="Q742" s="47"/>
      <c r="R742" s="54"/>
      <c r="S742" s="54"/>
      <c r="T742" s="54"/>
      <c r="U742" s="23"/>
      <c r="V742" s="47"/>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18"/>
      <c r="G743" s="54"/>
      <c r="H743" s="54" t="s">
        <v>45</v>
      </c>
      <c r="I743" s="54" t="s">
        <v>45</v>
      </c>
      <c r="J743" s="54"/>
      <c r="K743" s="54"/>
      <c r="L743" s="26" t="s">
        <v>46</v>
      </c>
      <c r="M743" s="26" t="s">
        <v>47</v>
      </c>
      <c r="N743" s="26"/>
      <c r="O743" s="26" t="s">
        <v>46</v>
      </c>
      <c r="P743" s="26" t="s">
        <v>47</v>
      </c>
      <c r="Q743" s="48"/>
      <c r="R743" s="54"/>
      <c r="S743" s="54"/>
      <c r="T743" s="54"/>
      <c r="U743" s="23"/>
      <c r="V743" s="23"/>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47" t="s">
        <v>385</v>
      </c>
      <c r="H744" s="54" t="s">
        <v>228</v>
      </c>
      <c r="I744" s="54" t="s">
        <v>42</v>
      </c>
      <c r="J744" s="54" t="s">
        <v>229</v>
      </c>
      <c r="K744" s="26" t="s">
        <v>43</v>
      </c>
      <c r="L744" s="26" t="s">
        <v>230</v>
      </c>
      <c r="M744" s="26" t="s">
        <v>231</v>
      </c>
      <c r="N744" s="26" t="s">
        <v>44</v>
      </c>
      <c r="O744" s="26" t="s">
        <v>233</v>
      </c>
      <c r="P744" s="26" t="s">
        <v>234</v>
      </c>
      <c r="Q744" s="161" t="s">
        <v>232</v>
      </c>
      <c r="R744" s="54"/>
      <c r="S744" s="54"/>
      <c r="T744" s="54"/>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27"/>
      <c r="G745" s="675" t="str">
        <f>General!O17</f>
        <v>a</v>
      </c>
      <c r="H745" s="676">
        <v>3000</v>
      </c>
      <c r="I745" s="676">
        <v>27.5</v>
      </c>
      <c r="J745" s="676">
        <v>1</v>
      </c>
      <c r="K745" s="677"/>
      <c r="L745" s="676">
        <v>0</v>
      </c>
      <c r="M745" s="676">
        <v>0</v>
      </c>
      <c r="N745" s="678"/>
      <c r="O745" s="676">
        <v>0</v>
      </c>
      <c r="P745" s="676">
        <v>0</v>
      </c>
      <c r="Q745" s="680">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27"/>
      <c r="G746" s="675" t="str">
        <f>General!O18</f>
        <v>a2</v>
      </c>
      <c r="H746" s="676">
        <v>0</v>
      </c>
      <c r="I746" s="676">
        <v>0</v>
      </c>
      <c r="J746" s="676">
        <v>0</v>
      </c>
      <c r="K746" s="677"/>
      <c r="L746" s="676">
        <v>0</v>
      </c>
      <c r="M746" s="676">
        <v>0</v>
      </c>
      <c r="N746" s="678"/>
      <c r="O746" s="676">
        <v>0</v>
      </c>
      <c r="P746" s="676">
        <v>0</v>
      </c>
      <c r="Q746" s="680">
        <v>0</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27"/>
      <c r="G747" s="675" t="str">
        <f>General!O19</f>
        <v>b</v>
      </c>
      <c r="H747" s="676">
        <v>295</v>
      </c>
      <c r="I747" s="676">
        <v>27.5</v>
      </c>
      <c r="J747" s="676">
        <v>1</v>
      </c>
      <c r="K747" s="677" t="s">
        <v>48</v>
      </c>
      <c r="L747" s="676">
        <v>40</v>
      </c>
      <c r="M747" s="676">
        <v>240</v>
      </c>
      <c r="N747" s="678"/>
      <c r="O747" s="676">
        <v>0</v>
      </c>
      <c r="P747" s="676">
        <v>0</v>
      </c>
      <c r="Q747" s="680">
        <v>1</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27"/>
      <c r="G748" s="675" t="str">
        <f>General!O20</f>
        <v>bd</v>
      </c>
      <c r="H748" s="676">
        <v>295</v>
      </c>
      <c r="I748" s="676">
        <v>27.5</v>
      </c>
      <c r="J748" s="676">
        <v>1</v>
      </c>
      <c r="K748" s="677" t="s">
        <v>48</v>
      </c>
      <c r="L748" s="676">
        <v>40</v>
      </c>
      <c r="M748" s="676">
        <v>240</v>
      </c>
      <c r="N748" s="678"/>
      <c r="O748" s="676">
        <v>0</v>
      </c>
      <c r="P748" s="676">
        <v>0</v>
      </c>
      <c r="Q748" s="680">
        <v>1</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27"/>
      <c r="G749" s="675" t="str">
        <f>General!O21</f>
        <v>f</v>
      </c>
      <c r="H749" s="676">
        <v>350</v>
      </c>
      <c r="I749" s="676">
        <v>27.5</v>
      </c>
      <c r="J749" s="676">
        <v>1</v>
      </c>
      <c r="K749" s="678" t="s">
        <v>51</v>
      </c>
      <c r="L749" s="676">
        <v>48</v>
      </c>
      <c r="M749" s="676">
        <v>200</v>
      </c>
      <c r="N749" s="678"/>
      <c r="O749" s="676">
        <v>0</v>
      </c>
      <c r="P749" s="676">
        <v>0</v>
      </c>
      <c r="Q749" s="680">
        <v>1</v>
      </c>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27"/>
      <c r="G750" s="675" t="str">
        <f>General!O22</f>
        <v>h</v>
      </c>
      <c r="H750" s="676">
        <v>235</v>
      </c>
      <c r="I750" s="676">
        <v>27.5</v>
      </c>
      <c r="J750" s="676">
        <v>1</v>
      </c>
      <c r="K750" s="678" t="s">
        <v>49</v>
      </c>
      <c r="L750" s="676">
        <v>27.7</v>
      </c>
      <c r="M750" s="676">
        <v>100</v>
      </c>
      <c r="N750" s="678"/>
      <c r="O750" s="676">
        <v>0</v>
      </c>
      <c r="P750" s="676">
        <v>0</v>
      </c>
      <c r="Q750" s="680">
        <v>1</v>
      </c>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27"/>
      <c r="G751" s="675" t="str">
        <f>General!O23</f>
        <v>i</v>
      </c>
      <c r="H751" s="676">
        <v>350</v>
      </c>
      <c r="I751" s="676">
        <v>27.5</v>
      </c>
      <c r="J751" s="676">
        <v>1</v>
      </c>
      <c r="K751" s="678"/>
      <c r="L751" s="676">
        <v>0</v>
      </c>
      <c r="M751" s="676">
        <v>0</v>
      </c>
      <c r="N751" s="678"/>
      <c r="O751" s="676">
        <v>0</v>
      </c>
      <c r="P751" s="676">
        <v>0</v>
      </c>
      <c r="Q751" s="680">
        <v>1</v>
      </c>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7"/>
      <c r="G752" s="675" t="str">
        <f>General!O24</f>
        <v>j</v>
      </c>
      <c r="H752" s="676">
        <v>3000</v>
      </c>
      <c r="I752" s="676">
        <v>27.5</v>
      </c>
      <c r="J752" s="676">
        <v>1</v>
      </c>
      <c r="K752" s="678"/>
      <c r="L752" s="676">
        <v>0</v>
      </c>
      <c r="M752" s="676">
        <v>0</v>
      </c>
      <c r="N752" s="678"/>
      <c r="O752" s="676">
        <v>0</v>
      </c>
      <c r="P752" s="676">
        <v>0</v>
      </c>
      <c r="Q752" s="680">
        <v>1</v>
      </c>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37"/>
      <c r="G753" s="675" t="str">
        <f>General!O25</f>
        <v>jc</v>
      </c>
      <c r="H753" s="676">
        <v>3000</v>
      </c>
      <c r="I753" s="676">
        <v>27.5</v>
      </c>
      <c r="J753" s="676">
        <v>1</v>
      </c>
      <c r="K753" s="678"/>
      <c r="L753" s="676">
        <v>0</v>
      </c>
      <c r="M753" s="676">
        <v>0</v>
      </c>
      <c r="N753" s="678"/>
      <c r="O753" s="676">
        <v>0</v>
      </c>
      <c r="P753" s="676">
        <v>0</v>
      </c>
      <c r="Q753" s="680">
        <v>1</v>
      </c>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34"/>
      <c r="G754" s="675" t="str">
        <f>General!O26</f>
        <v>k</v>
      </c>
      <c r="H754" s="676">
        <v>350</v>
      </c>
      <c r="I754" s="676">
        <v>27.5</v>
      </c>
      <c r="J754" s="676">
        <v>1</v>
      </c>
      <c r="K754" s="678"/>
      <c r="L754" s="676">
        <v>0</v>
      </c>
      <c r="M754" s="676">
        <v>0</v>
      </c>
      <c r="N754" s="678"/>
      <c r="O754" s="676">
        <v>0</v>
      </c>
      <c r="P754" s="676">
        <v>0</v>
      </c>
      <c r="Q754" s="680">
        <v>1</v>
      </c>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34"/>
      <c r="G755" s="675" t="str">
        <f>General!O27</f>
        <v>l</v>
      </c>
      <c r="H755" s="676">
        <v>400</v>
      </c>
      <c r="I755" s="676">
        <v>27.5</v>
      </c>
      <c r="J755" s="676">
        <v>1</v>
      </c>
      <c r="K755" s="678" t="s">
        <v>50</v>
      </c>
      <c r="L755" s="676">
        <v>37</v>
      </c>
      <c r="M755" s="676">
        <v>200</v>
      </c>
      <c r="N755" s="678"/>
      <c r="O755" s="676">
        <v>0</v>
      </c>
      <c r="P755" s="676">
        <v>0</v>
      </c>
      <c r="Q755" s="680">
        <v>1</v>
      </c>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34"/>
      <c r="G756" s="675" t="str">
        <f>General!O28</f>
        <v>m</v>
      </c>
      <c r="H756" s="676">
        <v>3000</v>
      </c>
      <c r="I756" s="676">
        <v>27.5</v>
      </c>
      <c r="J756" s="676">
        <v>1</v>
      </c>
      <c r="K756" s="677"/>
      <c r="L756" s="676">
        <v>0</v>
      </c>
      <c r="M756" s="676">
        <v>0</v>
      </c>
      <c r="N756" s="678"/>
      <c r="O756" s="676">
        <v>0</v>
      </c>
      <c r="P756" s="676">
        <v>0</v>
      </c>
      <c r="Q756" s="680">
        <v>1</v>
      </c>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34"/>
      <c r="G757" s="675" t="str">
        <f>General!O29</f>
        <v>o</v>
      </c>
      <c r="H757" s="676">
        <v>235</v>
      </c>
      <c r="I757" s="676">
        <v>27.5</v>
      </c>
      <c r="J757" s="676">
        <v>1</v>
      </c>
      <c r="K757" s="678"/>
      <c r="L757" s="679">
        <v>0</v>
      </c>
      <c r="M757" s="679">
        <v>0</v>
      </c>
      <c r="N757" s="678"/>
      <c r="O757" s="676">
        <v>0</v>
      </c>
      <c r="P757" s="676">
        <v>0</v>
      </c>
      <c r="Q757" s="680">
        <v>1</v>
      </c>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34"/>
      <c r="G758" s="675" t="str">
        <f>General!O30</f>
        <v>od</v>
      </c>
      <c r="H758" s="676">
        <v>235</v>
      </c>
      <c r="I758" s="676">
        <v>27.5</v>
      </c>
      <c r="J758" s="676">
        <v>1</v>
      </c>
      <c r="K758" s="678"/>
      <c r="L758" s="679">
        <v>0</v>
      </c>
      <c r="M758" s="679">
        <v>0</v>
      </c>
      <c r="N758" s="678"/>
      <c r="O758" s="676">
        <v>0</v>
      </c>
      <c r="P758" s="676">
        <v>0</v>
      </c>
      <c r="Q758" s="680">
        <v>1</v>
      </c>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34"/>
      <c r="G759" s="675" t="str">
        <f>General!O31</f>
        <v>of</v>
      </c>
      <c r="H759" s="676">
        <v>1000</v>
      </c>
      <c r="I759" s="676">
        <v>27.5</v>
      </c>
      <c r="J759" s="676">
        <v>1</v>
      </c>
      <c r="K759" s="678" t="s">
        <v>49</v>
      </c>
      <c r="L759" s="676">
        <v>27.7</v>
      </c>
      <c r="M759" s="676">
        <v>100</v>
      </c>
      <c r="N759" s="678"/>
      <c r="O759" s="676">
        <v>0</v>
      </c>
      <c r="P759" s="676">
        <v>0</v>
      </c>
      <c r="Q759" s="680">
        <v>1</v>
      </c>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4"/>
      <c r="G760" s="675" t="str">
        <f>General!O32</f>
        <v>r</v>
      </c>
      <c r="H760" s="676">
        <v>26250</v>
      </c>
      <c r="I760" s="676">
        <v>27.5</v>
      </c>
      <c r="J760" s="676">
        <v>1</v>
      </c>
      <c r="K760" s="678" t="s">
        <v>52</v>
      </c>
      <c r="L760" s="676">
        <v>431</v>
      </c>
      <c r="M760" s="676">
        <v>100</v>
      </c>
      <c r="N760" s="678" t="s">
        <v>53</v>
      </c>
      <c r="O760" s="676">
        <v>125</v>
      </c>
      <c r="P760" s="676">
        <v>1000</v>
      </c>
      <c r="Q760" s="680">
        <v>0.5</v>
      </c>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34"/>
      <c r="G761" s="675" t="str">
        <f>General!O33</f>
        <v>rd</v>
      </c>
      <c r="H761" s="676">
        <v>26250</v>
      </c>
      <c r="I761" s="676">
        <v>27.5</v>
      </c>
      <c r="J761" s="676">
        <v>1</v>
      </c>
      <c r="K761" s="678" t="s">
        <v>52</v>
      </c>
      <c r="L761" s="676">
        <v>431</v>
      </c>
      <c r="M761" s="676">
        <v>100</v>
      </c>
      <c r="N761" s="678" t="s">
        <v>53</v>
      </c>
      <c r="O761" s="676">
        <v>125</v>
      </c>
      <c r="P761" s="676">
        <v>1000</v>
      </c>
      <c r="Q761" s="680">
        <v>0.5</v>
      </c>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G762" s="675" t="str">
        <f>General!O34</f>
        <v>s</v>
      </c>
      <c r="H762" s="676">
        <v>3000</v>
      </c>
      <c r="I762" s="676">
        <v>27.5</v>
      </c>
      <c r="J762" s="676">
        <v>1</v>
      </c>
      <c r="K762" s="678"/>
      <c r="L762" s="676">
        <v>0</v>
      </c>
      <c r="M762" s="676">
        <v>0</v>
      </c>
      <c r="N762" s="678"/>
      <c r="O762" s="676">
        <v>0</v>
      </c>
      <c r="P762" s="676">
        <v>0</v>
      </c>
      <c r="Q762" s="680">
        <v>1</v>
      </c>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G763" s="675" t="str">
        <f>General!O35</f>
        <v>sp</v>
      </c>
      <c r="H763" s="676">
        <v>3000</v>
      </c>
      <c r="I763" s="676">
        <v>27.5</v>
      </c>
      <c r="J763" s="676">
        <v>1</v>
      </c>
      <c r="K763" s="678"/>
      <c r="L763" s="676">
        <v>0</v>
      </c>
      <c r="M763" s="676">
        <v>0</v>
      </c>
      <c r="N763" s="678"/>
      <c r="O763" s="676">
        <v>0</v>
      </c>
      <c r="P763" s="676">
        <v>0</v>
      </c>
      <c r="Q763" s="680">
        <v>1</v>
      </c>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G764" s="675" t="str">
        <f>General!O36</f>
        <v>t</v>
      </c>
      <c r="H764" s="676">
        <v>3000</v>
      </c>
      <c r="I764" s="676">
        <v>27.5</v>
      </c>
      <c r="J764" s="676">
        <v>1</v>
      </c>
      <c r="K764" s="678"/>
      <c r="L764" s="676">
        <v>0</v>
      </c>
      <c r="M764" s="676">
        <v>0</v>
      </c>
      <c r="N764" s="678"/>
      <c r="O764" s="676">
        <v>0</v>
      </c>
      <c r="P764" s="676">
        <v>0</v>
      </c>
      <c r="Q764" s="680">
        <v>1</v>
      </c>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G765" s="675" t="str">
        <f>General!O37</f>
        <v>tc</v>
      </c>
      <c r="H765" s="676">
        <v>3000</v>
      </c>
      <c r="I765" s="676">
        <v>27.5</v>
      </c>
      <c r="J765" s="676">
        <v>1</v>
      </c>
      <c r="K765" s="678"/>
      <c r="L765" s="676">
        <v>0</v>
      </c>
      <c r="M765" s="676">
        <v>0</v>
      </c>
      <c r="N765" s="678"/>
      <c r="O765" s="676">
        <v>0</v>
      </c>
      <c r="P765" s="676">
        <v>0</v>
      </c>
      <c r="Q765" s="680">
        <v>1</v>
      </c>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675" t="str">
        <f>General!O38</f>
        <v>u</v>
      </c>
      <c r="H766" s="676">
        <v>3000</v>
      </c>
      <c r="I766" s="676">
        <v>27.5</v>
      </c>
      <c r="J766" s="676">
        <v>1</v>
      </c>
      <c r="K766" s="678"/>
      <c r="L766" s="676">
        <v>0</v>
      </c>
      <c r="M766" s="676">
        <v>0</v>
      </c>
      <c r="N766" s="678"/>
      <c r="O766" s="676">
        <v>0</v>
      </c>
      <c r="P766" s="676">
        <v>0</v>
      </c>
      <c r="Q766" s="680">
        <v>1</v>
      </c>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675" t="str">
        <f>General!O39</f>
        <v>uc</v>
      </c>
      <c r="H767" s="676">
        <v>3000</v>
      </c>
      <c r="I767" s="676">
        <v>27.5</v>
      </c>
      <c r="J767" s="676">
        <v>1</v>
      </c>
      <c r="K767" s="678"/>
      <c r="L767" s="676">
        <v>0</v>
      </c>
      <c r="M767" s="676">
        <v>0</v>
      </c>
      <c r="N767" s="678"/>
      <c r="O767" s="676">
        <v>0</v>
      </c>
      <c r="P767" s="676">
        <v>0</v>
      </c>
      <c r="Q767" s="680">
        <v>1</v>
      </c>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675" t="str">
        <f>General!O40</f>
        <v>v</v>
      </c>
      <c r="H768" s="676">
        <v>350</v>
      </c>
      <c r="I768" s="676">
        <v>27.5</v>
      </c>
      <c r="J768" s="676">
        <v>1</v>
      </c>
      <c r="K768" s="678"/>
      <c r="L768" s="676">
        <v>0</v>
      </c>
      <c r="M768" s="676">
        <v>0</v>
      </c>
      <c r="N768" s="678"/>
      <c r="O768" s="676">
        <v>0</v>
      </c>
      <c r="P768" s="676">
        <v>0</v>
      </c>
      <c r="Q768" s="680">
        <v>1</v>
      </c>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675" t="str">
        <f>General!O41</f>
        <v>w</v>
      </c>
      <c r="H769" s="676">
        <v>295</v>
      </c>
      <c r="I769" s="676">
        <v>27.5</v>
      </c>
      <c r="J769" s="676">
        <v>1</v>
      </c>
      <c r="K769" s="678"/>
      <c r="L769" s="676">
        <v>0</v>
      </c>
      <c r="M769" s="676">
        <v>0</v>
      </c>
      <c r="N769" s="678"/>
      <c r="O769" s="676">
        <v>0</v>
      </c>
      <c r="P769" s="676">
        <v>0</v>
      </c>
      <c r="Q769" s="680">
        <v>1</v>
      </c>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675" t="str">
        <f>General!O42</f>
        <v>wd</v>
      </c>
      <c r="H770" s="676">
        <v>295</v>
      </c>
      <c r="I770" s="676">
        <v>27.5</v>
      </c>
      <c r="J770" s="676">
        <v>1</v>
      </c>
      <c r="K770" s="678"/>
      <c r="L770" s="676">
        <v>0</v>
      </c>
      <c r="M770" s="676">
        <v>0</v>
      </c>
      <c r="N770" s="678"/>
      <c r="O770" s="676">
        <v>0</v>
      </c>
      <c r="P770" s="676">
        <v>0</v>
      </c>
      <c r="Q770" s="680">
        <v>1</v>
      </c>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675" t="str">
        <f>General!O43</f>
        <v>x</v>
      </c>
      <c r="H771" s="676">
        <v>3000</v>
      </c>
      <c r="I771" s="676">
        <v>27.5</v>
      </c>
      <c r="J771" s="676">
        <v>1</v>
      </c>
      <c r="K771" s="678"/>
      <c r="L771" s="676">
        <v>0</v>
      </c>
      <c r="M771" s="676">
        <v>0</v>
      </c>
      <c r="N771" s="678"/>
      <c r="O771" s="676">
        <v>0</v>
      </c>
      <c r="P771" s="676">
        <v>0</v>
      </c>
      <c r="Q771" s="680">
        <v>1</v>
      </c>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675" t="str">
        <f>General!O44</f>
        <v>xc</v>
      </c>
      <c r="H772" s="676">
        <v>3000</v>
      </c>
      <c r="I772" s="676">
        <v>27.5</v>
      </c>
      <c r="J772" s="676">
        <v>1</v>
      </c>
      <c r="K772" s="678"/>
      <c r="L772" s="676">
        <v>0</v>
      </c>
      <c r="M772" s="676">
        <v>0</v>
      </c>
      <c r="N772" s="678"/>
      <c r="O772" s="676">
        <v>0</v>
      </c>
      <c r="P772" s="676">
        <v>0</v>
      </c>
      <c r="Q772" s="680">
        <v>1</v>
      </c>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675" t="str">
        <f>General!O45</f>
        <v>z</v>
      </c>
      <c r="H773" s="676">
        <v>4500</v>
      </c>
      <c r="I773" s="676">
        <v>27.5</v>
      </c>
      <c r="J773" s="676">
        <v>1</v>
      </c>
      <c r="K773" s="678" t="s">
        <v>52</v>
      </c>
      <c r="L773" s="676">
        <v>431</v>
      </c>
      <c r="M773" s="676">
        <v>100</v>
      </c>
      <c r="N773" s="678" t="s">
        <v>53</v>
      </c>
      <c r="O773" s="676">
        <v>125</v>
      </c>
      <c r="P773" s="676">
        <v>1000</v>
      </c>
      <c r="Q773" s="680">
        <v>0.5</v>
      </c>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675" t="str">
        <f>General!O46</f>
        <v>zd</v>
      </c>
      <c r="H774" s="676">
        <v>4500</v>
      </c>
      <c r="I774" s="676">
        <v>27.5</v>
      </c>
      <c r="J774" s="676">
        <v>1</v>
      </c>
      <c r="K774" s="678" t="s">
        <v>52</v>
      </c>
      <c r="L774" s="676">
        <v>431</v>
      </c>
      <c r="M774" s="676">
        <v>100</v>
      </c>
      <c r="N774" s="678" t="s">
        <v>53</v>
      </c>
      <c r="O774" s="676">
        <v>125</v>
      </c>
      <c r="P774" s="676">
        <v>1000</v>
      </c>
      <c r="Q774" s="680">
        <v>0.5</v>
      </c>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49"/>
      <c r="H775" s="49"/>
      <c r="I775" s="49"/>
      <c r="J775" s="49"/>
      <c r="K775" s="49"/>
      <c r="L775" s="49"/>
      <c r="M775" s="49"/>
      <c r="N775" s="49"/>
      <c r="O775" s="49"/>
      <c r="P775" s="49"/>
      <c r="Q775" s="49"/>
      <c r="R775" s="49"/>
      <c r="S775" s="49"/>
      <c r="T775" s="49"/>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5.25" customHeight="1" outlineLevel="1" x14ac:dyDescent="0.25">
      <c r="A776" s="7"/>
      <c r="B776" s="8"/>
      <c r="C776" s="18"/>
      <c r="D776" s="18"/>
      <c r="E776" s="18"/>
      <c r="F776" s="37"/>
      <c r="G776" s="38"/>
      <c r="H776" s="38"/>
      <c r="I776" s="38"/>
      <c r="J776" s="38"/>
      <c r="K776" s="39"/>
      <c r="L776" s="39"/>
      <c r="M776" s="39"/>
      <c r="N776" s="39"/>
      <c r="O776" s="39"/>
      <c r="P776" s="39"/>
      <c r="Q776" s="39"/>
      <c r="R776" s="39"/>
      <c r="S776" s="39"/>
      <c r="T776" s="39"/>
      <c r="U776" s="39"/>
      <c r="V776" s="39"/>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25.5" customHeight="1" outlineLevel="1" x14ac:dyDescent="0.25">
      <c r="A777" s="7"/>
      <c r="B777" s="8"/>
      <c r="C777" s="40"/>
      <c r="D777" s="40"/>
      <c r="E777" s="40"/>
      <c r="F777" s="40"/>
      <c r="G777" s="41" t="str">
        <f>G737</f>
        <v>MISC COSTS - SEED GRADING &amp; CLEANING</v>
      </c>
      <c r="H777" s="40"/>
      <c r="I777" s="40"/>
      <c r="J777" s="40"/>
      <c r="K777" s="40"/>
      <c r="L777" s="40"/>
      <c r="M777" s="40"/>
      <c r="N777" s="40"/>
      <c r="O777" s="40"/>
      <c r="P777" s="40"/>
      <c r="Q777" s="40"/>
      <c r="R777" s="40"/>
      <c r="S777" s="40"/>
      <c r="T777" s="40"/>
      <c r="U777" s="40"/>
      <c r="V777" s="40"/>
      <c r="W777" s="42" t="s">
        <v>24</v>
      </c>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8"/>
      <c r="G779" s="8"/>
      <c r="H779" s="9"/>
      <c r="I779" s="9"/>
      <c r="J779" s="9"/>
      <c r="K779" s="9"/>
      <c r="L779" s="9"/>
      <c r="M779" s="9"/>
      <c r="N779" s="9"/>
      <c r="O779" s="9"/>
      <c r="P779" s="9"/>
      <c r="Q779" s="9"/>
      <c r="R779" s="9"/>
      <c r="S779" s="9"/>
      <c r="T779" s="9"/>
      <c r="U779" s="9"/>
      <c r="V779" s="9"/>
      <c r="W779" s="9"/>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5.25" customHeight="1" thickBot="1" x14ac:dyDescent="0.3">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25" customHeight="1" x14ac:dyDescent="0.25">
      <c r="A781" s="7"/>
      <c r="B781" s="8"/>
      <c r="C781" s="10" t="s">
        <v>0</v>
      </c>
      <c r="D781" s="10"/>
      <c r="E781" s="10"/>
      <c r="F781" s="10"/>
      <c r="G781" s="10"/>
      <c r="H781" s="10"/>
      <c r="I781" s="10"/>
      <c r="J781" s="10"/>
      <c r="K781" s="11"/>
      <c r="L781" s="11"/>
      <c r="M781" s="11"/>
      <c r="N781" s="11"/>
      <c r="O781" s="11"/>
      <c r="P781" s="11"/>
      <c r="Q781" s="11"/>
      <c r="R781" s="11"/>
      <c r="S781" s="11"/>
      <c r="T781" s="11"/>
      <c r="U781" s="11"/>
      <c r="V781" s="11"/>
      <c r="W781" s="12"/>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13"/>
      <c r="D782" s="13"/>
      <c r="E782" s="13" t="s">
        <v>1</v>
      </c>
      <c r="F782" s="14"/>
      <c r="G782" s="15" t="s">
        <v>54</v>
      </c>
      <c r="H782" s="14"/>
      <c r="I782" s="14"/>
      <c r="J782" s="14"/>
      <c r="K782" s="14"/>
      <c r="L782" s="14"/>
      <c r="M782" s="14"/>
      <c r="N782" s="14"/>
      <c r="O782" s="14"/>
      <c r="P782" s="14"/>
      <c r="Q782" s="14"/>
      <c r="R782" s="14"/>
      <c r="S782" s="16"/>
      <c r="T782" s="14"/>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3"/>
      <c r="D783" s="13"/>
      <c r="E783" s="18"/>
      <c r="F783" s="14"/>
      <c r="G783" s="19"/>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3"/>
      <c r="E784" s="18"/>
      <c r="F784" s="14"/>
      <c r="H784" s="14" t="s">
        <v>27</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21">
        <v>0</v>
      </c>
      <c r="D785" s="13"/>
      <c r="E785" s="18"/>
      <c r="F785" s="14"/>
      <c r="G785" s="22"/>
      <c r="H785" s="14"/>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3"/>
      <c r="K786" s="23"/>
      <c r="L786" s="23"/>
      <c r="M786" s="23"/>
      <c r="N786" s="23"/>
      <c r="O786" s="23"/>
      <c r="P786" s="23"/>
      <c r="Q786" s="23"/>
      <c r="R786" s="23"/>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18"/>
      <c r="J787" s="18"/>
      <c r="K787" s="18"/>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18"/>
      <c r="G788" s="14" t="s">
        <v>2</v>
      </c>
      <c r="H788" s="18"/>
      <c r="I788" s="24" t="s">
        <v>28</v>
      </c>
      <c r="J788" s="24" t="s">
        <v>29</v>
      </c>
      <c r="K788" s="24" t="s">
        <v>30</v>
      </c>
      <c r="L788" s="24" t="s">
        <v>31</v>
      </c>
      <c r="M788" s="24" t="s">
        <v>32</v>
      </c>
      <c r="N788" s="24"/>
      <c r="O788" s="24"/>
      <c r="P788" s="25"/>
      <c r="Q788" s="25"/>
      <c r="R788" s="25"/>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18"/>
      <c r="G789" s="18"/>
      <c r="H789" s="18"/>
      <c r="I789" s="24"/>
      <c r="J789" s="24"/>
      <c r="K789" s="24"/>
      <c r="L789" s="24"/>
      <c r="M789" s="24"/>
      <c r="N789" s="24"/>
      <c r="O789" s="24"/>
      <c r="P789" s="25"/>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5.25" customHeight="1" outlineLevel="1" x14ac:dyDescent="0.25">
      <c r="A790" s="7"/>
      <c r="B790" s="8"/>
      <c r="C790" s="18"/>
      <c r="D790" s="18"/>
      <c r="E790" s="18"/>
      <c r="F790" s="18"/>
      <c r="G790" s="18"/>
      <c r="H790" s="18"/>
      <c r="I790" s="24"/>
      <c r="J790" s="24"/>
      <c r="K790" s="24"/>
      <c r="L790" s="24"/>
      <c r="M790" s="24"/>
      <c r="N790" s="24"/>
      <c r="O790" s="24"/>
      <c r="P790" s="25"/>
      <c r="Q790" s="25"/>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5.25" customHeight="1" outlineLevel="1" x14ac:dyDescent="0.25">
      <c r="A791" s="7"/>
      <c r="B791" s="8"/>
      <c r="C791" s="18"/>
      <c r="D791" s="18"/>
      <c r="E791" s="18"/>
      <c r="F791" s="27"/>
      <c r="G791" s="28"/>
      <c r="H791" s="28"/>
      <c r="I791" s="29"/>
      <c r="J791" s="29"/>
      <c r="K791" s="29"/>
      <c r="L791" s="29"/>
      <c r="M791" s="29"/>
      <c r="N791" s="29"/>
      <c r="O791" s="29"/>
      <c r="P791" s="30"/>
      <c r="Q791" s="30"/>
      <c r="R791" s="30"/>
      <c r="S791" s="30"/>
      <c r="T791" s="30"/>
      <c r="U791" s="30"/>
      <c r="V791" s="31"/>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5" outlineLevel="1" x14ac:dyDescent="0.25">
      <c r="A792" s="7"/>
      <c r="B792" s="8"/>
      <c r="C792" s="18"/>
      <c r="D792" s="18"/>
      <c r="E792" s="18"/>
      <c r="F792" s="27"/>
      <c r="G792" s="28" t="s">
        <v>3</v>
      </c>
      <c r="H792" s="28" t="s">
        <v>4</v>
      </c>
      <c r="I792" s="240"/>
      <c r="J792" s="240"/>
      <c r="K792" s="240"/>
      <c r="L792" s="240"/>
      <c r="M792" s="240"/>
      <c r="N792" s="234"/>
      <c r="O792" s="234"/>
      <c r="P792" s="241"/>
      <c r="Q792" s="241"/>
      <c r="R792" s="241"/>
      <c r="S792" s="241"/>
      <c r="T792" s="241"/>
      <c r="U792" s="241"/>
      <c r="V792" s="4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5" outlineLevel="1" x14ac:dyDescent="0.25">
      <c r="A793" s="7"/>
      <c r="B793" s="8"/>
      <c r="C793" s="18"/>
      <c r="D793" s="18"/>
      <c r="E793" s="18"/>
      <c r="F793" s="27"/>
      <c r="G793" s="28" t="s">
        <v>5</v>
      </c>
      <c r="H793" s="28" t="s">
        <v>6</v>
      </c>
      <c r="I793" s="240"/>
      <c r="J793" s="240"/>
      <c r="K793" s="240"/>
      <c r="L793" s="240"/>
      <c r="M793" s="240"/>
      <c r="N793" s="234"/>
      <c r="O793" s="234"/>
      <c r="P793" s="241"/>
      <c r="Q793" s="241"/>
      <c r="R793" s="241"/>
      <c r="S793" s="241"/>
      <c r="T793" s="241"/>
      <c r="U793" s="241"/>
      <c r="V793" s="4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32" t="s">
        <v>7</v>
      </c>
      <c r="H794" s="32" t="s">
        <v>8</v>
      </c>
      <c r="I794" s="240"/>
      <c r="J794" s="240"/>
      <c r="K794" s="240"/>
      <c r="L794" s="240"/>
      <c r="M794" s="240"/>
      <c r="N794" s="234"/>
      <c r="O794" s="234"/>
      <c r="P794" s="207"/>
      <c r="Q794" s="207"/>
      <c r="R794" s="207"/>
      <c r="S794" s="207"/>
      <c r="T794" s="207"/>
      <c r="U794" s="207"/>
      <c r="V794" s="4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34"/>
      <c r="G795" s="35" t="s">
        <v>9</v>
      </c>
      <c r="H795" s="35" t="s">
        <v>10</v>
      </c>
      <c r="I795" s="240"/>
      <c r="J795" s="240"/>
      <c r="K795" s="240"/>
      <c r="L795" s="240"/>
      <c r="M795" s="240"/>
      <c r="N795" s="234"/>
      <c r="O795" s="234"/>
      <c r="P795" s="207"/>
      <c r="Q795" s="207"/>
      <c r="R795" s="207"/>
      <c r="S795" s="207"/>
      <c r="T795" s="207"/>
      <c r="U795" s="207"/>
      <c r="V795" s="4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34"/>
      <c r="G796" s="35" t="s">
        <v>11</v>
      </c>
      <c r="H796" s="35" t="s">
        <v>12</v>
      </c>
      <c r="I796" s="240"/>
      <c r="J796" s="240"/>
      <c r="K796" s="240"/>
      <c r="L796" s="240"/>
      <c r="M796" s="240"/>
      <c r="N796" s="234"/>
      <c r="O796" s="234"/>
      <c r="P796" s="207"/>
      <c r="Q796" s="207"/>
      <c r="R796" s="207"/>
      <c r="S796" s="207"/>
      <c r="T796" s="207"/>
      <c r="U796" s="207"/>
      <c r="V796" s="4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34"/>
      <c r="G797" s="35" t="s">
        <v>13</v>
      </c>
      <c r="H797" s="35" t="s">
        <v>14</v>
      </c>
      <c r="I797" s="240"/>
      <c r="J797" s="240"/>
      <c r="K797" s="240"/>
      <c r="L797" s="240"/>
      <c r="M797" s="240"/>
      <c r="N797" s="234"/>
      <c r="O797" s="234"/>
      <c r="P797" s="207"/>
      <c r="Q797" s="207"/>
      <c r="R797" s="207"/>
      <c r="S797" s="207"/>
      <c r="T797" s="207"/>
      <c r="U797" s="207"/>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34"/>
      <c r="G798" s="35" t="s">
        <v>15</v>
      </c>
      <c r="H798" s="35" t="s">
        <v>16</v>
      </c>
      <c r="I798" s="240"/>
      <c r="J798" s="240"/>
      <c r="K798" s="240"/>
      <c r="L798" s="240"/>
      <c r="M798" s="240"/>
      <c r="N798" s="234"/>
      <c r="O798" s="234"/>
      <c r="P798" s="207"/>
      <c r="Q798" s="207"/>
      <c r="R798" s="207"/>
      <c r="S798" s="207"/>
      <c r="T798" s="207"/>
      <c r="U798" s="207"/>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34"/>
      <c r="G799" s="35" t="s">
        <v>19</v>
      </c>
      <c r="H799" s="35" t="s">
        <v>20</v>
      </c>
      <c r="I799" s="240"/>
      <c r="J799" s="240"/>
      <c r="K799" s="240"/>
      <c r="L799" s="240"/>
      <c r="M799" s="240"/>
      <c r="N799" s="234"/>
      <c r="O799" s="234"/>
      <c r="P799" s="207"/>
      <c r="Q799" s="207"/>
      <c r="R799" s="207"/>
      <c r="S799" s="207"/>
      <c r="T799" s="207"/>
      <c r="U799" s="207"/>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34"/>
      <c r="G800" s="35" t="s">
        <v>17</v>
      </c>
      <c r="H800" s="35" t="s">
        <v>18</v>
      </c>
      <c r="I800" s="240"/>
      <c r="J800" s="240"/>
      <c r="K800" s="240"/>
      <c r="L800" s="240"/>
      <c r="M800" s="240"/>
      <c r="N800" s="234"/>
      <c r="O800" s="234"/>
      <c r="P800" s="207"/>
      <c r="Q800" s="207"/>
      <c r="R800" s="207"/>
      <c r="S800" s="207"/>
      <c r="T800" s="207"/>
      <c r="U800" s="207"/>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4"/>
      <c r="G801" s="35" t="s">
        <v>22</v>
      </c>
      <c r="H801" s="35" t="s">
        <v>21</v>
      </c>
      <c r="I801" s="240"/>
      <c r="J801" s="240"/>
      <c r="K801" s="240"/>
      <c r="L801" s="240"/>
      <c r="M801" s="240"/>
      <c r="N801" s="234"/>
      <c r="O801" s="234"/>
      <c r="P801" s="207"/>
      <c r="Q801" s="207"/>
      <c r="R801" s="207"/>
      <c r="S801" s="207"/>
      <c r="T801" s="207"/>
      <c r="U801" s="207"/>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4"/>
      <c r="G802" s="35" t="s">
        <v>22</v>
      </c>
      <c r="H802" s="35" t="s">
        <v>23</v>
      </c>
      <c r="I802" s="240"/>
      <c r="J802" s="240"/>
      <c r="K802" s="240"/>
      <c r="L802" s="240"/>
      <c r="M802" s="240"/>
      <c r="N802" s="234"/>
      <c r="O802" s="234"/>
      <c r="P802" s="207"/>
      <c r="Q802" s="207"/>
      <c r="R802" s="207"/>
      <c r="S802" s="207"/>
      <c r="T802" s="207"/>
      <c r="U802" s="207"/>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5.25" customHeight="1" outlineLevel="1" x14ac:dyDescent="0.25">
      <c r="A803" s="7"/>
      <c r="B803" s="8"/>
      <c r="C803" s="18"/>
      <c r="D803" s="18"/>
      <c r="E803" s="18"/>
      <c r="F803" s="37"/>
      <c r="G803" s="38"/>
      <c r="H803" s="38"/>
      <c r="I803" s="38"/>
      <c r="J803" s="39"/>
      <c r="K803" s="39"/>
      <c r="L803" s="39"/>
      <c r="M803" s="39"/>
      <c r="N803" s="39"/>
      <c r="O803" s="39"/>
      <c r="P803" s="39"/>
      <c r="Q803" s="39"/>
      <c r="R803" s="39"/>
      <c r="S803" s="39"/>
      <c r="T803" s="39"/>
      <c r="U803" s="39"/>
      <c r="V803" s="31"/>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25.5" customHeight="1" outlineLevel="1" x14ac:dyDescent="0.25">
      <c r="A804" s="7"/>
      <c r="B804" s="8"/>
      <c r="C804" s="40"/>
      <c r="D804" s="40"/>
      <c r="E804" s="40"/>
      <c r="F804" s="40"/>
      <c r="G804" s="41" t="str">
        <f>G782</f>
        <v>Deepflow</v>
      </c>
      <c r="H804" s="40"/>
      <c r="I804" s="40"/>
      <c r="J804" s="40"/>
      <c r="K804" s="40"/>
      <c r="L804" s="40"/>
      <c r="M804" s="40"/>
      <c r="N804" s="40"/>
      <c r="O804" s="40"/>
      <c r="P804" s="40"/>
      <c r="Q804" s="40"/>
      <c r="R804" s="40"/>
      <c r="S804" s="40"/>
      <c r="T804" s="40"/>
      <c r="U804" s="40"/>
      <c r="V804" s="40"/>
      <c r="W804" s="42" t="s">
        <v>24</v>
      </c>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8"/>
      <c r="D805" s="8"/>
      <c r="E805" s="8"/>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x14ac:dyDescent="0.25">
      <c r="A809" s="7"/>
      <c r="B809" s="8"/>
      <c r="C809" s="8"/>
      <c r="D809" s="8"/>
      <c r="E809" s="8"/>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8"/>
      <c r="D810" s="8"/>
      <c r="E810" s="8"/>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sheetData>
  <mergeCells count="2">
    <mergeCell ref="H697:H699"/>
    <mergeCell ref="J698:Q69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4">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8">
        <f>MIN(364,INT((L49 - DATE(YEAR(L49),1,1))))</f>
        <v>353</v>
      </c>
      <c r="L49" s="729">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1260</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1261</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1262</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1263</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1281</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1283</v>
      </c>
      <c r="I27" s="14"/>
      <c r="J27" s="14"/>
      <c r="K27" s="14"/>
      <c r="L27" s="14"/>
      <c r="M27" s="14" t="s">
        <v>1282</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8">
        <f>MIN(364,INT((I28 - DATE(YEAR(I28),1,1))))</f>
        <v>59</v>
      </c>
      <c r="I28" s="730">
        <v>43525</v>
      </c>
      <c r="J28" s="14"/>
      <c r="K28" s="14"/>
      <c r="L28" s="14" t="s">
        <v>67</v>
      </c>
      <c r="M28" s="870">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0">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0">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0">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0">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0">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0">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0">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0">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0">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0">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0">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0">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0">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0">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0">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0">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1264</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6" t="s">
        <v>1265</v>
      </c>
      <c r="I56" s="867" t="s">
        <v>1266</v>
      </c>
      <c r="J56" s="867" t="s">
        <v>1267</v>
      </c>
      <c r="O56" t="s">
        <v>1268</v>
      </c>
      <c r="P56" t="s">
        <v>1269</v>
      </c>
      <c r="Q56" t="s">
        <v>1253</v>
      </c>
      <c r="R56" t="s">
        <v>1270</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1277</v>
      </c>
      <c r="O57" s="868">
        <v>0.106</v>
      </c>
      <c r="P57" s="868">
        <v>0.27600000000000002</v>
      </c>
      <c r="Q57" s="869">
        <v>0.46</v>
      </c>
      <c r="R57" s="868">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1272</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1278</v>
      </c>
      <c r="P59" t="s">
        <v>1226</v>
      </c>
      <c r="Q59" t="s">
        <v>1279</v>
      </c>
      <c r="R59" t="s">
        <v>1280</v>
      </c>
      <c r="S59" t="s">
        <v>75</v>
      </c>
      <c r="T59" t="s">
        <v>1271</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1273</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1274</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1275</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1276</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68"/>
      <c r="P73" s="868"/>
      <c r="Q73" s="869"/>
      <c r="R73" s="868"/>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153" workbookViewId="0">
      <selection activeCell="K76" sqref="K76"/>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Crop!G744</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8" t="str">
        <f>General!G17</f>
        <v>b</v>
      </c>
      <c r="H21" s="601">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8" t="str">
        <f>General!G18</f>
        <v>bd</v>
      </c>
      <c r="H22" s="601">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8" t="str">
        <f>General!G19</f>
        <v>f</v>
      </c>
      <c r="H23" s="601">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8" t="str">
        <f>General!G20</f>
        <v>h</v>
      </c>
      <c r="H24" s="601">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8" t="str">
        <f>General!G21</f>
        <v>i</v>
      </c>
      <c r="H25" s="601">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8" t="str">
        <f>General!G22</f>
        <v>k</v>
      </c>
      <c r="H26" s="601">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8" t="str">
        <f>General!G23</f>
        <v>l</v>
      </c>
      <c r="H27" s="601">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8" t="str">
        <f>General!G24</f>
        <v>o</v>
      </c>
      <c r="H28" s="601">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8" t="str">
        <f>General!G25</f>
        <v>od</v>
      </c>
      <c r="H29" s="601">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8" t="str">
        <f>General!G26</f>
        <v>of</v>
      </c>
      <c r="H30" s="601">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8" t="str">
        <f>General!G27</f>
        <v>r</v>
      </c>
      <c r="H31" s="601">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8" t="str">
        <f>General!G28</f>
        <v>rd</v>
      </c>
      <c r="H32" s="601">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8" t="str">
        <f>General!G29</f>
        <v>v</v>
      </c>
      <c r="H33" s="601">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8" t="str">
        <f>General!G30</f>
        <v>w</v>
      </c>
      <c r="H34" s="601">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8" t="str">
        <f>General!G31</f>
        <v>wd</v>
      </c>
      <c r="H35" s="601">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8" t="str">
        <f>General!G32</f>
        <v>z</v>
      </c>
      <c r="H36" s="601">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8" t="str">
        <f>General!G33</f>
        <v>zd</v>
      </c>
      <c r="H37" s="601">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1666.1300461957546</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x14ac:dyDescent="0.25">
      <c r="A50" s="170"/>
      <c r="B50" s="8"/>
      <c r="C50" s="18"/>
      <c r="D50" s="18"/>
      <c r="E50" s="18"/>
      <c r="F50" s="18"/>
      <c r="G50" s="600" t="s">
        <v>922</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923</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0" t="s">
        <v>915</v>
      </c>
      <c r="H54" s="18"/>
      <c r="I54" s="18"/>
      <c r="J54" s="23"/>
      <c r="K54" s="24" t="s">
        <v>371</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807</v>
      </c>
      <c r="K55" s="245">
        <v>0</v>
      </c>
      <c r="L55" s="245">
        <v>0.21</v>
      </c>
      <c r="M55" s="245">
        <v>0.21</v>
      </c>
      <c r="N55" s="245">
        <v>0.21</v>
      </c>
      <c r="O55" s="245">
        <v>0</v>
      </c>
      <c r="P55" s="245">
        <v>0</v>
      </c>
      <c r="Q55" s="245">
        <v>0</v>
      </c>
      <c r="R55" s="245">
        <v>0</v>
      </c>
      <c r="S55" s="245">
        <v>0</v>
      </c>
      <c r="T55" s="245">
        <v>0</v>
      </c>
      <c r="U55" s="110"/>
      <c r="V55" s="110"/>
      <c r="W55" s="17"/>
      <c r="X55" s="9"/>
    </row>
    <row r="56" spans="1:24" outlineLevel="1" x14ac:dyDescent="0.25">
      <c r="A56" s="170"/>
      <c r="B56" s="8"/>
      <c r="C56" s="13"/>
      <c r="D56" s="13"/>
      <c r="E56" s="13"/>
      <c r="F56" s="14"/>
      <c r="G56" s="15"/>
      <c r="H56" s="14"/>
      <c r="I56" s="14"/>
      <c r="J56" s="14" t="s">
        <v>386</v>
      </c>
      <c r="K56" s="245">
        <v>0.21</v>
      </c>
      <c r="L56" s="245">
        <v>0.21</v>
      </c>
      <c r="M56" s="245">
        <v>0.21</v>
      </c>
      <c r="N56" s="245">
        <v>0</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779</v>
      </c>
      <c r="K57" s="245">
        <v>0.21</v>
      </c>
      <c r="L57" s="245">
        <v>0.21</v>
      </c>
      <c r="M57" s="245">
        <v>0.21</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780</v>
      </c>
      <c r="K58" s="245">
        <v>0.21</v>
      </c>
      <c r="L58" s="245">
        <v>0.21</v>
      </c>
      <c r="M58" s="245">
        <v>0.21</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781</v>
      </c>
      <c r="K59" s="245">
        <v>0.21</v>
      </c>
      <c r="L59" s="245">
        <v>0.21</v>
      </c>
      <c r="M59" s="245">
        <v>0.21</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782</v>
      </c>
      <c r="K60" s="245">
        <v>0</v>
      </c>
      <c r="L60" s="245">
        <v>0.21</v>
      </c>
      <c r="M60" s="245">
        <v>0.21</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783</v>
      </c>
      <c r="K61" s="245">
        <v>0</v>
      </c>
      <c r="L61" s="245">
        <v>0.21</v>
      </c>
      <c r="M61" s="245">
        <v>0.21</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784</v>
      </c>
      <c r="K62" s="245">
        <v>0</v>
      </c>
      <c r="L62" s="245">
        <v>0</v>
      </c>
      <c r="M62" s="245">
        <v>0.21</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785</v>
      </c>
      <c r="K63" s="245">
        <v>0</v>
      </c>
      <c r="L63" s="245">
        <v>0</v>
      </c>
      <c r="M63" s="245">
        <v>0.21</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786</v>
      </c>
      <c r="K64" s="245">
        <v>0</v>
      </c>
      <c r="L64" s="245">
        <v>0</v>
      </c>
      <c r="M64" s="245">
        <v>0.21</v>
      </c>
      <c r="N64" s="245">
        <v>0</v>
      </c>
      <c r="O64" s="245">
        <v>0</v>
      </c>
      <c r="P64" s="245">
        <v>0</v>
      </c>
      <c r="Q64" s="245">
        <v>0</v>
      </c>
      <c r="R64" s="245">
        <v>0</v>
      </c>
      <c r="S64" s="245">
        <v>0</v>
      </c>
      <c r="T64" s="245">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919</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916</v>
      </c>
      <c r="H68" s="18"/>
      <c r="I68" s="18"/>
      <c r="J68" s="24" t="s">
        <v>740</v>
      </c>
      <c r="K68" s="24" t="s">
        <v>371</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918</v>
      </c>
      <c r="L69" s="24" t="s">
        <v>918</v>
      </c>
      <c r="M69" s="24" t="s">
        <v>918</v>
      </c>
      <c r="N69" s="24" t="s">
        <v>918</v>
      </c>
      <c r="O69" s="24" t="s">
        <v>918</v>
      </c>
      <c r="P69" s="24" t="s">
        <v>918</v>
      </c>
      <c r="Q69" s="24" t="s">
        <v>918</v>
      </c>
      <c r="R69" s="24" t="s">
        <v>918</v>
      </c>
      <c r="S69" s="24" t="s">
        <v>918</v>
      </c>
      <c r="T69" s="24" t="s">
        <v>918</v>
      </c>
      <c r="U69" s="24"/>
      <c r="V69" s="23"/>
      <c r="W69" s="17"/>
      <c r="X69" s="9"/>
    </row>
    <row r="70" spans="1:24" outlineLevel="1" x14ac:dyDescent="0.25">
      <c r="A70" s="170"/>
      <c r="B70" s="8"/>
      <c r="C70" s="18"/>
      <c r="D70" s="18"/>
      <c r="E70" s="18"/>
      <c r="F70" s="27"/>
      <c r="G70" s="669" t="str">
        <f>G21</f>
        <v>b</v>
      </c>
      <c r="H70" s="245">
        <v>1</v>
      </c>
      <c r="J70" s="14" t="s">
        <v>807</v>
      </c>
      <c r="K70" s="896">
        <v>0</v>
      </c>
      <c r="L70" s="896">
        <v>6.7304129956117515</v>
      </c>
      <c r="M70" s="896">
        <v>18.621160034415535</v>
      </c>
      <c r="N70" s="896">
        <v>40.874865090265118</v>
      </c>
      <c r="O70" s="896">
        <v>66.708513761285133</v>
      </c>
      <c r="P70" s="896">
        <v>22.431814023508618</v>
      </c>
      <c r="Q70" s="896">
        <v>0</v>
      </c>
      <c r="R70" s="896">
        <v>0</v>
      </c>
      <c r="S70" s="896">
        <v>0</v>
      </c>
      <c r="T70" s="896">
        <v>0</v>
      </c>
      <c r="U70" s="29"/>
      <c r="V70" s="31"/>
      <c r="W70" s="17"/>
      <c r="X70" s="9"/>
    </row>
    <row r="71" spans="1:24" outlineLevel="1" x14ac:dyDescent="0.25">
      <c r="A71" s="170"/>
      <c r="B71" s="8"/>
      <c r="C71" s="18"/>
      <c r="D71" s="18"/>
      <c r="E71" s="18"/>
      <c r="F71" s="27"/>
      <c r="G71" s="669" t="str">
        <f t="shared" ref="G71:G86" si="0">G22</f>
        <v>bd</v>
      </c>
      <c r="H71" s="245">
        <v>1</v>
      </c>
      <c r="J71" s="14" t="s">
        <v>386</v>
      </c>
      <c r="K71" s="896">
        <v>3.3491874970627462</v>
      </c>
      <c r="L71" s="896">
        <v>23.332528064560734</v>
      </c>
      <c r="M71" s="896">
        <v>49.807843985399089</v>
      </c>
      <c r="N71" s="896">
        <v>60.698704786567852</v>
      </c>
      <c r="O71" s="896">
        <v>29.607371996334308</v>
      </c>
      <c r="P71" s="896">
        <v>6.4811680578286506</v>
      </c>
      <c r="Q71" s="896">
        <v>0</v>
      </c>
      <c r="R71" s="896">
        <v>0</v>
      </c>
      <c r="S71" s="896">
        <v>0</v>
      </c>
      <c r="T71" s="896">
        <v>0</v>
      </c>
      <c r="U71" s="29"/>
      <c r="V71" s="31"/>
      <c r="W71" s="17"/>
      <c r="X71" s="9"/>
    </row>
    <row r="72" spans="1:24" outlineLevel="1" x14ac:dyDescent="0.25">
      <c r="A72" s="170"/>
      <c r="B72" s="8"/>
      <c r="C72" s="18"/>
      <c r="D72" s="18"/>
      <c r="E72" s="18"/>
      <c r="F72" s="27"/>
      <c r="G72" s="669" t="str">
        <f t="shared" si="0"/>
        <v>f</v>
      </c>
      <c r="H72" s="245">
        <v>1</v>
      </c>
      <c r="J72" s="14" t="s">
        <v>779</v>
      </c>
      <c r="K72" s="896">
        <v>3.3491874970627462</v>
      </c>
      <c r="L72" s="896">
        <v>23.332528064560734</v>
      </c>
      <c r="M72" s="896">
        <v>49.807843985399089</v>
      </c>
      <c r="N72" s="896">
        <v>60.698704786567852</v>
      </c>
      <c r="O72" s="896">
        <v>29.607371996334308</v>
      </c>
      <c r="P72" s="896">
        <v>7.8515786200839175</v>
      </c>
      <c r="Q72" s="896">
        <v>0</v>
      </c>
      <c r="R72" s="896">
        <v>0</v>
      </c>
      <c r="S72" s="896">
        <v>0</v>
      </c>
      <c r="T72" s="896">
        <v>0</v>
      </c>
      <c r="U72" s="90"/>
      <c r="V72" s="31"/>
      <c r="W72" s="17"/>
      <c r="X72" s="9"/>
    </row>
    <row r="73" spans="1:24" outlineLevel="1" x14ac:dyDescent="0.25">
      <c r="A73" s="170"/>
      <c r="B73" s="8"/>
      <c r="C73" s="18"/>
      <c r="D73" s="18"/>
      <c r="E73" s="18"/>
      <c r="F73" s="27"/>
      <c r="G73" s="669" t="str">
        <f t="shared" si="0"/>
        <v>h</v>
      </c>
      <c r="H73" s="245">
        <v>1</v>
      </c>
      <c r="J73" s="14" t="s">
        <v>780</v>
      </c>
      <c r="K73" s="896">
        <v>3.3491874970627462</v>
      </c>
      <c r="L73" s="896">
        <v>23.332528064560734</v>
      </c>
      <c r="M73" s="896">
        <v>49.807843985399089</v>
      </c>
      <c r="N73" s="896">
        <v>60.698704786567852</v>
      </c>
      <c r="O73" s="896">
        <v>29.607371996334308</v>
      </c>
      <c r="P73" s="896">
        <v>7.7032289575132529</v>
      </c>
      <c r="Q73" s="896">
        <v>0</v>
      </c>
      <c r="R73" s="896">
        <v>0</v>
      </c>
      <c r="S73" s="896">
        <v>0</v>
      </c>
      <c r="T73" s="896">
        <v>0</v>
      </c>
      <c r="U73" s="90"/>
      <c r="V73" s="31"/>
      <c r="W73" s="17"/>
      <c r="X73" s="9"/>
    </row>
    <row r="74" spans="1:24" outlineLevel="1" x14ac:dyDescent="0.25">
      <c r="A74" s="170"/>
      <c r="B74" s="8"/>
      <c r="C74" s="18"/>
      <c r="D74" s="18"/>
      <c r="E74" s="18"/>
      <c r="F74" s="27"/>
      <c r="G74" s="669" t="str">
        <f t="shared" si="0"/>
        <v>i</v>
      </c>
      <c r="H74" s="245">
        <v>1</v>
      </c>
      <c r="J74" s="14" t="s">
        <v>781</v>
      </c>
      <c r="K74" s="896">
        <v>3.3491874970627462</v>
      </c>
      <c r="L74" s="896">
        <v>23.332528064560734</v>
      </c>
      <c r="M74" s="896">
        <v>49.807843985399089</v>
      </c>
      <c r="N74" s="896">
        <v>60.698704786567852</v>
      </c>
      <c r="O74" s="896">
        <v>29.607371996334308</v>
      </c>
      <c r="P74" s="896">
        <v>1.6681016603833239</v>
      </c>
      <c r="Q74" s="896">
        <v>0</v>
      </c>
      <c r="R74" s="896">
        <v>0</v>
      </c>
      <c r="S74" s="896">
        <v>0</v>
      </c>
      <c r="T74" s="896">
        <v>0</v>
      </c>
      <c r="U74" s="90"/>
      <c r="V74" s="31"/>
      <c r="W74" s="17"/>
      <c r="X74" s="9"/>
    </row>
    <row r="75" spans="1:24" outlineLevel="1" x14ac:dyDescent="0.25">
      <c r="A75" s="170"/>
      <c r="B75" s="8"/>
      <c r="C75" s="18"/>
      <c r="D75" s="18"/>
      <c r="E75" s="18"/>
      <c r="F75" s="27"/>
      <c r="G75" s="669" t="str">
        <f t="shared" si="0"/>
        <v>k</v>
      </c>
      <c r="H75" s="245">
        <v>1</v>
      </c>
      <c r="J75" s="14" t="s">
        <v>782</v>
      </c>
      <c r="K75" s="896">
        <v>0</v>
      </c>
      <c r="L75" s="896">
        <v>6.7086390324067793</v>
      </c>
      <c r="M75" s="896">
        <v>34.822040385226046</v>
      </c>
      <c r="N75" s="896">
        <v>69.85291649316359</v>
      </c>
      <c r="O75" s="896">
        <v>37.871325115579346</v>
      </c>
      <c r="P75" s="896">
        <v>15.528139197025709</v>
      </c>
      <c r="Q75" s="896">
        <v>0</v>
      </c>
      <c r="R75" s="896">
        <v>0</v>
      </c>
      <c r="S75" s="896">
        <v>0</v>
      </c>
      <c r="T75" s="896">
        <v>0</v>
      </c>
      <c r="U75" s="90"/>
      <c r="V75" s="31"/>
      <c r="W75" s="17"/>
      <c r="X75" s="9"/>
    </row>
    <row r="76" spans="1:24" outlineLevel="1" x14ac:dyDescent="0.25">
      <c r="A76" s="170"/>
      <c r="B76" s="8"/>
      <c r="C76" s="18"/>
      <c r="D76" s="18"/>
      <c r="E76" s="18"/>
      <c r="F76" s="27"/>
      <c r="G76" s="669" t="str">
        <f t="shared" si="0"/>
        <v>l</v>
      </c>
      <c r="H76" s="245">
        <v>1</v>
      </c>
      <c r="J76" s="14" t="s">
        <v>783</v>
      </c>
      <c r="K76" s="896">
        <v>0</v>
      </c>
      <c r="L76" s="896">
        <v>6.7086390324067793</v>
      </c>
      <c r="M76" s="896">
        <v>34.822040385226046</v>
      </c>
      <c r="N76" s="896">
        <v>69.85291649316359</v>
      </c>
      <c r="O76" s="896">
        <v>37.871325115579346</v>
      </c>
      <c r="P76" s="896">
        <v>13.579492767334838</v>
      </c>
      <c r="Q76" s="896">
        <v>0</v>
      </c>
      <c r="R76" s="896">
        <v>0</v>
      </c>
      <c r="S76" s="896">
        <v>0</v>
      </c>
      <c r="T76" s="896">
        <v>0</v>
      </c>
      <c r="U76" s="90"/>
      <c r="V76" s="31"/>
      <c r="W76" s="17"/>
      <c r="X76" s="9"/>
    </row>
    <row r="77" spans="1:24" outlineLevel="1" x14ac:dyDescent="0.25">
      <c r="A77" s="170"/>
      <c r="B77" s="8"/>
      <c r="C77" s="18"/>
      <c r="D77" s="18"/>
      <c r="E77" s="18"/>
      <c r="F77" s="27"/>
      <c r="G77" s="669" t="str">
        <f t="shared" si="0"/>
        <v>o</v>
      </c>
      <c r="H77" s="245">
        <v>1</v>
      </c>
      <c r="J77" s="14" t="s">
        <v>784</v>
      </c>
      <c r="K77" s="896">
        <v>0</v>
      </c>
      <c r="L77" s="896">
        <v>0</v>
      </c>
      <c r="M77" s="896">
        <v>17.415549579522263</v>
      </c>
      <c r="N77" s="896">
        <v>81.609573296265495</v>
      </c>
      <c r="O77" s="896">
        <v>58.821227090462394</v>
      </c>
      <c r="P77" s="896">
        <v>17.423162591878018</v>
      </c>
      <c r="Q77" s="896">
        <v>0</v>
      </c>
      <c r="R77" s="896">
        <v>0</v>
      </c>
      <c r="S77" s="896">
        <v>0</v>
      </c>
      <c r="T77" s="896">
        <v>0</v>
      </c>
      <c r="U77" s="90"/>
      <c r="V77" s="31"/>
      <c r="W77" s="17"/>
      <c r="X77" s="9"/>
    </row>
    <row r="78" spans="1:24" outlineLevel="1" x14ac:dyDescent="0.25">
      <c r="A78" s="170"/>
      <c r="B78" s="8"/>
      <c r="C78" s="18"/>
      <c r="D78" s="18"/>
      <c r="E78" s="18"/>
      <c r="F78" s="27"/>
      <c r="G78" s="669" t="str">
        <f t="shared" si="0"/>
        <v>od</v>
      </c>
      <c r="H78" s="245">
        <v>1</v>
      </c>
      <c r="J78" s="14" t="s">
        <v>785</v>
      </c>
      <c r="K78" s="896">
        <v>0</v>
      </c>
      <c r="L78" s="896">
        <v>0</v>
      </c>
      <c r="M78" s="896">
        <v>17.415549579522263</v>
      </c>
      <c r="N78" s="896">
        <v>81.609573296265495</v>
      </c>
      <c r="O78" s="896">
        <v>58.821227090462394</v>
      </c>
      <c r="P78" s="896">
        <v>12.943321133667325</v>
      </c>
      <c r="Q78" s="896">
        <v>0</v>
      </c>
      <c r="R78" s="896">
        <v>0</v>
      </c>
      <c r="S78" s="896">
        <v>0</v>
      </c>
      <c r="T78" s="896">
        <v>0</v>
      </c>
      <c r="U78" s="90"/>
      <c r="V78" s="31"/>
      <c r="W78" s="17"/>
      <c r="X78" s="9"/>
    </row>
    <row r="79" spans="1:24" outlineLevel="1" x14ac:dyDescent="0.25">
      <c r="A79" s="170"/>
      <c r="B79" s="8"/>
      <c r="C79" s="18"/>
      <c r="D79" s="18"/>
      <c r="E79" s="18"/>
      <c r="F79" s="27"/>
      <c r="G79" s="669" t="str">
        <f t="shared" si="0"/>
        <v>of</v>
      </c>
      <c r="H79" s="245">
        <v>1</v>
      </c>
      <c r="J79" s="14" t="s">
        <v>786</v>
      </c>
      <c r="K79" s="896">
        <v>0</v>
      </c>
      <c r="L79" s="896">
        <v>0</v>
      </c>
      <c r="M79" s="896">
        <v>0</v>
      </c>
      <c r="N79" s="896">
        <v>0</v>
      </c>
      <c r="O79" s="896">
        <v>0</v>
      </c>
      <c r="P79" s="896">
        <v>0</v>
      </c>
      <c r="Q79" s="896">
        <v>0</v>
      </c>
      <c r="R79" s="896">
        <v>0</v>
      </c>
      <c r="S79" s="896">
        <v>0</v>
      </c>
      <c r="T79" s="896">
        <v>0</v>
      </c>
      <c r="U79" s="90"/>
      <c r="V79" s="31"/>
      <c r="W79" s="17"/>
      <c r="X79" s="9"/>
    </row>
    <row r="80" spans="1:24" outlineLevel="1" x14ac:dyDescent="0.25">
      <c r="A80" s="170"/>
      <c r="B80" s="8"/>
      <c r="C80" s="18"/>
      <c r="D80" s="18"/>
      <c r="E80" s="18"/>
      <c r="F80" s="27"/>
      <c r="G80" s="669" t="str">
        <f t="shared" si="0"/>
        <v>r</v>
      </c>
      <c r="H80" s="245">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5">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5">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5">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5">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5">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5">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4"/>
      <c r="J87" s="27"/>
      <c r="K87" s="596"/>
      <c r="L87" s="596"/>
      <c r="M87" s="596"/>
      <c r="N87" s="596"/>
      <c r="O87" s="596"/>
      <c r="P87" s="596"/>
      <c r="Q87" s="90"/>
      <c r="R87" s="90"/>
      <c r="S87" s="90"/>
      <c r="T87" s="90"/>
      <c r="U87" s="90"/>
      <c r="V87" s="31"/>
      <c r="W87" s="17"/>
      <c r="X87" s="9"/>
    </row>
    <row r="88" spans="1:24" x14ac:dyDescent="0.25">
      <c r="A88" s="170"/>
      <c r="B88" s="8"/>
      <c r="C88" s="18"/>
      <c r="D88" s="18"/>
      <c r="E88" s="18"/>
      <c r="F88" s="18"/>
      <c r="G88" s="144" t="s">
        <v>917</v>
      </c>
      <c r="H88" s="18"/>
      <c r="I88" s="18"/>
      <c r="J88" s="24"/>
      <c r="K88" s="24" t="s">
        <v>363</v>
      </c>
      <c r="L88" s="24" t="s">
        <v>364</v>
      </c>
      <c r="M88" s="24" t="s">
        <v>366</v>
      </c>
      <c r="N88" s="24" t="s">
        <v>367</v>
      </c>
      <c r="O88" s="24" t="s">
        <v>368</v>
      </c>
      <c r="P88" s="24" t="s">
        <v>370</v>
      </c>
      <c r="Q88" s="24" t="s">
        <v>871</v>
      </c>
      <c r="R88" s="24" t="s">
        <v>872</v>
      </c>
      <c r="S88" s="24" t="s">
        <v>1170</v>
      </c>
      <c r="T88" s="24"/>
      <c r="U88" s="24"/>
      <c r="V88" s="23"/>
      <c r="W88" s="17"/>
      <c r="X88" s="9"/>
    </row>
    <row r="89" spans="1:24" outlineLevel="1" x14ac:dyDescent="0.25">
      <c r="A89" s="170"/>
      <c r="B89" s="8"/>
      <c r="C89" s="18"/>
      <c r="D89" s="18"/>
      <c r="E89" s="18"/>
      <c r="F89" s="27"/>
      <c r="G89" s="27"/>
      <c r="H89" s="27"/>
      <c r="I89" s="669" t="str">
        <f>J70</f>
        <v>typ</v>
      </c>
      <c r="J89" s="593"/>
      <c r="K89" s="234">
        <v>0</v>
      </c>
      <c r="L89" s="234">
        <v>0.7</v>
      </c>
      <c r="M89" s="234">
        <v>0.9</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ref="I90:I105" si="1">J71</f>
        <v>z0</v>
      </c>
      <c r="J90" s="593"/>
      <c r="K90" s="234">
        <v>0</v>
      </c>
      <c r="L90" s="234">
        <v>0.7</v>
      </c>
      <c r="M90" s="234">
        <v>0.9</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z1</v>
      </c>
      <c r="J91" s="593"/>
      <c r="K91" s="234">
        <v>0</v>
      </c>
      <c r="L91" s="234">
        <v>0.7</v>
      </c>
      <c r="M91" s="234">
        <v>0.9</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z2</v>
      </c>
      <c r="J92" s="593"/>
      <c r="K92" s="234">
        <v>0</v>
      </c>
      <c r="L92" s="234">
        <v>0.7</v>
      </c>
      <c r="M92" s="234">
        <v>0.9</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z3</v>
      </c>
      <c r="J93" s="595"/>
      <c r="K93" s="234">
        <v>0</v>
      </c>
      <c r="L93" s="234">
        <v>0.7</v>
      </c>
      <c r="M93" s="234">
        <v>0.9</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z4</v>
      </c>
      <c r="J94" s="595"/>
      <c r="K94" s="234">
        <v>0</v>
      </c>
      <c r="L94" s="234">
        <v>0.7</v>
      </c>
      <c r="M94" s="234">
        <v>0.9</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z5</v>
      </c>
      <c r="J95" s="595"/>
      <c r="K95" s="234">
        <v>0</v>
      </c>
      <c r="L95" s="234">
        <v>0.7</v>
      </c>
      <c r="M95" s="234">
        <v>0.9</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z6</v>
      </c>
      <c r="J96" s="595"/>
      <c r="K96" s="234">
        <v>0</v>
      </c>
      <c r="L96" s="234">
        <v>0.7</v>
      </c>
      <c r="M96" s="234">
        <v>0.9</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z7</v>
      </c>
      <c r="J97" s="595"/>
      <c r="K97" s="234">
        <v>0</v>
      </c>
      <c r="L97" s="234">
        <v>0.7</v>
      </c>
      <c r="M97" s="234">
        <v>0.9</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z8</v>
      </c>
      <c r="J98" s="595"/>
      <c r="K98" s="234">
        <v>0</v>
      </c>
      <c r="L98" s="234">
        <v>0.7</v>
      </c>
      <c r="M98" s="234">
        <v>0.9</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f t="shared" si="1"/>
        <v>0</v>
      </c>
      <c r="J99" s="595"/>
      <c r="K99" s="234">
        <v>0</v>
      </c>
      <c r="L99" s="234">
        <v>0.7</v>
      </c>
      <c r="M99" s="234">
        <v>0.9</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f t="shared" si="1"/>
        <v>0</v>
      </c>
      <c r="J100" s="595"/>
      <c r="K100" s="234">
        <v>0</v>
      </c>
      <c r="L100" s="234">
        <v>0.7</v>
      </c>
      <c r="M100" s="234">
        <v>0.9</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f t="shared" si="1"/>
        <v>0</v>
      </c>
      <c r="J101" s="595"/>
      <c r="K101" s="234">
        <v>0</v>
      </c>
      <c r="L101" s="234">
        <v>0.7</v>
      </c>
      <c r="M101" s="234">
        <v>0.9</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f t="shared" si="1"/>
        <v>0</v>
      </c>
      <c r="J102" s="595"/>
      <c r="K102" s="234">
        <v>0</v>
      </c>
      <c r="L102" s="234">
        <v>0.7</v>
      </c>
      <c r="M102" s="234">
        <v>0.9</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f t="shared" si="1"/>
        <v>0</v>
      </c>
      <c r="J103" s="595"/>
      <c r="K103" s="234">
        <v>0</v>
      </c>
      <c r="L103" s="234">
        <v>0.7</v>
      </c>
      <c r="M103" s="234">
        <v>0.9</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f t="shared" si="1"/>
        <v>0</v>
      </c>
      <c r="J104" s="595"/>
      <c r="K104" s="234">
        <v>0</v>
      </c>
      <c r="L104" s="234">
        <v>0.7</v>
      </c>
      <c r="M104" s="234">
        <v>0.9</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f t="shared" si="1"/>
        <v>0</v>
      </c>
      <c r="J105" s="595"/>
      <c r="K105" s="234">
        <v>0</v>
      </c>
      <c r="L105" s="234">
        <v>0.7</v>
      </c>
      <c r="M105" s="234">
        <v>0.9</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912</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740</v>
      </c>
      <c r="K115" s="24" t="s">
        <v>371</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440</v>
      </c>
      <c r="H116" s="18"/>
      <c r="I116" s="18"/>
      <c r="J116" s="24"/>
      <c r="K116" s="24" t="s">
        <v>440</v>
      </c>
      <c r="L116" s="24" t="s">
        <v>440</v>
      </c>
      <c r="M116" s="24" t="s">
        <v>440</v>
      </c>
      <c r="N116" s="24" t="s">
        <v>440</v>
      </c>
      <c r="O116" s="24" t="s">
        <v>440</v>
      </c>
      <c r="P116" s="24" t="s">
        <v>440</v>
      </c>
      <c r="Q116" s="24" t="s">
        <v>440</v>
      </c>
      <c r="R116" s="24" t="s">
        <v>440</v>
      </c>
      <c r="S116" s="24" t="s">
        <v>440</v>
      </c>
      <c r="T116" s="24" t="s">
        <v>440</v>
      </c>
      <c r="U116" s="24"/>
      <c r="V116" s="23"/>
      <c r="W116" s="17"/>
      <c r="X116" s="9"/>
    </row>
    <row r="117" spans="1:24" hidden="1" outlineLevel="1" x14ac:dyDescent="0.25">
      <c r="A117" s="170"/>
      <c r="B117" s="8"/>
      <c r="C117" s="18"/>
      <c r="D117" s="18"/>
      <c r="E117" s="18"/>
      <c r="F117" s="27"/>
      <c r="G117" s="27"/>
      <c r="H117" s="27"/>
      <c r="I117" s="669" t="str">
        <f>G21</f>
        <v>b</v>
      </c>
      <c r="J117" s="593"/>
      <c r="K117" s="245">
        <v>0.81</v>
      </c>
      <c r="L117" s="245">
        <v>0.81</v>
      </c>
      <c r="M117" s="245">
        <v>0.81</v>
      </c>
      <c r="N117" s="245">
        <v>0.81</v>
      </c>
      <c r="O117" s="245">
        <v>0.81</v>
      </c>
      <c r="P117" s="245">
        <v>0.81</v>
      </c>
      <c r="Q117" s="245">
        <v>0.81</v>
      </c>
      <c r="R117" s="245">
        <v>0.81</v>
      </c>
      <c r="S117" s="245">
        <v>0.81</v>
      </c>
      <c r="T117" s="245">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3"/>
      <c r="K118" s="245">
        <v>0.81</v>
      </c>
      <c r="L118" s="245">
        <v>0.81</v>
      </c>
      <c r="M118" s="245">
        <v>0.81</v>
      </c>
      <c r="N118" s="245">
        <v>0.81</v>
      </c>
      <c r="O118" s="245">
        <v>0.81</v>
      </c>
      <c r="P118" s="245">
        <v>0.81</v>
      </c>
      <c r="Q118" s="245">
        <v>0.81</v>
      </c>
      <c r="R118" s="245">
        <v>0.81</v>
      </c>
      <c r="S118" s="245">
        <v>0.81</v>
      </c>
      <c r="T118" s="245">
        <v>0.81</v>
      </c>
      <c r="U118" s="90"/>
      <c r="V118" s="31"/>
      <c r="W118" s="17"/>
      <c r="X118" s="9"/>
    </row>
    <row r="119" spans="1:24" hidden="1" outlineLevel="1" x14ac:dyDescent="0.25">
      <c r="A119" s="170"/>
      <c r="B119" s="8"/>
      <c r="C119" s="18"/>
      <c r="D119" s="18"/>
      <c r="E119" s="18"/>
      <c r="F119" s="27"/>
      <c r="G119" s="92"/>
      <c r="H119" s="92"/>
      <c r="I119" s="669" t="str">
        <f t="shared" si="2"/>
        <v>f</v>
      </c>
      <c r="J119" s="595"/>
      <c r="K119" s="245">
        <v>0.81</v>
      </c>
      <c r="L119" s="245">
        <v>0.81</v>
      </c>
      <c r="M119" s="245">
        <v>0.81</v>
      </c>
      <c r="N119" s="245">
        <v>0.81</v>
      </c>
      <c r="O119" s="245">
        <v>0.81</v>
      </c>
      <c r="P119" s="245">
        <v>0.81</v>
      </c>
      <c r="Q119" s="245">
        <v>0.81</v>
      </c>
      <c r="R119" s="245">
        <v>0.81</v>
      </c>
      <c r="S119" s="245">
        <v>0.81</v>
      </c>
      <c r="T119" s="245">
        <v>0.81</v>
      </c>
      <c r="U119" s="90"/>
      <c r="V119" s="31"/>
      <c r="W119" s="17"/>
      <c r="X119" s="9"/>
    </row>
    <row r="120" spans="1:24" hidden="1" outlineLevel="1" x14ac:dyDescent="0.25">
      <c r="A120" s="170"/>
      <c r="B120" s="8"/>
      <c r="C120" s="18"/>
      <c r="D120" s="18"/>
      <c r="E120" s="18"/>
      <c r="F120" s="27"/>
      <c r="G120" s="92"/>
      <c r="H120" s="92"/>
      <c r="I120" s="669" t="str">
        <f t="shared" si="2"/>
        <v>h</v>
      </c>
      <c r="J120" s="595"/>
      <c r="K120" s="245">
        <v>0.81</v>
      </c>
      <c r="L120" s="245">
        <v>0.81</v>
      </c>
      <c r="M120" s="245">
        <v>0.81</v>
      </c>
      <c r="N120" s="245">
        <v>0.81</v>
      </c>
      <c r="O120" s="245">
        <v>0.81</v>
      </c>
      <c r="P120" s="245">
        <v>0.81</v>
      </c>
      <c r="Q120" s="245">
        <v>0.81</v>
      </c>
      <c r="R120" s="245">
        <v>0.81</v>
      </c>
      <c r="S120" s="245">
        <v>0.81</v>
      </c>
      <c r="T120" s="245">
        <v>0.81</v>
      </c>
      <c r="U120" s="90"/>
      <c r="V120" s="31"/>
      <c r="W120" s="17"/>
      <c r="X120" s="9"/>
    </row>
    <row r="121" spans="1:24" hidden="1" outlineLevel="1" x14ac:dyDescent="0.25">
      <c r="A121" s="170"/>
      <c r="B121" s="8"/>
      <c r="C121" s="18"/>
      <c r="D121" s="18"/>
      <c r="E121" s="18"/>
      <c r="F121" s="27"/>
      <c r="G121" s="92"/>
      <c r="H121" s="92"/>
      <c r="I121" s="669" t="str">
        <f t="shared" si="2"/>
        <v>i</v>
      </c>
      <c r="J121" s="595"/>
      <c r="K121" s="245">
        <v>0.81</v>
      </c>
      <c r="L121" s="245">
        <v>0.81</v>
      </c>
      <c r="M121" s="245">
        <v>0.81</v>
      </c>
      <c r="N121" s="245">
        <v>0.81</v>
      </c>
      <c r="O121" s="245">
        <v>0.81</v>
      </c>
      <c r="P121" s="245">
        <v>0.81</v>
      </c>
      <c r="Q121" s="245">
        <v>0.81</v>
      </c>
      <c r="R121" s="245">
        <v>0.81</v>
      </c>
      <c r="S121" s="245">
        <v>0.81</v>
      </c>
      <c r="T121" s="245">
        <v>0.81</v>
      </c>
      <c r="U121" s="90"/>
      <c r="V121" s="31"/>
      <c r="W121" s="17"/>
      <c r="X121" s="9"/>
    </row>
    <row r="122" spans="1:24" hidden="1" outlineLevel="1" x14ac:dyDescent="0.25">
      <c r="A122" s="170"/>
      <c r="B122" s="8"/>
      <c r="C122" s="18"/>
      <c r="D122" s="18"/>
      <c r="E122" s="18"/>
      <c r="F122" s="27"/>
      <c r="G122" s="92"/>
      <c r="H122" s="92"/>
      <c r="I122" s="669" t="str">
        <f t="shared" si="2"/>
        <v>k</v>
      </c>
      <c r="J122" s="595"/>
      <c r="K122" s="245">
        <v>0.81</v>
      </c>
      <c r="L122" s="245">
        <v>0.81</v>
      </c>
      <c r="M122" s="245">
        <v>0.81</v>
      </c>
      <c r="N122" s="245">
        <v>0.81</v>
      </c>
      <c r="O122" s="245">
        <v>0.81</v>
      </c>
      <c r="P122" s="245">
        <v>0.81</v>
      </c>
      <c r="Q122" s="245">
        <v>0.81</v>
      </c>
      <c r="R122" s="245">
        <v>0.81</v>
      </c>
      <c r="S122" s="245">
        <v>0.81</v>
      </c>
      <c r="T122" s="245">
        <v>0.81</v>
      </c>
      <c r="U122" s="90"/>
      <c r="V122" s="31"/>
      <c r="W122" s="17"/>
      <c r="X122" s="9"/>
    </row>
    <row r="123" spans="1:24" hidden="1" outlineLevel="1" x14ac:dyDescent="0.25">
      <c r="A123" s="170"/>
      <c r="B123" s="8"/>
      <c r="C123" s="18"/>
      <c r="D123" s="18"/>
      <c r="E123" s="18"/>
      <c r="F123" s="27"/>
      <c r="G123" s="92"/>
      <c r="H123" s="92"/>
      <c r="I123" s="669" t="str">
        <f t="shared" si="2"/>
        <v>l</v>
      </c>
      <c r="J123" s="595"/>
      <c r="K123" s="245">
        <v>0.81</v>
      </c>
      <c r="L123" s="245">
        <v>0.81</v>
      </c>
      <c r="M123" s="245">
        <v>0.81</v>
      </c>
      <c r="N123" s="245">
        <v>0.81</v>
      </c>
      <c r="O123" s="245">
        <v>0.81</v>
      </c>
      <c r="P123" s="245">
        <v>0.81</v>
      </c>
      <c r="Q123" s="245">
        <v>0.81</v>
      </c>
      <c r="R123" s="245">
        <v>0.81</v>
      </c>
      <c r="S123" s="245">
        <v>0.81</v>
      </c>
      <c r="T123" s="245">
        <v>0.81</v>
      </c>
      <c r="U123" s="90"/>
      <c r="V123" s="31"/>
      <c r="W123" s="17"/>
      <c r="X123" s="9"/>
    </row>
    <row r="124" spans="1:24" hidden="1" outlineLevel="1" x14ac:dyDescent="0.25">
      <c r="A124" s="170"/>
      <c r="B124" s="8"/>
      <c r="C124" s="18"/>
      <c r="D124" s="18"/>
      <c r="E124" s="18"/>
      <c r="F124" s="27"/>
      <c r="G124" s="92"/>
      <c r="H124" s="92"/>
      <c r="I124" s="669" t="str">
        <f t="shared" si="2"/>
        <v>o</v>
      </c>
      <c r="J124" s="595"/>
      <c r="K124" s="245">
        <v>0.81</v>
      </c>
      <c r="L124" s="245">
        <v>0.81</v>
      </c>
      <c r="M124" s="245">
        <v>0.81</v>
      </c>
      <c r="N124" s="245">
        <v>0.81</v>
      </c>
      <c r="O124" s="245">
        <v>0.81</v>
      </c>
      <c r="P124" s="245">
        <v>0.81</v>
      </c>
      <c r="Q124" s="245">
        <v>0.81</v>
      </c>
      <c r="R124" s="245">
        <v>0.81</v>
      </c>
      <c r="S124" s="245">
        <v>0.81</v>
      </c>
      <c r="T124" s="245">
        <v>0.81</v>
      </c>
      <c r="U124" s="90"/>
      <c r="V124" s="31"/>
      <c r="W124" s="17"/>
      <c r="X124" s="9"/>
    </row>
    <row r="125" spans="1:24" hidden="1" outlineLevel="1" x14ac:dyDescent="0.25">
      <c r="A125" s="170"/>
      <c r="B125" s="8"/>
      <c r="C125" s="18"/>
      <c r="D125" s="18"/>
      <c r="E125" s="18"/>
      <c r="F125" s="27"/>
      <c r="G125" s="92"/>
      <c r="H125" s="92"/>
      <c r="I125" s="669" t="str">
        <f t="shared" si="2"/>
        <v>od</v>
      </c>
      <c r="J125" s="595"/>
      <c r="K125" s="245">
        <v>0.81</v>
      </c>
      <c r="L125" s="245">
        <v>0.81</v>
      </c>
      <c r="M125" s="245">
        <v>0.81</v>
      </c>
      <c r="N125" s="245">
        <v>0.81</v>
      </c>
      <c r="O125" s="245">
        <v>0.81</v>
      </c>
      <c r="P125" s="245">
        <v>0.81</v>
      </c>
      <c r="Q125" s="245">
        <v>0.81</v>
      </c>
      <c r="R125" s="245">
        <v>0.81</v>
      </c>
      <c r="S125" s="245">
        <v>0.81</v>
      </c>
      <c r="T125" s="245">
        <v>0.81</v>
      </c>
      <c r="U125" s="90"/>
      <c r="V125" s="31"/>
      <c r="W125" s="17"/>
      <c r="X125" s="9"/>
    </row>
    <row r="126" spans="1:24" hidden="1" outlineLevel="1" x14ac:dyDescent="0.25">
      <c r="A126" s="170"/>
      <c r="B126" s="8"/>
      <c r="C126" s="18"/>
      <c r="D126" s="18"/>
      <c r="E126" s="18"/>
      <c r="F126" s="27"/>
      <c r="G126" s="92"/>
      <c r="H126" s="92"/>
      <c r="I126" s="669" t="str">
        <f t="shared" si="2"/>
        <v>of</v>
      </c>
      <c r="J126" s="595"/>
      <c r="K126" s="245">
        <v>0.81</v>
      </c>
      <c r="L126" s="245">
        <v>0.81</v>
      </c>
      <c r="M126" s="245">
        <v>0.81</v>
      </c>
      <c r="N126" s="245">
        <v>0.81</v>
      </c>
      <c r="O126" s="245">
        <v>0.81</v>
      </c>
      <c r="P126" s="245">
        <v>0.81</v>
      </c>
      <c r="Q126" s="245">
        <v>0.81</v>
      </c>
      <c r="R126" s="245">
        <v>0.81</v>
      </c>
      <c r="S126" s="245">
        <v>0.81</v>
      </c>
      <c r="T126" s="245">
        <v>0.81</v>
      </c>
      <c r="U126" s="90"/>
      <c r="V126" s="31"/>
      <c r="W126" s="17"/>
      <c r="X126" s="9"/>
    </row>
    <row r="127" spans="1:24" hidden="1" outlineLevel="1" x14ac:dyDescent="0.25">
      <c r="A127" s="170"/>
      <c r="B127" s="8"/>
      <c r="C127" s="18"/>
      <c r="D127" s="18"/>
      <c r="E127" s="18"/>
      <c r="F127" s="27"/>
      <c r="G127" s="92"/>
      <c r="H127" s="92"/>
      <c r="I127" s="669" t="str">
        <f t="shared" si="2"/>
        <v>r</v>
      </c>
      <c r="J127" s="595"/>
      <c r="K127" s="245">
        <v>0.81</v>
      </c>
      <c r="L127" s="245">
        <v>0.81</v>
      </c>
      <c r="M127" s="245">
        <v>0.81</v>
      </c>
      <c r="N127" s="245">
        <v>0.81</v>
      </c>
      <c r="O127" s="245">
        <v>0.81</v>
      </c>
      <c r="P127" s="245">
        <v>0.81</v>
      </c>
      <c r="Q127" s="245">
        <v>0.81</v>
      </c>
      <c r="R127" s="245">
        <v>0.81</v>
      </c>
      <c r="S127" s="245">
        <v>0.81</v>
      </c>
      <c r="T127" s="245">
        <v>0.81</v>
      </c>
      <c r="U127" s="90"/>
      <c r="V127" s="31"/>
      <c r="W127" s="17"/>
      <c r="X127" s="9"/>
    </row>
    <row r="128" spans="1:24" hidden="1" outlineLevel="1" x14ac:dyDescent="0.25">
      <c r="A128" s="170"/>
      <c r="B128" s="8"/>
      <c r="C128" s="18"/>
      <c r="D128" s="18"/>
      <c r="E128" s="18"/>
      <c r="F128" s="27"/>
      <c r="G128" s="92"/>
      <c r="H128" s="92"/>
      <c r="I128" s="669" t="str">
        <f t="shared" si="2"/>
        <v>rd</v>
      </c>
      <c r="J128" s="595"/>
      <c r="K128" s="245">
        <v>0.81</v>
      </c>
      <c r="L128" s="245">
        <v>0.81</v>
      </c>
      <c r="M128" s="245">
        <v>0.81</v>
      </c>
      <c r="N128" s="245">
        <v>0.81</v>
      </c>
      <c r="O128" s="245">
        <v>0.81</v>
      </c>
      <c r="P128" s="245">
        <v>0.81</v>
      </c>
      <c r="Q128" s="245">
        <v>0.81</v>
      </c>
      <c r="R128" s="245">
        <v>0.81</v>
      </c>
      <c r="S128" s="245">
        <v>0.81</v>
      </c>
      <c r="T128" s="245">
        <v>0.81</v>
      </c>
      <c r="U128" s="90"/>
      <c r="V128" s="31"/>
      <c r="W128" s="17"/>
      <c r="X128" s="9"/>
    </row>
    <row r="129" spans="1:54" hidden="1" outlineLevel="1" x14ac:dyDescent="0.25">
      <c r="A129" s="170"/>
      <c r="B129" s="8"/>
      <c r="C129" s="18"/>
      <c r="D129" s="18"/>
      <c r="E129" s="18"/>
      <c r="F129" s="27"/>
      <c r="G129" s="92"/>
      <c r="H129" s="92"/>
      <c r="I129" s="669" t="str">
        <f t="shared" si="2"/>
        <v>v</v>
      </c>
      <c r="J129" s="595"/>
      <c r="K129" s="245">
        <v>0.81</v>
      </c>
      <c r="L129" s="245">
        <v>0.81</v>
      </c>
      <c r="M129" s="245">
        <v>0.81</v>
      </c>
      <c r="N129" s="245">
        <v>0.81</v>
      </c>
      <c r="O129" s="245">
        <v>0.81</v>
      </c>
      <c r="P129" s="245">
        <v>0.81</v>
      </c>
      <c r="Q129" s="245">
        <v>0.81</v>
      </c>
      <c r="R129" s="245">
        <v>0.81</v>
      </c>
      <c r="S129" s="245">
        <v>0.81</v>
      </c>
      <c r="T129" s="245">
        <v>0.81</v>
      </c>
      <c r="U129" s="90"/>
      <c r="V129" s="31"/>
      <c r="W129" s="17"/>
      <c r="X129" s="9"/>
    </row>
    <row r="130" spans="1:54" hidden="1" outlineLevel="1" x14ac:dyDescent="0.25">
      <c r="A130" s="170"/>
      <c r="B130" s="8"/>
      <c r="C130" s="18"/>
      <c r="D130" s="18"/>
      <c r="E130" s="18"/>
      <c r="F130" s="27"/>
      <c r="G130" s="92"/>
      <c r="H130" s="92"/>
      <c r="I130" s="669" t="str">
        <f t="shared" si="2"/>
        <v>w</v>
      </c>
      <c r="J130" s="595"/>
      <c r="K130" s="245">
        <v>0.81</v>
      </c>
      <c r="L130" s="245">
        <v>0.81</v>
      </c>
      <c r="M130" s="245">
        <v>0.81</v>
      </c>
      <c r="N130" s="245">
        <v>0.81</v>
      </c>
      <c r="O130" s="245">
        <v>0.81</v>
      </c>
      <c r="P130" s="245">
        <v>0.81</v>
      </c>
      <c r="Q130" s="245">
        <v>0.81</v>
      </c>
      <c r="R130" s="245">
        <v>0.81</v>
      </c>
      <c r="S130" s="245">
        <v>0.81</v>
      </c>
      <c r="T130" s="245">
        <v>0.81</v>
      </c>
      <c r="U130" s="90"/>
      <c r="V130" s="31"/>
      <c r="W130" s="17"/>
      <c r="X130" s="9"/>
    </row>
    <row r="131" spans="1:54" hidden="1" outlineLevel="1" x14ac:dyDescent="0.25">
      <c r="A131" s="170"/>
      <c r="B131" s="8"/>
      <c r="C131" s="18"/>
      <c r="D131" s="18"/>
      <c r="E131" s="18"/>
      <c r="F131" s="27"/>
      <c r="G131" s="92"/>
      <c r="H131" s="92"/>
      <c r="I131" s="669" t="str">
        <f t="shared" si="2"/>
        <v>wd</v>
      </c>
      <c r="J131" s="595"/>
      <c r="K131" s="245">
        <v>0.81</v>
      </c>
      <c r="L131" s="245">
        <v>0.81</v>
      </c>
      <c r="M131" s="245">
        <v>0.81</v>
      </c>
      <c r="N131" s="245">
        <v>0.81</v>
      </c>
      <c r="O131" s="245">
        <v>0.81</v>
      </c>
      <c r="P131" s="245">
        <v>0.81</v>
      </c>
      <c r="Q131" s="245">
        <v>0.81</v>
      </c>
      <c r="R131" s="245">
        <v>0.81</v>
      </c>
      <c r="S131" s="245">
        <v>0.81</v>
      </c>
      <c r="T131" s="245">
        <v>0.81</v>
      </c>
      <c r="U131" s="90"/>
      <c r="V131" s="31"/>
      <c r="W131" s="17"/>
      <c r="X131" s="9"/>
    </row>
    <row r="132" spans="1:54" hidden="1" outlineLevel="1" x14ac:dyDescent="0.25">
      <c r="A132" s="170"/>
      <c r="B132" s="8"/>
      <c r="C132" s="18"/>
      <c r="D132" s="18"/>
      <c r="E132" s="18"/>
      <c r="F132" s="27"/>
      <c r="G132" s="92"/>
      <c r="H132" s="92"/>
      <c r="I132" s="669" t="str">
        <f t="shared" si="2"/>
        <v>z</v>
      </c>
      <c r="J132" s="595"/>
      <c r="K132" s="245">
        <v>0.81</v>
      </c>
      <c r="L132" s="245">
        <v>0.81</v>
      </c>
      <c r="M132" s="245">
        <v>0.81</v>
      </c>
      <c r="N132" s="245">
        <v>0.81</v>
      </c>
      <c r="O132" s="245">
        <v>0.81</v>
      </c>
      <c r="P132" s="245">
        <v>0.81</v>
      </c>
      <c r="Q132" s="245">
        <v>0.81</v>
      </c>
      <c r="R132" s="245">
        <v>0.81</v>
      </c>
      <c r="S132" s="245">
        <v>0.81</v>
      </c>
      <c r="T132" s="245">
        <v>0.81</v>
      </c>
      <c r="U132" s="90"/>
      <c r="V132" s="31"/>
      <c r="W132" s="17"/>
      <c r="X132" s="9"/>
    </row>
    <row r="133" spans="1:54" hidden="1" outlineLevel="1" x14ac:dyDescent="0.25">
      <c r="A133" s="170"/>
      <c r="B133" s="8"/>
      <c r="C133" s="18"/>
      <c r="D133" s="18"/>
      <c r="E133" s="18"/>
      <c r="F133" s="27"/>
      <c r="G133" s="92"/>
      <c r="H133" s="92"/>
      <c r="I133" s="669" t="str">
        <f t="shared" si="2"/>
        <v>zd</v>
      </c>
      <c r="J133" s="595"/>
      <c r="K133" s="245">
        <v>0.81</v>
      </c>
      <c r="L133" s="245">
        <v>0.81</v>
      </c>
      <c r="M133" s="245">
        <v>0.81</v>
      </c>
      <c r="N133" s="245">
        <v>0.81</v>
      </c>
      <c r="O133" s="245">
        <v>0.81</v>
      </c>
      <c r="P133" s="245">
        <v>0.81</v>
      </c>
      <c r="Q133" s="245">
        <v>0.81</v>
      </c>
      <c r="R133" s="245">
        <v>0.81</v>
      </c>
      <c r="S133" s="245">
        <v>0.81</v>
      </c>
      <c r="T133" s="245">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5" customHeight="1" x14ac:dyDescent="0.25">
      <c r="A135" s="106"/>
      <c r="B135" s="97"/>
      <c r="C135" s="18"/>
      <c r="D135" s="18"/>
      <c r="E135" s="18"/>
      <c r="F135" s="18"/>
      <c r="G135" s="603" t="s">
        <v>921</v>
      </c>
      <c r="H135" s="24"/>
      <c r="I135" s="24"/>
      <c r="J135" s="24"/>
      <c r="K135" s="117"/>
      <c r="L135" s="588"/>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5" customHeight="1" outlineLevel="1" x14ac:dyDescent="0.25">
      <c r="A136" s="106"/>
      <c r="B136" s="97"/>
      <c r="C136" s="18"/>
      <c r="D136" s="18"/>
      <c r="E136" s="18"/>
      <c r="F136" s="14"/>
      <c r="G136" s="151"/>
      <c r="H136" s="152"/>
      <c r="J136" s="124" t="s">
        <v>920</v>
      </c>
      <c r="K136" s="511"/>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5" customHeight="1" outlineLevel="1" x14ac:dyDescent="0.25">
      <c r="A138" s="106"/>
      <c r="B138" s="97"/>
      <c r="C138" s="18"/>
      <c r="D138" s="18"/>
      <c r="E138" s="18"/>
      <c r="F138" s="14"/>
      <c r="G138" s="82" t="s">
        <v>736</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5">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5">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5">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5">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5">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5">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5">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5">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5">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5">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5">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5">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5">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5">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5">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5">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5">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913</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911</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7"/>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7"/>
      <c r="O168" s="14"/>
      <c r="P168" s="14"/>
      <c r="Q168" s="14"/>
      <c r="R168" s="14"/>
      <c r="S168" s="16"/>
      <c r="T168" s="111"/>
      <c r="U168" s="110"/>
      <c r="V168" s="110"/>
      <c r="W168" s="17"/>
      <c r="X168" s="9"/>
    </row>
    <row r="169" spans="1:24" x14ac:dyDescent="0.25">
      <c r="A169" s="170"/>
      <c r="B169" s="8"/>
      <c r="C169" s="18"/>
      <c r="D169" s="18"/>
      <c r="E169" s="18"/>
      <c r="F169" s="18"/>
      <c r="G169" s="54" t="s">
        <v>930</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371</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7"/>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8"/>
      <c r="D193" s="598"/>
      <c r="E193" s="598"/>
      <c r="F193" s="598"/>
      <c r="G193" s="598"/>
      <c r="H193" s="599"/>
      <c r="I193" s="598"/>
      <c r="J193" s="598"/>
      <c r="K193" s="598"/>
      <c r="L193" s="598"/>
      <c r="M193" s="598"/>
      <c r="N193" s="598"/>
      <c r="O193" s="598"/>
      <c r="P193" s="598"/>
      <c r="Q193" s="598"/>
      <c r="R193" s="598"/>
      <c r="S193" s="598"/>
      <c r="T193" s="598"/>
      <c r="U193" s="598"/>
      <c r="V193" s="598"/>
      <c r="W193" s="598"/>
      <c r="X193" s="598"/>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7"/>
      <c r="G5" s="758" t="s">
        <v>1108</v>
      </c>
      <c r="H5" s="52"/>
      <c r="I5" s="52"/>
      <c r="J5" s="52"/>
      <c r="K5" s="52"/>
      <c r="L5" s="52"/>
      <c r="M5" s="52"/>
      <c r="N5" s="52"/>
      <c r="O5" s="52"/>
      <c r="P5" s="52"/>
      <c r="Q5" s="52"/>
      <c r="R5" s="52"/>
      <c r="S5" s="52"/>
      <c r="T5" s="45"/>
      <c r="U5" s="73"/>
      <c r="V5" s="759"/>
      <c r="W5" s="760"/>
      <c r="X5" s="17"/>
      <c r="Y5" s="9"/>
    </row>
    <row r="6" spans="1:25" ht="12.95" customHeight="1" x14ac:dyDescent="0.25">
      <c r="A6" s="7"/>
      <c r="B6" s="97"/>
      <c r="C6" s="13"/>
      <c r="D6" s="13"/>
      <c r="E6" s="18"/>
      <c r="F6" s="761"/>
      <c r="G6" s="14"/>
      <c r="H6" s="76"/>
      <c r="I6" s="14"/>
      <c r="J6" s="14"/>
      <c r="K6" s="14"/>
      <c r="L6" s="14"/>
      <c r="M6" s="14"/>
      <c r="N6" s="14"/>
      <c r="O6" s="14"/>
      <c r="P6" s="14"/>
      <c r="Q6" s="14"/>
      <c r="R6" s="14"/>
      <c r="S6" s="14"/>
      <c r="T6" s="16"/>
      <c r="U6" s="111"/>
      <c r="V6" s="110"/>
      <c r="W6" s="762"/>
      <c r="X6" s="17"/>
      <c r="Y6" s="9"/>
    </row>
    <row r="7" spans="1:25" ht="12.95" customHeight="1" x14ac:dyDescent="0.25">
      <c r="A7" s="7"/>
      <c r="B7" s="97"/>
      <c r="C7" s="18"/>
      <c r="D7" s="13"/>
      <c r="E7" s="18"/>
      <c r="F7" s="761"/>
      <c r="G7" s="763">
        <v>39336.602280092593</v>
      </c>
      <c r="H7" s="80"/>
      <c r="I7" s="14"/>
      <c r="J7" s="14"/>
      <c r="K7" s="14"/>
      <c r="L7" s="14"/>
      <c r="M7" s="14"/>
      <c r="N7" s="14"/>
      <c r="O7" s="14"/>
      <c r="P7" s="14"/>
      <c r="Q7" s="14"/>
      <c r="R7" s="14"/>
      <c r="S7" s="14"/>
      <c r="T7" s="16"/>
      <c r="U7" s="111"/>
      <c r="V7" s="110"/>
      <c r="W7" s="762"/>
      <c r="X7" s="17"/>
      <c r="Y7" s="9"/>
    </row>
    <row r="8" spans="1:25" ht="12.95" customHeight="1" x14ac:dyDescent="0.25">
      <c r="A8" s="7"/>
      <c r="B8" s="97"/>
      <c r="C8" s="18">
        <v>0</v>
      </c>
      <c r="D8" s="13"/>
      <c r="E8" s="18"/>
      <c r="F8" s="764"/>
      <c r="G8" s="765"/>
      <c r="H8" s="83"/>
      <c r="I8" s="766"/>
      <c r="J8" s="83"/>
      <c r="K8" s="766"/>
      <c r="L8" s="766"/>
      <c r="M8" s="766"/>
      <c r="N8" s="766"/>
      <c r="O8" s="766"/>
      <c r="P8" s="766"/>
      <c r="Q8" s="766"/>
      <c r="R8" s="766"/>
      <c r="S8" s="766"/>
      <c r="T8" s="589"/>
      <c r="U8" s="767"/>
      <c r="V8" s="768"/>
      <c r="W8" s="769"/>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0">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0"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7"/>
      <c r="G24" s="758" t="s">
        <v>1112</v>
      </c>
      <c r="H24" s="52"/>
      <c r="I24" s="52"/>
      <c r="J24" s="52"/>
      <c r="K24" s="52"/>
      <c r="L24" s="52"/>
      <c r="M24" s="52"/>
      <c r="N24" s="52"/>
      <c r="O24" s="52"/>
      <c r="P24" s="52"/>
      <c r="Q24" s="52"/>
      <c r="R24" s="52"/>
      <c r="S24" s="52"/>
      <c r="T24" s="45"/>
      <c r="U24" s="73"/>
      <c r="V24" s="759"/>
      <c r="W24" s="760"/>
      <c r="X24" s="17"/>
      <c r="Y24" s="9"/>
    </row>
    <row r="25" spans="1:25" ht="12.95" customHeight="1" x14ac:dyDescent="0.25">
      <c r="A25" s="7"/>
      <c r="B25" s="97"/>
      <c r="C25" s="13"/>
      <c r="D25" s="13"/>
      <c r="E25" s="18"/>
      <c r="F25" s="761"/>
      <c r="G25" s="14"/>
      <c r="H25" s="76"/>
      <c r="I25" s="14"/>
      <c r="J25" s="14"/>
      <c r="K25" s="14"/>
      <c r="L25" s="14"/>
      <c r="M25" s="14"/>
      <c r="N25" s="14"/>
      <c r="O25" s="14"/>
      <c r="P25" s="14"/>
      <c r="Q25" s="14"/>
      <c r="R25" s="14"/>
      <c r="S25" s="14"/>
      <c r="T25" s="16"/>
      <c r="U25" s="111"/>
      <c r="V25" s="110"/>
      <c r="W25" s="762"/>
      <c r="X25" s="17"/>
      <c r="Y25" s="9"/>
    </row>
    <row r="26" spans="1:25" ht="12.95" customHeight="1" x14ac:dyDescent="0.25">
      <c r="A26" s="7"/>
      <c r="B26" s="97"/>
      <c r="C26" s="18"/>
      <c r="D26" s="13"/>
      <c r="E26" s="18"/>
      <c r="F26" s="761"/>
      <c r="G26" s="763">
        <v>44719.60229166667</v>
      </c>
      <c r="H26" s="80"/>
      <c r="I26" s="14"/>
      <c r="J26" s="14"/>
      <c r="K26" s="14"/>
      <c r="L26" s="14"/>
      <c r="M26" s="14"/>
      <c r="N26" s="14"/>
      <c r="O26" s="14"/>
      <c r="P26" s="14"/>
      <c r="Q26" s="14"/>
      <c r="R26" s="14"/>
      <c r="S26" s="14"/>
      <c r="T26" s="16"/>
      <c r="U26" s="111"/>
      <c r="V26" s="110"/>
      <c r="W26" s="762"/>
      <c r="X26" s="17"/>
      <c r="Y26" s="9"/>
    </row>
    <row r="27" spans="1:25" ht="12.95" customHeight="1" x14ac:dyDescent="0.25">
      <c r="A27" s="7"/>
      <c r="B27" s="97"/>
      <c r="C27" s="18">
        <v>0</v>
      </c>
      <c r="D27" s="13"/>
      <c r="E27" s="18"/>
      <c r="F27" s="764"/>
      <c r="G27" s="765"/>
      <c r="H27" s="83"/>
      <c r="I27" s="766"/>
      <c r="J27" s="83"/>
      <c r="K27" s="766"/>
      <c r="L27" s="766"/>
      <c r="M27" s="766"/>
      <c r="N27" s="766"/>
      <c r="O27" s="766"/>
      <c r="P27" s="766"/>
      <c r="Q27" s="766"/>
      <c r="R27" s="766"/>
      <c r="S27" s="766"/>
      <c r="T27" s="589"/>
      <c r="U27" s="767"/>
      <c r="V27" s="768"/>
      <c r="W27" s="769"/>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1"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1"/>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1"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2">
        <v>43466</v>
      </c>
      <c r="K37" s="773">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4"/>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3">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59" t="s">
        <v>1240</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9" t="s">
        <v>1241</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59"/>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0"/>
      <c r="U55" s="31"/>
      <c r="V55" s="31"/>
      <c r="W55" s="17"/>
      <c r="X55" s="9"/>
    </row>
    <row r="56" spans="1:24" ht="12.95" customHeight="1" x14ac:dyDescent="0.25">
      <c r="A56" s="7"/>
      <c r="B56" s="8"/>
      <c r="C56" s="18"/>
      <c r="D56" s="18"/>
      <c r="E56" s="18"/>
      <c r="F56" s="27"/>
      <c r="G56" s="775" t="s">
        <v>1139</v>
      </c>
      <c r="H56" s="776" t="s">
        <v>371</v>
      </c>
      <c r="I56" s="136">
        <v>50</v>
      </c>
      <c r="J56" s="777">
        <v>4.5</v>
      </c>
      <c r="K56" s="100">
        <v>0.01</v>
      </c>
      <c r="L56" s="527"/>
      <c r="M56" s="98">
        <v>0.23699999999999999</v>
      </c>
      <c r="N56" s="98">
        <v>0.64</v>
      </c>
      <c r="O56" s="527"/>
      <c r="P56" s="98">
        <v>0.6</v>
      </c>
      <c r="Q56" s="778"/>
      <c r="R56" s="98">
        <v>1</v>
      </c>
      <c r="S56" s="527"/>
      <c r="T56" s="861">
        <f t="shared" ref="T56:T119" si="0">MAX(12%,MIN(20%,20%-(P56-30%)*0.8))</f>
        <v>0.12</v>
      </c>
      <c r="U56" s="31"/>
      <c r="V56" s="31"/>
      <c r="W56" s="779"/>
      <c r="X56" s="9"/>
    </row>
    <row r="57" spans="1:24" ht="12.95" customHeight="1" x14ac:dyDescent="0.25">
      <c r="A57" s="7"/>
      <c r="B57" s="8"/>
      <c r="C57" s="18"/>
      <c r="D57" s="18"/>
      <c r="E57" s="18"/>
      <c r="F57" s="27"/>
      <c r="G57" s="775"/>
      <c r="H57" s="776" t="s">
        <v>131</v>
      </c>
      <c r="I57" s="136">
        <v>50</v>
      </c>
      <c r="J57" s="777">
        <v>4.5</v>
      </c>
      <c r="K57" s="100">
        <v>0.01</v>
      </c>
      <c r="L57" s="527"/>
      <c r="M57" s="98">
        <v>0.23699999999999999</v>
      </c>
      <c r="N57" s="775"/>
      <c r="O57" s="527"/>
      <c r="P57" s="98">
        <v>0.42</v>
      </c>
      <c r="Q57" s="778"/>
      <c r="R57" s="98">
        <v>1</v>
      </c>
      <c r="S57" s="527"/>
      <c r="T57" s="861">
        <f t="shared" si="0"/>
        <v>0.12</v>
      </c>
      <c r="U57" s="31"/>
      <c r="V57" s="31"/>
      <c r="W57" s="779"/>
      <c r="X57" s="9"/>
    </row>
    <row r="58" spans="1:24" ht="12.95" customHeight="1" x14ac:dyDescent="0.25">
      <c r="A58" s="7"/>
      <c r="B58" s="8"/>
      <c r="C58" s="18"/>
      <c r="D58" s="18"/>
      <c r="E58" s="18"/>
      <c r="F58" s="27"/>
      <c r="G58" s="775"/>
      <c r="H58" s="776" t="s">
        <v>132</v>
      </c>
      <c r="I58" s="136">
        <v>100</v>
      </c>
      <c r="J58" s="777">
        <v>2.2000000000000002</v>
      </c>
      <c r="K58" s="100">
        <v>0.01</v>
      </c>
      <c r="L58" s="527"/>
      <c r="M58" s="98">
        <v>0.23699999999999999</v>
      </c>
      <c r="N58" s="775"/>
      <c r="O58" s="527"/>
      <c r="P58" s="98">
        <v>0.32</v>
      </c>
      <c r="Q58" s="778"/>
      <c r="R58" s="98">
        <v>1</v>
      </c>
      <c r="S58" s="527"/>
      <c r="T58" s="861">
        <f t="shared" si="0"/>
        <v>0.184</v>
      </c>
      <c r="U58" s="31"/>
      <c r="V58" s="31"/>
      <c r="W58" s="779"/>
      <c r="X58" s="9"/>
    </row>
    <row r="59" spans="1:24" ht="12.95" customHeight="1" x14ac:dyDescent="0.25">
      <c r="A59" s="7"/>
      <c r="B59" s="8"/>
      <c r="C59" s="18"/>
      <c r="D59" s="18"/>
      <c r="E59" s="18"/>
      <c r="F59" s="27"/>
      <c r="G59" s="775"/>
      <c r="H59" s="776" t="s">
        <v>133</v>
      </c>
      <c r="I59" s="136">
        <v>100</v>
      </c>
      <c r="J59" s="777">
        <v>2.2000000000000002</v>
      </c>
      <c r="K59" s="100">
        <v>0.01</v>
      </c>
      <c r="L59" s="527"/>
      <c r="M59" s="98">
        <v>0.23699999999999999</v>
      </c>
      <c r="N59" s="775"/>
      <c r="O59" s="527"/>
      <c r="P59" s="98">
        <v>0.14000000000000001</v>
      </c>
      <c r="Q59" s="778"/>
      <c r="R59" s="98">
        <v>1</v>
      </c>
      <c r="S59" s="527"/>
      <c r="T59" s="861">
        <f t="shared" si="0"/>
        <v>0.2</v>
      </c>
      <c r="U59" s="31"/>
      <c r="V59" s="31"/>
      <c r="W59" s="779"/>
      <c r="X59" s="9"/>
    </row>
    <row r="60" spans="1:24" ht="12.95" customHeight="1" x14ac:dyDescent="0.25">
      <c r="A60" s="7"/>
      <c r="B60" s="8"/>
      <c r="C60" s="18"/>
      <c r="D60" s="18"/>
      <c r="E60" s="18"/>
      <c r="F60" s="37"/>
      <c r="G60" s="775"/>
      <c r="H60" s="776" t="s">
        <v>134</v>
      </c>
      <c r="I60" s="136">
        <v>150</v>
      </c>
      <c r="J60" s="777">
        <v>1.8</v>
      </c>
      <c r="K60" s="100">
        <v>0.01</v>
      </c>
      <c r="L60" s="527"/>
      <c r="M60" s="98">
        <v>0.23699999999999999</v>
      </c>
      <c r="N60" s="775"/>
      <c r="O60" s="527"/>
      <c r="P60" s="98">
        <v>0.12</v>
      </c>
      <c r="Q60" s="778"/>
      <c r="R60" s="98">
        <v>1</v>
      </c>
      <c r="S60" s="527"/>
      <c r="T60" s="861">
        <f t="shared" si="0"/>
        <v>0.2</v>
      </c>
      <c r="U60" s="31"/>
      <c r="V60" s="31"/>
      <c r="W60" s="779"/>
      <c r="X60" s="9"/>
    </row>
    <row r="61" spans="1:24" ht="12.95" customHeight="1" x14ac:dyDescent="0.25">
      <c r="A61" s="7"/>
      <c r="B61" s="8"/>
      <c r="C61" s="18"/>
      <c r="D61" s="18"/>
      <c r="E61" s="18"/>
      <c r="F61" s="34"/>
      <c r="G61" s="775"/>
      <c r="H61" s="776" t="s">
        <v>135</v>
      </c>
      <c r="I61" s="136">
        <v>300</v>
      </c>
      <c r="J61" s="777">
        <v>0.75</v>
      </c>
      <c r="K61" s="100">
        <v>0.01</v>
      </c>
      <c r="L61" s="527"/>
      <c r="M61" s="98">
        <v>0.23699999999999999</v>
      </c>
      <c r="N61" s="775"/>
      <c r="O61" s="527"/>
      <c r="P61" s="98">
        <v>0.23</v>
      </c>
      <c r="Q61" s="778"/>
      <c r="R61" s="98">
        <v>1</v>
      </c>
      <c r="S61" s="527"/>
      <c r="T61" s="861">
        <f>MAX(12%,MIN(20%,20%-(P61-30%)*0.8))</f>
        <v>0.2</v>
      </c>
      <c r="U61" s="31"/>
      <c r="V61" s="31"/>
      <c r="W61" s="779"/>
      <c r="X61" s="9"/>
    </row>
    <row r="62" spans="1:24" ht="12.95" customHeight="1" x14ac:dyDescent="0.25">
      <c r="A62" s="7"/>
      <c r="B62" s="8"/>
      <c r="C62" s="18"/>
      <c r="D62" s="18"/>
      <c r="E62" s="18"/>
      <c r="F62" s="34"/>
      <c r="G62" s="775"/>
      <c r="H62" s="776" t="s">
        <v>136</v>
      </c>
      <c r="I62" s="136">
        <v>300</v>
      </c>
      <c r="J62" s="777">
        <v>0.75</v>
      </c>
      <c r="K62" s="100">
        <v>0.01</v>
      </c>
      <c r="L62" s="527"/>
      <c r="M62" s="98">
        <v>0.23699999999999999</v>
      </c>
      <c r="N62" s="775"/>
      <c r="O62" s="527"/>
      <c r="P62" s="98">
        <v>0.32</v>
      </c>
      <c r="Q62" s="778"/>
      <c r="R62" s="98">
        <v>1</v>
      </c>
      <c r="S62" s="527"/>
      <c r="T62" s="861">
        <f t="shared" si="0"/>
        <v>0.184</v>
      </c>
      <c r="U62" s="31"/>
      <c r="V62" s="31"/>
      <c r="W62" s="779"/>
      <c r="X62" s="9"/>
    </row>
    <row r="63" spans="1:24" ht="12.95" customHeight="1" x14ac:dyDescent="0.25">
      <c r="A63" s="7"/>
      <c r="B63" s="8"/>
      <c r="C63" s="18"/>
      <c r="D63" s="18"/>
      <c r="E63" s="18"/>
      <c r="F63" s="34"/>
      <c r="G63" s="775"/>
      <c r="H63" s="776" t="s">
        <v>137</v>
      </c>
      <c r="I63" s="136">
        <v>325</v>
      </c>
      <c r="J63" s="777">
        <v>1</v>
      </c>
      <c r="K63" s="100">
        <v>0.01</v>
      </c>
      <c r="L63" s="527"/>
      <c r="M63" s="98">
        <v>0.23699999999999999</v>
      </c>
      <c r="N63" s="775"/>
      <c r="O63" s="527"/>
      <c r="P63" s="98">
        <v>0.42</v>
      </c>
      <c r="Q63" s="778"/>
      <c r="R63" s="98">
        <v>1</v>
      </c>
      <c r="S63" s="527"/>
      <c r="T63" s="861">
        <f t="shared" si="0"/>
        <v>0.12</v>
      </c>
      <c r="U63" s="31"/>
      <c r="V63" s="31"/>
      <c r="W63" s="779"/>
      <c r="X63" s="9"/>
    </row>
    <row r="64" spans="1:24" ht="12.95" customHeight="1" x14ac:dyDescent="0.25">
      <c r="A64" s="7"/>
      <c r="B64" s="8"/>
      <c r="C64" s="18"/>
      <c r="D64" s="18"/>
      <c r="E64" s="18"/>
      <c r="F64" s="34"/>
      <c r="G64" s="775"/>
      <c r="H64" s="776" t="s">
        <v>138</v>
      </c>
      <c r="I64" s="136">
        <v>350</v>
      </c>
      <c r="J64" s="777">
        <v>1.5</v>
      </c>
      <c r="K64" s="100">
        <v>0.01</v>
      </c>
      <c r="L64" s="527"/>
      <c r="M64" s="98">
        <v>0.23699999999999999</v>
      </c>
      <c r="N64" s="775"/>
      <c r="O64" s="527"/>
      <c r="P64" s="98">
        <v>0.51</v>
      </c>
      <c r="Q64" s="778"/>
      <c r="R64" s="98">
        <v>1</v>
      </c>
      <c r="S64" s="527"/>
      <c r="T64" s="861">
        <f t="shared" si="0"/>
        <v>0.12</v>
      </c>
      <c r="U64" s="31"/>
      <c r="V64" s="31"/>
      <c r="W64" s="779"/>
      <c r="X64" s="9"/>
    </row>
    <row r="65" spans="1:24" ht="12.95" customHeight="1" x14ac:dyDescent="0.25">
      <c r="A65" s="7"/>
      <c r="B65" s="8"/>
      <c r="C65" s="18"/>
      <c r="D65" s="18"/>
      <c r="E65" s="18"/>
      <c r="F65" s="34"/>
      <c r="G65" s="775"/>
      <c r="H65" s="776" t="s">
        <v>139</v>
      </c>
      <c r="I65" s="136">
        <v>50</v>
      </c>
      <c r="J65" s="777">
        <v>4.5</v>
      </c>
      <c r="K65" s="100">
        <v>0.01</v>
      </c>
      <c r="L65" s="527"/>
      <c r="M65" s="98">
        <v>0.23699999999999999</v>
      </c>
      <c r="N65" s="775"/>
      <c r="O65" s="527"/>
      <c r="P65" s="98">
        <v>0.6</v>
      </c>
      <c r="Q65" s="778"/>
      <c r="R65" s="98">
        <v>1</v>
      </c>
      <c r="S65" s="527"/>
      <c r="T65" s="861">
        <f>MAX(12%,MIN(20%,20%-(P65-30%)*0.8))</f>
        <v>0.12</v>
      </c>
      <c r="U65" s="31"/>
      <c r="V65" s="31"/>
      <c r="W65" s="779"/>
      <c r="X65" s="9"/>
    </row>
    <row r="66" spans="1:24" ht="12.95" customHeight="1" x14ac:dyDescent="0.25">
      <c r="A66" s="7"/>
      <c r="B66" s="8"/>
      <c r="C66" s="18"/>
      <c r="D66" s="18"/>
      <c r="E66" s="18"/>
      <c r="F66" s="27"/>
      <c r="G66" s="775" t="s">
        <v>1140</v>
      </c>
      <c r="H66" s="776" t="s">
        <v>371</v>
      </c>
      <c r="I66" s="136">
        <v>50</v>
      </c>
      <c r="J66" s="777">
        <v>4.5</v>
      </c>
      <c r="K66" s="100">
        <v>0.01</v>
      </c>
      <c r="L66" s="527"/>
      <c r="M66" s="780">
        <f>M65</f>
        <v>0.23699999999999999</v>
      </c>
      <c r="N66" s="775"/>
      <c r="O66" s="527"/>
      <c r="P66" s="98">
        <v>0.42</v>
      </c>
      <c r="Q66" s="778"/>
      <c r="R66" s="98">
        <v>1</v>
      </c>
      <c r="S66" s="527"/>
      <c r="T66" s="861">
        <f t="shared" si="0"/>
        <v>0.12</v>
      </c>
      <c r="U66" s="31"/>
      <c r="V66" s="31"/>
      <c r="W66" s="779"/>
      <c r="X66" s="9"/>
    </row>
    <row r="67" spans="1:24" ht="12.95" customHeight="1" outlineLevel="1" x14ac:dyDescent="0.25">
      <c r="A67" s="7"/>
      <c r="B67" s="8"/>
      <c r="C67" s="18"/>
      <c r="D67" s="18"/>
      <c r="E67" s="18"/>
      <c r="F67" s="27"/>
      <c r="G67" s="775"/>
      <c r="H67" s="776" t="s">
        <v>131</v>
      </c>
      <c r="I67" s="136">
        <v>100</v>
      </c>
      <c r="J67" s="777">
        <v>2.2000000000000002</v>
      </c>
      <c r="K67" s="100">
        <v>0.01</v>
      </c>
      <c r="L67" s="527"/>
      <c r="M67" s="780">
        <f t="shared" ref="M67:M130" si="1">M66</f>
        <v>0.23699999999999999</v>
      </c>
      <c r="N67" s="775"/>
      <c r="O67" s="527"/>
      <c r="P67" s="98">
        <v>0.42</v>
      </c>
      <c r="Q67" s="778"/>
      <c r="R67" s="98">
        <v>1</v>
      </c>
      <c r="S67" s="527"/>
      <c r="T67" s="861">
        <f t="shared" si="0"/>
        <v>0.12</v>
      </c>
      <c r="U67" s="31"/>
      <c r="V67" s="31"/>
      <c r="W67" s="779"/>
      <c r="X67" s="9"/>
    </row>
    <row r="68" spans="1:24" ht="12.95" customHeight="1" outlineLevel="1" x14ac:dyDescent="0.25">
      <c r="A68" s="7"/>
      <c r="B68" s="8"/>
      <c r="C68" s="18"/>
      <c r="D68" s="18"/>
      <c r="E68" s="18"/>
      <c r="F68" s="27"/>
      <c r="G68" s="775"/>
      <c r="H68" s="776" t="s">
        <v>132</v>
      </c>
      <c r="I68" s="136">
        <v>100</v>
      </c>
      <c r="J68" s="777">
        <v>2.2000000000000002</v>
      </c>
      <c r="K68" s="100">
        <v>0.01</v>
      </c>
      <c r="L68" s="527"/>
      <c r="M68" s="780">
        <f t="shared" si="1"/>
        <v>0.23699999999999999</v>
      </c>
      <c r="N68" s="775"/>
      <c r="O68" s="527"/>
      <c r="P68" s="98">
        <v>0.32</v>
      </c>
      <c r="Q68" s="778"/>
      <c r="R68" s="98">
        <v>1</v>
      </c>
      <c r="S68" s="527"/>
      <c r="T68" s="861">
        <f t="shared" si="0"/>
        <v>0.184</v>
      </c>
      <c r="U68" s="31"/>
      <c r="V68" s="31"/>
      <c r="W68" s="779"/>
      <c r="X68" s="9"/>
    </row>
    <row r="69" spans="1:24" ht="12.95" customHeight="1" outlineLevel="1" x14ac:dyDescent="0.25">
      <c r="A69" s="7"/>
      <c r="B69" s="8"/>
      <c r="C69" s="18"/>
      <c r="D69" s="18"/>
      <c r="E69" s="18"/>
      <c r="F69" s="27"/>
      <c r="G69" s="775"/>
      <c r="H69" s="776" t="s">
        <v>133</v>
      </c>
      <c r="I69" s="136">
        <v>150</v>
      </c>
      <c r="J69" s="777">
        <v>1.8</v>
      </c>
      <c r="K69" s="100">
        <v>0.01</v>
      </c>
      <c r="L69" s="527"/>
      <c r="M69" s="780">
        <f t="shared" si="1"/>
        <v>0.23699999999999999</v>
      </c>
      <c r="N69" s="775"/>
      <c r="O69" s="527"/>
      <c r="P69" s="98">
        <v>0.14000000000000001</v>
      </c>
      <c r="Q69" s="778"/>
      <c r="R69" s="98">
        <v>1</v>
      </c>
      <c r="S69" s="527"/>
      <c r="T69" s="861">
        <f t="shared" si="0"/>
        <v>0.2</v>
      </c>
      <c r="U69" s="31"/>
      <c r="V69" s="31"/>
      <c r="W69" s="779"/>
      <c r="X69" s="9"/>
    </row>
    <row r="70" spans="1:24" ht="12.95" customHeight="1" outlineLevel="1" x14ac:dyDescent="0.25">
      <c r="A70" s="7"/>
      <c r="B70" s="8"/>
      <c r="C70" s="18"/>
      <c r="D70" s="18"/>
      <c r="E70" s="18"/>
      <c r="F70" s="37"/>
      <c r="G70" s="775"/>
      <c r="H70" s="776" t="s">
        <v>134</v>
      </c>
      <c r="I70" s="136">
        <v>300</v>
      </c>
      <c r="J70" s="777">
        <v>0.75</v>
      </c>
      <c r="K70" s="100">
        <v>0.01</v>
      </c>
      <c r="L70" s="527"/>
      <c r="M70" s="780">
        <f t="shared" si="1"/>
        <v>0.23699999999999999</v>
      </c>
      <c r="N70" s="775"/>
      <c r="O70" s="527"/>
      <c r="P70" s="98">
        <v>0.12</v>
      </c>
      <c r="Q70" s="778"/>
      <c r="R70" s="98">
        <v>1</v>
      </c>
      <c r="S70" s="527"/>
      <c r="T70" s="861">
        <f t="shared" si="0"/>
        <v>0.2</v>
      </c>
      <c r="U70" s="31"/>
      <c r="V70" s="31"/>
      <c r="W70" s="779"/>
      <c r="X70" s="9"/>
    </row>
    <row r="71" spans="1:24" ht="12.95" customHeight="1" outlineLevel="1" x14ac:dyDescent="0.25">
      <c r="A71" s="7"/>
      <c r="B71" s="8"/>
      <c r="C71" s="18"/>
      <c r="D71" s="18"/>
      <c r="E71" s="18"/>
      <c r="F71" s="34"/>
      <c r="G71" s="775"/>
      <c r="H71" s="776" t="s">
        <v>135</v>
      </c>
      <c r="I71" s="136">
        <v>300</v>
      </c>
      <c r="J71" s="777">
        <v>0.75</v>
      </c>
      <c r="K71" s="100">
        <v>0.01</v>
      </c>
      <c r="L71" s="527"/>
      <c r="M71" s="780">
        <f t="shared" si="1"/>
        <v>0.23699999999999999</v>
      </c>
      <c r="N71" s="775"/>
      <c r="O71" s="527"/>
      <c r="P71" s="98">
        <v>0.23</v>
      </c>
      <c r="Q71" s="778"/>
      <c r="R71" s="98">
        <v>1</v>
      </c>
      <c r="S71" s="527"/>
      <c r="T71" s="861">
        <f t="shared" si="0"/>
        <v>0.2</v>
      </c>
      <c r="U71" s="31"/>
      <c r="V71" s="31"/>
      <c r="W71" s="779"/>
      <c r="X71" s="9"/>
    </row>
    <row r="72" spans="1:24" ht="12.95" customHeight="1" outlineLevel="1" x14ac:dyDescent="0.25">
      <c r="A72" s="7"/>
      <c r="B72" s="8"/>
      <c r="C72" s="18"/>
      <c r="D72" s="18"/>
      <c r="E72" s="18"/>
      <c r="F72" s="34"/>
      <c r="G72" s="775"/>
      <c r="H72" s="776" t="s">
        <v>136</v>
      </c>
      <c r="I72" s="136">
        <v>325</v>
      </c>
      <c r="J72" s="777">
        <v>1</v>
      </c>
      <c r="K72" s="100">
        <v>0.01</v>
      </c>
      <c r="L72" s="527"/>
      <c r="M72" s="780">
        <f t="shared" si="1"/>
        <v>0.23699999999999999</v>
      </c>
      <c r="N72" s="775"/>
      <c r="O72" s="527"/>
      <c r="P72" s="98">
        <v>0.32</v>
      </c>
      <c r="Q72" s="778"/>
      <c r="R72" s="98">
        <v>1</v>
      </c>
      <c r="S72" s="527"/>
      <c r="T72" s="861">
        <f t="shared" si="0"/>
        <v>0.184</v>
      </c>
      <c r="U72" s="31"/>
      <c r="V72" s="31"/>
      <c r="W72" s="779"/>
      <c r="X72" s="9"/>
    </row>
    <row r="73" spans="1:24" ht="12.95" customHeight="1" outlineLevel="1" x14ac:dyDescent="0.25">
      <c r="A73" s="7"/>
      <c r="B73" s="8"/>
      <c r="C73" s="18"/>
      <c r="D73" s="18"/>
      <c r="E73" s="18"/>
      <c r="F73" s="34"/>
      <c r="G73" s="775"/>
      <c r="H73" s="776" t="s">
        <v>137</v>
      </c>
      <c r="I73" s="136">
        <v>350</v>
      </c>
      <c r="J73" s="777">
        <v>1.5</v>
      </c>
      <c r="K73" s="100">
        <v>0.01</v>
      </c>
      <c r="L73" s="527"/>
      <c r="M73" s="780">
        <f t="shared" si="1"/>
        <v>0.23699999999999999</v>
      </c>
      <c r="N73" s="775"/>
      <c r="O73" s="527"/>
      <c r="P73" s="98">
        <v>0.42</v>
      </c>
      <c r="Q73" s="778"/>
      <c r="R73" s="98">
        <v>1</v>
      </c>
      <c r="S73" s="527"/>
      <c r="T73" s="861">
        <f t="shared" si="0"/>
        <v>0.12</v>
      </c>
      <c r="U73" s="31"/>
      <c r="V73" s="31"/>
      <c r="W73" s="779"/>
      <c r="X73" s="9"/>
    </row>
    <row r="74" spans="1:24" ht="12.95" customHeight="1" outlineLevel="1" x14ac:dyDescent="0.25">
      <c r="A74" s="7"/>
      <c r="B74" s="8"/>
      <c r="C74" s="18"/>
      <c r="D74" s="18"/>
      <c r="E74" s="18"/>
      <c r="F74" s="34"/>
      <c r="G74" s="775"/>
      <c r="H74" s="776" t="s">
        <v>138</v>
      </c>
      <c r="I74" s="136">
        <v>50</v>
      </c>
      <c r="J74" s="777">
        <v>4.5</v>
      </c>
      <c r="K74" s="100">
        <v>0.01</v>
      </c>
      <c r="L74" s="527"/>
      <c r="M74" s="780">
        <f t="shared" si="1"/>
        <v>0.23699999999999999</v>
      </c>
      <c r="N74" s="775"/>
      <c r="O74" s="527"/>
      <c r="P74" s="98">
        <v>0.51</v>
      </c>
      <c r="Q74" s="778"/>
      <c r="R74" s="98">
        <v>1</v>
      </c>
      <c r="S74" s="527"/>
      <c r="T74" s="861">
        <f t="shared" si="0"/>
        <v>0.12</v>
      </c>
      <c r="U74" s="31"/>
      <c r="V74" s="31"/>
      <c r="W74" s="779"/>
      <c r="X74" s="9"/>
    </row>
    <row r="75" spans="1:24" ht="12.95" customHeight="1" outlineLevel="1" x14ac:dyDescent="0.25">
      <c r="A75" s="7"/>
      <c r="B75" s="8"/>
      <c r="C75" s="18"/>
      <c r="D75" s="18"/>
      <c r="E75" s="18"/>
      <c r="F75" s="34"/>
      <c r="G75" s="775"/>
      <c r="H75" s="776" t="s">
        <v>139</v>
      </c>
      <c r="I75" s="136">
        <v>50</v>
      </c>
      <c r="J75" s="777">
        <v>4.5</v>
      </c>
      <c r="K75" s="100">
        <v>0.01</v>
      </c>
      <c r="L75" s="527"/>
      <c r="M75" s="780">
        <f t="shared" si="1"/>
        <v>0.23699999999999999</v>
      </c>
      <c r="N75" s="775"/>
      <c r="O75" s="527"/>
      <c r="P75" s="98">
        <v>0.6</v>
      </c>
      <c r="Q75" s="778"/>
      <c r="R75" s="98">
        <v>1</v>
      </c>
      <c r="S75" s="527"/>
      <c r="T75" s="861">
        <f t="shared" si="0"/>
        <v>0.12</v>
      </c>
      <c r="U75" s="31"/>
      <c r="V75" s="31"/>
      <c r="W75" s="779"/>
      <c r="X75" s="9"/>
    </row>
    <row r="76" spans="1:24" ht="12.95" customHeight="1" outlineLevel="1" x14ac:dyDescent="0.25">
      <c r="A76" s="7"/>
      <c r="B76" s="8"/>
      <c r="C76" s="18"/>
      <c r="D76" s="18"/>
      <c r="E76" s="18"/>
      <c r="F76" s="27"/>
      <c r="G76" s="775" t="s">
        <v>1141</v>
      </c>
      <c r="H76" s="776" t="s">
        <v>371</v>
      </c>
      <c r="I76" s="136">
        <v>50</v>
      </c>
      <c r="J76" s="777">
        <v>4.5</v>
      </c>
      <c r="K76" s="100">
        <v>0.01</v>
      </c>
      <c r="L76" s="527"/>
      <c r="M76" s="780">
        <f t="shared" si="1"/>
        <v>0.23699999999999999</v>
      </c>
      <c r="N76" s="775"/>
      <c r="O76" s="527"/>
      <c r="P76" s="98">
        <v>0.42</v>
      </c>
      <c r="Q76" s="778"/>
      <c r="R76" s="98">
        <v>1</v>
      </c>
      <c r="S76" s="527"/>
      <c r="T76" s="861">
        <f t="shared" si="0"/>
        <v>0.12</v>
      </c>
      <c r="U76" s="31"/>
      <c r="V76" s="31"/>
      <c r="W76" s="779"/>
      <c r="X76" s="9"/>
    </row>
    <row r="77" spans="1:24" ht="12.95" customHeight="1" outlineLevel="1" x14ac:dyDescent="0.25">
      <c r="A77" s="7"/>
      <c r="B77" s="8"/>
      <c r="C77" s="18"/>
      <c r="D77" s="18"/>
      <c r="E77" s="18"/>
      <c r="F77" s="27"/>
      <c r="G77" s="775"/>
      <c r="H77" s="776" t="s">
        <v>131</v>
      </c>
      <c r="I77" s="136">
        <v>100</v>
      </c>
      <c r="J77" s="777">
        <v>2.2000000000000002</v>
      </c>
      <c r="K77" s="100">
        <v>0.01</v>
      </c>
      <c r="L77" s="527"/>
      <c r="M77" s="780">
        <f t="shared" si="1"/>
        <v>0.23699999999999999</v>
      </c>
      <c r="N77" s="775"/>
      <c r="O77" s="527"/>
      <c r="P77" s="98">
        <v>0.42</v>
      </c>
      <c r="Q77" s="778"/>
      <c r="R77" s="98">
        <v>1</v>
      </c>
      <c r="S77" s="527"/>
      <c r="T77" s="861">
        <f t="shared" si="0"/>
        <v>0.12</v>
      </c>
      <c r="U77" s="31"/>
      <c r="V77" s="31"/>
      <c r="W77" s="779"/>
      <c r="X77" s="9"/>
    </row>
    <row r="78" spans="1:24" ht="12.95" customHeight="1" outlineLevel="1" x14ac:dyDescent="0.25">
      <c r="A78" s="7"/>
      <c r="B78" s="8"/>
      <c r="C78" s="18"/>
      <c r="D78" s="18"/>
      <c r="E78" s="18"/>
      <c r="F78" s="27"/>
      <c r="G78" s="775"/>
      <c r="H78" s="776" t="s">
        <v>132</v>
      </c>
      <c r="I78" s="136">
        <v>100</v>
      </c>
      <c r="J78" s="777">
        <v>2.2000000000000002</v>
      </c>
      <c r="K78" s="100">
        <v>0.01</v>
      </c>
      <c r="L78" s="527"/>
      <c r="M78" s="780">
        <f t="shared" si="1"/>
        <v>0.23699999999999999</v>
      </c>
      <c r="N78" s="775"/>
      <c r="O78" s="527"/>
      <c r="P78" s="98">
        <v>0.32</v>
      </c>
      <c r="Q78" s="778"/>
      <c r="R78" s="98">
        <v>1</v>
      </c>
      <c r="S78" s="527"/>
      <c r="T78" s="861">
        <f t="shared" si="0"/>
        <v>0.184</v>
      </c>
      <c r="U78" s="31"/>
      <c r="V78" s="31"/>
      <c r="W78" s="779"/>
      <c r="X78" s="9"/>
    </row>
    <row r="79" spans="1:24" ht="12.95" customHeight="1" outlineLevel="1" x14ac:dyDescent="0.25">
      <c r="A79" s="7"/>
      <c r="B79" s="8"/>
      <c r="C79" s="18"/>
      <c r="D79" s="18"/>
      <c r="E79" s="18"/>
      <c r="F79" s="27"/>
      <c r="G79" s="775"/>
      <c r="H79" s="776" t="s">
        <v>133</v>
      </c>
      <c r="I79" s="136">
        <v>150</v>
      </c>
      <c r="J79" s="777">
        <v>1.8</v>
      </c>
      <c r="K79" s="100">
        <v>0.01</v>
      </c>
      <c r="L79" s="527"/>
      <c r="M79" s="780">
        <f t="shared" si="1"/>
        <v>0.23699999999999999</v>
      </c>
      <c r="N79" s="775"/>
      <c r="O79" s="527"/>
      <c r="P79" s="98">
        <v>0.14000000000000001</v>
      </c>
      <c r="Q79" s="778"/>
      <c r="R79" s="98">
        <v>1</v>
      </c>
      <c r="S79" s="527"/>
      <c r="T79" s="861">
        <f t="shared" si="0"/>
        <v>0.2</v>
      </c>
      <c r="U79" s="31"/>
      <c r="V79" s="31"/>
      <c r="W79" s="779"/>
      <c r="X79" s="9"/>
    </row>
    <row r="80" spans="1:24" ht="12.95" customHeight="1" outlineLevel="1" x14ac:dyDescent="0.25">
      <c r="A80" s="7"/>
      <c r="B80" s="8"/>
      <c r="C80" s="18"/>
      <c r="D80" s="18"/>
      <c r="E80" s="18"/>
      <c r="F80" s="37"/>
      <c r="G80" s="775"/>
      <c r="H80" s="776" t="s">
        <v>134</v>
      </c>
      <c r="I80" s="136">
        <v>300</v>
      </c>
      <c r="J80" s="777">
        <v>0.75</v>
      </c>
      <c r="K80" s="100">
        <v>0.01</v>
      </c>
      <c r="L80" s="527"/>
      <c r="M80" s="780">
        <f t="shared" si="1"/>
        <v>0.23699999999999999</v>
      </c>
      <c r="N80" s="775"/>
      <c r="O80" s="527"/>
      <c r="P80" s="98">
        <v>0.12</v>
      </c>
      <c r="Q80" s="778"/>
      <c r="R80" s="98">
        <v>1</v>
      </c>
      <c r="S80" s="527"/>
      <c r="T80" s="861">
        <f t="shared" si="0"/>
        <v>0.2</v>
      </c>
      <c r="U80" s="31"/>
      <c r="V80" s="31"/>
      <c r="W80" s="779"/>
      <c r="X80" s="9"/>
    </row>
    <row r="81" spans="1:24" ht="12.95" customHeight="1" outlineLevel="1" x14ac:dyDescent="0.25">
      <c r="A81" s="7"/>
      <c r="B81" s="8"/>
      <c r="C81" s="18"/>
      <c r="D81" s="18"/>
      <c r="E81" s="18"/>
      <c r="F81" s="34"/>
      <c r="G81" s="775"/>
      <c r="H81" s="776" t="s">
        <v>135</v>
      </c>
      <c r="I81" s="136">
        <v>300</v>
      </c>
      <c r="J81" s="777">
        <v>0.75</v>
      </c>
      <c r="K81" s="100">
        <v>0.01</v>
      </c>
      <c r="L81" s="527"/>
      <c r="M81" s="780">
        <f t="shared" si="1"/>
        <v>0.23699999999999999</v>
      </c>
      <c r="N81" s="775"/>
      <c r="O81" s="527"/>
      <c r="P81" s="98">
        <v>0.23</v>
      </c>
      <c r="Q81" s="778"/>
      <c r="R81" s="98">
        <v>1</v>
      </c>
      <c r="S81" s="527"/>
      <c r="T81" s="861">
        <f t="shared" si="0"/>
        <v>0.2</v>
      </c>
      <c r="U81" s="31"/>
      <c r="V81" s="31"/>
      <c r="W81" s="779"/>
      <c r="X81" s="9"/>
    </row>
    <row r="82" spans="1:24" ht="12.95" customHeight="1" outlineLevel="1" x14ac:dyDescent="0.25">
      <c r="A82" s="7"/>
      <c r="B82" s="8"/>
      <c r="C82" s="18"/>
      <c r="D82" s="18"/>
      <c r="E82" s="18"/>
      <c r="F82" s="34"/>
      <c r="G82" s="775"/>
      <c r="H82" s="776" t="s">
        <v>136</v>
      </c>
      <c r="I82" s="136">
        <v>325</v>
      </c>
      <c r="J82" s="777">
        <v>1</v>
      </c>
      <c r="K82" s="100">
        <v>0.01</v>
      </c>
      <c r="L82" s="527"/>
      <c r="M82" s="780">
        <f t="shared" si="1"/>
        <v>0.23699999999999999</v>
      </c>
      <c r="N82" s="775"/>
      <c r="O82" s="527"/>
      <c r="P82" s="98">
        <v>0.32</v>
      </c>
      <c r="Q82" s="778"/>
      <c r="R82" s="98">
        <v>1</v>
      </c>
      <c r="S82" s="527"/>
      <c r="T82" s="861">
        <f t="shared" si="0"/>
        <v>0.184</v>
      </c>
      <c r="U82" s="31"/>
      <c r="V82" s="31"/>
      <c r="W82" s="779"/>
      <c r="X82" s="9"/>
    </row>
    <row r="83" spans="1:24" ht="12.95" customHeight="1" outlineLevel="1" x14ac:dyDescent="0.25">
      <c r="A83" s="7"/>
      <c r="B83" s="8"/>
      <c r="C83" s="18"/>
      <c r="D83" s="18"/>
      <c r="E83" s="18"/>
      <c r="F83" s="34"/>
      <c r="G83" s="775"/>
      <c r="H83" s="776" t="s">
        <v>137</v>
      </c>
      <c r="I83" s="136">
        <v>350</v>
      </c>
      <c r="J83" s="777">
        <v>1.5</v>
      </c>
      <c r="K83" s="100">
        <v>0.01</v>
      </c>
      <c r="L83" s="527"/>
      <c r="M83" s="780">
        <f t="shared" si="1"/>
        <v>0.23699999999999999</v>
      </c>
      <c r="N83" s="775"/>
      <c r="O83" s="527"/>
      <c r="P83" s="98">
        <v>0.42</v>
      </c>
      <c r="Q83" s="778"/>
      <c r="R83" s="98">
        <v>1</v>
      </c>
      <c r="S83" s="527"/>
      <c r="T83" s="861">
        <f t="shared" si="0"/>
        <v>0.12</v>
      </c>
      <c r="U83" s="31"/>
      <c r="V83" s="31"/>
      <c r="W83" s="779"/>
      <c r="X83" s="9"/>
    </row>
    <row r="84" spans="1:24" ht="12.95" customHeight="1" outlineLevel="1" x14ac:dyDescent="0.25">
      <c r="A84" s="7"/>
      <c r="B84" s="8"/>
      <c r="C84" s="18"/>
      <c r="D84" s="18"/>
      <c r="E84" s="18"/>
      <c r="F84" s="34"/>
      <c r="G84" s="775"/>
      <c r="H84" s="776" t="s">
        <v>138</v>
      </c>
      <c r="I84" s="136">
        <v>50</v>
      </c>
      <c r="J84" s="777">
        <v>4.5</v>
      </c>
      <c r="K84" s="100">
        <v>0.01</v>
      </c>
      <c r="L84" s="527"/>
      <c r="M84" s="780">
        <f t="shared" si="1"/>
        <v>0.23699999999999999</v>
      </c>
      <c r="N84" s="775"/>
      <c r="O84" s="527"/>
      <c r="P84" s="98">
        <v>0.51</v>
      </c>
      <c r="Q84" s="778"/>
      <c r="R84" s="98">
        <v>1</v>
      </c>
      <c r="S84" s="527"/>
      <c r="T84" s="861">
        <f t="shared" si="0"/>
        <v>0.12</v>
      </c>
      <c r="U84" s="31"/>
      <c r="V84" s="31"/>
      <c r="W84" s="779"/>
      <c r="X84" s="9"/>
    </row>
    <row r="85" spans="1:24" ht="12.95" customHeight="1" outlineLevel="1" x14ac:dyDescent="0.25">
      <c r="A85" s="7"/>
      <c r="B85" s="8"/>
      <c r="C85" s="18"/>
      <c r="D85" s="18"/>
      <c r="E85" s="18"/>
      <c r="F85" s="34"/>
      <c r="G85" s="775"/>
      <c r="H85" s="776" t="s">
        <v>139</v>
      </c>
      <c r="I85" s="136">
        <v>50</v>
      </c>
      <c r="J85" s="777">
        <v>4.5</v>
      </c>
      <c r="K85" s="100">
        <v>0.01</v>
      </c>
      <c r="L85" s="527"/>
      <c r="M85" s="780">
        <f t="shared" si="1"/>
        <v>0.23699999999999999</v>
      </c>
      <c r="N85" s="775"/>
      <c r="O85" s="527"/>
      <c r="P85" s="98">
        <v>0.6</v>
      </c>
      <c r="Q85" s="778"/>
      <c r="R85" s="98">
        <v>1</v>
      </c>
      <c r="S85" s="527"/>
      <c r="T85" s="861">
        <f t="shared" si="0"/>
        <v>0.12</v>
      </c>
      <c r="U85" s="31"/>
      <c r="V85" s="31"/>
      <c r="W85" s="779"/>
      <c r="X85" s="9"/>
    </row>
    <row r="86" spans="1:24" ht="12.95" customHeight="1" outlineLevel="1" x14ac:dyDescent="0.25">
      <c r="A86" s="7"/>
      <c r="B86" s="8"/>
      <c r="C86" s="18"/>
      <c r="D86" s="18"/>
      <c r="E86" s="18"/>
      <c r="F86" s="27"/>
      <c r="G86" s="775" t="s">
        <v>1142</v>
      </c>
      <c r="H86" s="776" t="s">
        <v>371</v>
      </c>
      <c r="I86" s="136">
        <v>50</v>
      </c>
      <c r="J86" s="777">
        <v>4.5</v>
      </c>
      <c r="K86" s="100">
        <v>0.01</v>
      </c>
      <c r="L86" s="527"/>
      <c r="M86" s="780">
        <f t="shared" si="1"/>
        <v>0.23699999999999999</v>
      </c>
      <c r="N86" s="775"/>
      <c r="O86" s="527"/>
      <c r="P86" s="98">
        <v>0.42</v>
      </c>
      <c r="Q86" s="778"/>
      <c r="R86" s="98">
        <v>1</v>
      </c>
      <c r="S86" s="527"/>
      <c r="T86" s="861">
        <f t="shared" si="0"/>
        <v>0.12</v>
      </c>
      <c r="U86" s="31"/>
      <c r="V86" s="31"/>
      <c r="W86" s="779"/>
      <c r="X86" s="9"/>
    </row>
    <row r="87" spans="1:24" ht="12.95" customHeight="1" outlineLevel="1" x14ac:dyDescent="0.25">
      <c r="A87" s="7"/>
      <c r="B87" s="8"/>
      <c r="C87" s="18"/>
      <c r="D87" s="18"/>
      <c r="E87" s="18"/>
      <c r="F87" s="27"/>
      <c r="G87" s="775"/>
      <c r="H87" s="776" t="s">
        <v>131</v>
      </c>
      <c r="I87" s="136">
        <v>100</v>
      </c>
      <c r="J87" s="777">
        <v>2.2000000000000002</v>
      </c>
      <c r="K87" s="100">
        <v>0.01</v>
      </c>
      <c r="L87" s="527"/>
      <c r="M87" s="780">
        <f t="shared" si="1"/>
        <v>0.23699999999999999</v>
      </c>
      <c r="N87" s="775"/>
      <c r="O87" s="527"/>
      <c r="P87" s="98">
        <v>0.42</v>
      </c>
      <c r="Q87" s="778"/>
      <c r="R87" s="98">
        <v>1</v>
      </c>
      <c r="S87" s="527"/>
      <c r="T87" s="861">
        <f t="shared" si="0"/>
        <v>0.12</v>
      </c>
      <c r="U87" s="31"/>
      <c r="V87" s="31"/>
      <c r="W87" s="779"/>
      <c r="X87" s="9"/>
    </row>
    <row r="88" spans="1:24" ht="12.95" customHeight="1" outlineLevel="1" x14ac:dyDescent="0.25">
      <c r="A88" s="7"/>
      <c r="B88" s="8"/>
      <c r="C88" s="18"/>
      <c r="D88" s="18"/>
      <c r="E88" s="18"/>
      <c r="F88" s="27"/>
      <c r="G88" s="775"/>
      <c r="H88" s="776" t="s">
        <v>132</v>
      </c>
      <c r="I88" s="136">
        <v>100</v>
      </c>
      <c r="J88" s="777">
        <v>2.2000000000000002</v>
      </c>
      <c r="K88" s="100">
        <v>0.01</v>
      </c>
      <c r="L88" s="527"/>
      <c r="M88" s="780">
        <f t="shared" si="1"/>
        <v>0.23699999999999999</v>
      </c>
      <c r="N88" s="775"/>
      <c r="O88" s="527"/>
      <c r="P88" s="98">
        <v>0.32</v>
      </c>
      <c r="Q88" s="778"/>
      <c r="R88" s="98">
        <v>1</v>
      </c>
      <c r="S88" s="527"/>
      <c r="T88" s="861">
        <f t="shared" si="0"/>
        <v>0.184</v>
      </c>
      <c r="U88" s="31"/>
      <c r="V88" s="31"/>
      <c r="W88" s="779"/>
      <c r="X88" s="9"/>
    </row>
    <row r="89" spans="1:24" ht="12.95" customHeight="1" outlineLevel="1" x14ac:dyDescent="0.25">
      <c r="A89" s="7"/>
      <c r="B89" s="8"/>
      <c r="C89" s="18"/>
      <c r="D89" s="18"/>
      <c r="E89" s="18"/>
      <c r="F89" s="27"/>
      <c r="G89" s="775"/>
      <c r="H89" s="776" t="s">
        <v>133</v>
      </c>
      <c r="I89" s="136">
        <v>150</v>
      </c>
      <c r="J89" s="777">
        <v>1.8</v>
      </c>
      <c r="K89" s="100">
        <v>0.01</v>
      </c>
      <c r="L89" s="527"/>
      <c r="M89" s="780">
        <f t="shared" si="1"/>
        <v>0.23699999999999999</v>
      </c>
      <c r="N89" s="775"/>
      <c r="O89" s="527"/>
      <c r="P89" s="98">
        <v>0.14000000000000001</v>
      </c>
      <c r="Q89" s="778"/>
      <c r="R89" s="98">
        <v>1</v>
      </c>
      <c r="S89" s="527"/>
      <c r="T89" s="861">
        <f t="shared" si="0"/>
        <v>0.2</v>
      </c>
      <c r="U89" s="31"/>
      <c r="V89" s="31"/>
      <c r="W89" s="779"/>
      <c r="X89" s="9"/>
    </row>
    <row r="90" spans="1:24" ht="12.95" customHeight="1" outlineLevel="1" x14ac:dyDescent="0.25">
      <c r="A90" s="7"/>
      <c r="B90" s="8"/>
      <c r="C90" s="18"/>
      <c r="D90" s="18"/>
      <c r="E90" s="18"/>
      <c r="F90" s="37"/>
      <c r="G90" s="775"/>
      <c r="H90" s="776" t="s">
        <v>134</v>
      </c>
      <c r="I90" s="136">
        <v>300</v>
      </c>
      <c r="J90" s="777">
        <v>0.75</v>
      </c>
      <c r="K90" s="100">
        <v>0.01</v>
      </c>
      <c r="L90" s="527"/>
      <c r="M90" s="780">
        <f t="shared" si="1"/>
        <v>0.23699999999999999</v>
      </c>
      <c r="N90" s="775"/>
      <c r="O90" s="527"/>
      <c r="P90" s="98">
        <v>0.12</v>
      </c>
      <c r="Q90" s="778"/>
      <c r="R90" s="98">
        <v>1</v>
      </c>
      <c r="S90" s="527"/>
      <c r="T90" s="861">
        <f t="shared" si="0"/>
        <v>0.2</v>
      </c>
      <c r="U90" s="31"/>
      <c r="V90" s="31"/>
      <c r="W90" s="779"/>
      <c r="X90" s="9"/>
    </row>
    <row r="91" spans="1:24" ht="12.95" customHeight="1" outlineLevel="1" x14ac:dyDescent="0.25">
      <c r="A91" s="7"/>
      <c r="B91" s="8"/>
      <c r="C91" s="18"/>
      <c r="D91" s="18"/>
      <c r="E91" s="18"/>
      <c r="F91" s="34"/>
      <c r="G91" s="775"/>
      <c r="H91" s="776" t="s">
        <v>135</v>
      </c>
      <c r="I91" s="136">
        <v>300</v>
      </c>
      <c r="J91" s="777">
        <v>0.75</v>
      </c>
      <c r="K91" s="100">
        <v>0.01</v>
      </c>
      <c r="L91" s="527"/>
      <c r="M91" s="780">
        <f t="shared" si="1"/>
        <v>0.23699999999999999</v>
      </c>
      <c r="N91" s="775"/>
      <c r="O91" s="527"/>
      <c r="P91" s="98">
        <v>0.23</v>
      </c>
      <c r="Q91" s="778"/>
      <c r="R91" s="98">
        <v>1</v>
      </c>
      <c r="S91" s="527"/>
      <c r="T91" s="861">
        <f t="shared" si="0"/>
        <v>0.2</v>
      </c>
      <c r="U91" s="31"/>
      <c r="V91" s="31"/>
      <c r="W91" s="779"/>
      <c r="X91" s="9"/>
    </row>
    <row r="92" spans="1:24" ht="12.95" customHeight="1" outlineLevel="1" x14ac:dyDescent="0.25">
      <c r="A92" s="7"/>
      <c r="B92" s="8"/>
      <c r="C92" s="18"/>
      <c r="D92" s="18"/>
      <c r="E92" s="18"/>
      <c r="F92" s="34"/>
      <c r="G92" s="775"/>
      <c r="H92" s="776" t="s">
        <v>136</v>
      </c>
      <c r="I92" s="136">
        <v>325</v>
      </c>
      <c r="J92" s="777">
        <v>1</v>
      </c>
      <c r="K92" s="100">
        <v>0.01</v>
      </c>
      <c r="L92" s="527"/>
      <c r="M92" s="780">
        <f t="shared" si="1"/>
        <v>0.23699999999999999</v>
      </c>
      <c r="N92" s="775"/>
      <c r="O92" s="527"/>
      <c r="P92" s="98">
        <v>0.32</v>
      </c>
      <c r="Q92" s="778"/>
      <c r="R92" s="98">
        <v>1</v>
      </c>
      <c r="S92" s="527"/>
      <c r="T92" s="861">
        <f t="shared" si="0"/>
        <v>0.184</v>
      </c>
      <c r="U92" s="31"/>
      <c r="V92" s="31"/>
      <c r="W92" s="779"/>
      <c r="X92" s="9"/>
    </row>
    <row r="93" spans="1:24" ht="12.95" customHeight="1" outlineLevel="1" x14ac:dyDescent="0.25">
      <c r="A93" s="7"/>
      <c r="B93" s="8"/>
      <c r="C93" s="18"/>
      <c r="D93" s="18"/>
      <c r="E93" s="18"/>
      <c r="F93" s="34"/>
      <c r="G93" s="775"/>
      <c r="H93" s="776" t="s">
        <v>137</v>
      </c>
      <c r="I93" s="136">
        <v>350</v>
      </c>
      <c r="J93" s="777">
        <v>1.5</v>
      </c>
      <c r="K93" s="100">
        <v>0.01</v>
      </c>
      <c r="L93" s="527"/>
      <c r="M93" s="780">
        <f t="shared" si="1"/>
        <v>0.23699999999999999</v>
      </c>
      <c r="N93" s="775"/>
      <c r="O93" s="527"/>
      <c r="P93" s="98">
        <v>0.42</v>
      </c>
      <c r="Q93" s="778"/>
      <c r="R93" s="98">
        <v>1</v>
      </c>
      <c r="S93" s="527"/>
      <c r="T93" s="861">
        <f t="shared" si="0"/>
        <v>0.12</v>
      </c>
      <c r="U93" s="31"/>
      <c r="V93" s="31"/>
      <c r="W93" s="779"/>
      <c r="X93" s="9"/>
    </row>
    <row r="94" spans="1:24" ht="12.95" customHeight="1" outlineLevel="1" x14ac:dyDescent="0.25">
      <c r="A94" s="7"/>
      <c r="B94" s="8"/>
      <c r="C94" s="18"/>
      <c r="D94" s="18"/>
      <c r="E94" s="18"/>
      <c r="F94" s="34"/>
      <c r="G94" s="775"/>
      <c r="H94" s="776" t="s">
        <v>138</v>
      </c>
      <c r="I94" s="136">
        <v>50</v>
      </c>
      <c r="J94" s="777">
        <v>4.5</v>
      </c>
      <c r="K94" s="100">
        <v>0.01</v>
      </c>
      <c r="L94" s="527"/>
      <c r="M94" s="780">
        <f t="shared" si="1"/>
        <v>0.23699999999999999</v>
      </c>
      <c r="N94" s="775"/>
      <c r="O94" s="527"/>
      <c r="P94" s="98">
        <v>0.51</v>
      </c>
      <c r="Q94" s="778"/>
      <c r="R94" s="98">
        <v>1</v>
      </c>
      <c r="S94" s="527"/>
      <c r="T94" s="861">
        <f t="shared" si="0"/>
        <v>0.12</v>
      </c>
      <c r="U94" s="31"/>
      <c r="V94" s="31"/>
      <c r="W94" s="779"/>
      <c r="X94" s="9"/>
    </row>
    <row r="95" spans="1:24" ht="12.95" customHeight="1" outlineLevel="1" x14ac:dyDescent="0.25">
      <c r="A95" s="7"/>
      <c r="B95" s="8"/>
      <c r="C95" s="18"/>
      <c r="D95" s="18"/>
      <c r="E95" s="18"/>
      <c r="F95" s="34"/>
      <c r="G95" s="775"/>
      <c r="H95" s="776" t="s">
        <v>139</v>
      </c>
      <c r="I95" s="136">
        <v>50</v>
      </c>
      <c r="J95" s="777">
        <v>4.5</v>
      </c>
      <c r="K95" s="100">
        <v>0.01</v>
      </c>
      <c r="L95" s="527"/>
      <c r="M95" s="780">
        <f t="shared" si="1"/>
        <v>0.23699999999999999</v>
      </c>
      <c r="N95" s="775"/>
      <c r="O95" s="527"/>
      <c r="P95" s="98">
        <v>0.6</v>
      </c>
      <c r="Q95" s="778"/>
      <c r="R95" s="98">
        <v>1</v>
      </c>
      <c r="S95" s="527"/>
      <c r="T95" s="861">
        <f t="shared" si="0"/>
        <v>0.12</v>
      </c>
      <c r="U95" s="31"/>
      <c r="V95" s="31"/>
      <c r="W95" s="779"/>
      <c r="X95" s="9"/>
    </row>
    <row r="96" spans="1:24" ht="12.95" customHeight="1" outlineLevel="1" x14ac:dyDescent="0.25">
      <c r="A96" s="7"/>
      <c r="B96" s="8"/>
      <c r="C96" s="18"/>
      <c r="D96" s="18"/>
      <c r="E96" s="18"/>
      <c r="F96" s="27"/>
      <c r="G96" s="775" t="s">
        <v>1143</v>
      </c>
      <c r="H96" s="776" t="s">
        <v>371</v>
      </c>
      <c r="I96" s="136">
        <v>50</v>
      </c>
      <c r="J96" s="777">
        <v>4.5</v>
      </c>
      <c r="K96" s="100">
        <v>0.01</v>
      </c>
      <c r="L96" s="527"/>
      <c r="M96" s="780">
        <f t="shared" si="1"/>
        <v>0.23699999999999999</v>
      </c>
      <c r="N96" s="775"/>
      <c r="O96" s="527"/>
      <c r="P96" s="98">
        <v>0.42</v>
      </c>
      <c r="Q96" s="778"/>
      <c r="R96" s="98">
        <v>1</v>
      </c>
      <c r="S96" s="527"/>
      <c r="T96" s="861">
        <f t="shared" si="0"/>
        <v>0.12</v>
      </c>
      <c r="U96" s="31"/>
      <c r="V96" s="31"/>
      <c r="W96" s="779"/>
      <c r="X96" s="9"/>
    </row>
    <row r="97" spans="1:24" ht="12.95" customHeight="1" outlineLevel="1" x14ac:dyDescent="0.25">
      <c r="A97" s="7"/>
      <c r="B97" s="8"/>
      <c r="C97" s="18"/>
      <c r="D97" s="18"/>
      <c r="E97" s="18"/>
      <c r="F97" s="27"/>
      <c r="G97" s="775"/>
      <c r="H97" s="776" t="s">
        <v>131</v>
      </c>
      <c r="I97" s="136">
        <v>100</v>
      </c>
      <c r="J97" s="777">
        <v>2.2000000000000002</v>
      </c>
      <c r="K97" s="100">
        <v>0.01</v>
      </c>
      <c r="L97" s="527"/>
      <c r="M97" s="780">
        <f t="shared" si="1"/>
        <v>0.23699999999999999</v>
      </c>
      <c r="N97" s="775"/>
      <c r="O97" s="527"/>
      <c r="P97" s="98">
        <v>0.42</v>
      </c>
      <c r="Q97" s="778"/>
      <c r="R97" s="98">
        <v>1</v>
      </c>
      <c r="S97" s="527"/>
      <c r="T97" s="861">
        <f t="shared" si="0"/>
        <v>0.12</v>
      </c>
      <c r="U97" s="31"/>
      <c r="V97" s="31"/>
      <c r="W97" s="779"/>
      <c r="X97" s="9"/>
    </row>
    <row r="98" spans="1:24" ht="12.95" customHeight="1" outlineLevel="1" x14ac:dyDescent="0.25">
      <c r="A98" s="7"/>
      <c r="B98" s="8"/>
      <c r="C98" s="18"/>
      <c r="D98" s="18"/>
      <c r="E98" s="18"/>
      <c r="F98" s="27"/>
      <c r="G98" s="775"/>
      <c r="H98" s="776" t="s">
        <v>132</v>
      </c>
      <c r="I98" s="136">
        <v>100</v>
      </c>
      <c r="J98" s="777">
        <v>2.2000000000000002</v>
      </c>
      <c r="K98" s="100">
        <v>0.01</v>
      </c>
      <c r="L98" s="527"/>
      <c r="M98" s="780">
        <f t="shared" si="1"/>
        <v>0.23699999999999999</v>
      </c>
      <c r="N98" s="775"/>
      <c r="O98" s="527"/>
      <c r="P98" s="98">
        <v>0.32</v>
      </c>
      <c r="Q98" s="778"/>
      <c r="R98" s="98">
        <v>1</v>
      </c>
      <c r="S98" s="527"/>
      <c r="T98" s="861">
        <f t="shared" si="0"/>
        <v>0.184</v>
      </c>
      <c r="U98" s="31"/>
      <c r="V98" s="31"/>
      <c r="W98" s="779"/>
      <c r="X98" s="9"/>
    </row>
    <row r="99" spans="1:24" ht="12.95" customHeight="1" outlineLevel="1" x14ac:dyDescent="0.25">
      <c r="A99" s="7"/>
      <c r="B99" s="8"/>
      <c r="C99" s="18"/>
      <c r="D99" s="18"/>
      <c r="E99" s="18"/>
      <c r="F99" s="27"/>
      <c r="G99" s="775"/>
      <c r="H99" s="776" t="s">
        <v>133</v>
      </c>
      <c r="I99" s="136">
        <v>150</v>
      </c>
      <c r="J99" s="777">
        <v>1.8</v>
      </c>
      <c r="K99" s="100">
        <v>0.01</v>
      </c>
      <c r="L99" s="527"/>
      <c r="M99" s="780">
        <f t="shared" si="1"/>
        <v>0.23699999999999999</v>
      </c>
      <c r="N99" s="775"/>
      <c r="O99" s="527"/>
      <c r="P99" s="98">
        <v>0.14000000000000001</v>
      </c>
      <c r="Q99" s="778"/>
      <c r="R99" s="98">
        <v>1</v>
      </c>
      <c r="S99" s="527"/>
      <c r="T99" s="861">
        <f t="shared" si="0"/>
        <v>0.2</v>
      </c>
      <c r="U99" s="31"/>
      <c r="V99" s="31"/>
      <c r="W99" s="779"/>
      <c r="X99" s="9"/>
    </row>
    <row r="100" spans="1:24" ht="12.95" customHeight="1" outlineLevel="1" x14ac:dyDescent="0.25">
      <c r="A100" s="7"/>
      <c r="B100" s="8"/>
      <c r="C100" s="18"/>
      <c r="D100" s="18"/>
      <c r="E100" s="18"/>
      <c r="F100" s="37"/>
      <c r="G100" s="775"/>
      <c r="H100" s="776" t="s">
        <v>134</v>
      </c>
      <c r="I100" s="136">
        <v>300</v>
      </c>
      <c r="J100" s="777">
        <v>0.75</v>
      </c>
      <c r="K100" s="100">
        <v>0.01</v>
      </c>
      <c r="L100" s="527"/>
      <c r="M100" s="780">
        <f t="shared" si="1"/>
        <v>0.23699999999999999</v>
      </c>
      <c r="N100" s="775"/>
      <c r="O100" s="527"/>
      <c r="P100" s="98">
        <v>0.12</v>
      </c>
      <c r="Q100" s="778"/>
      <c r="R100" s="98">
        <v>1</v>
      </c>
      <c r="S100" s="527"/>
      <c r="T100" s="861">
        <f t="shared" si="0"/>
        <v>0.2</v>
      </c>
      <c r="U100" s="31"/>
      <c r="V100" s="31"/>
      <c r="W100" s="779"/>
      <c r="X100" s="9"/>
    </row>
    <row r="101" spans="1:24" ht="12.95" customHeight="1" outlineLevel="1" x14ac:dyDescent="0.25">
      <c r="A101" s="7"/>
      <c r="B101" s="8"/>
      <c r="C101" s="18"/>
      <c r="D101" s="18"/>
      <c r="E101" s="18"/>
      <c r="F101" s="34"/>
      <c r="G101" s="775"/>
      <c r="H101" s="776" t="s">
        <v>135</v>
      </c>
      <c r="I101" s="136">
        <v>300</v>
      </c>
      <c r="J101" s="777">
        <v>0.75</v>
      </c>
      <c r="K101" s="100">
        <v>0.01</v>
      </c>
      <c r="L101" s="527"/>
      <c r="M101" s="780">
        <f t="shared" si="1"/>
        <v>0.23699999999999999</v>
      </c>
      <c r="N101" s="775"/>
      <c r="O101" s="527"/>
      <c r="P101" s="98">
        <v>0.23</v>
      </c>
      <c r="Q101" s="778"/>
      <c r="R101" s="98">
        <v>1</v>
      </c>
      <c r="S101" s="527"/>
      <c r="T101" s="861">
        <f t="shared" si="0"/>
        <v>0.2</v>
      </c>
      <c r="U101" s="31"/>
      <c r="V101" s="31"/>
      <c r="W101" s="779"/>
      <c r="X101" s="9"/>
    </row>
    <row r="102" spans="1:24" ht="12.95" customHeight="1" outlineLevel="1" x14ac:dyDescent="0.25">
      <c r="A102" s="7"/>
      <c r="B102" s="8"/>
      <c r="C102" s="18"/>
      <c r="D102" s="18"/>
      <c r="E102" s="18"/>
      <c r="F102" s="34"/>
      <c r="G102" s="775"/>
      <c r="H102" s="776" t="s">
        <v>136</v>
      </c>
      <c r="I102" s="136">
        <v>325</v>
      </c>
      <c r="J102" s="777">
        <v>1</v>
      </c>
      <c r="K102" s="100">
        <v>0.01</v>
      </c>
      <c r="L102" s="527"/>
      <c r="M102" s="780">
        <f t="shared" si="1"/>
        <v>0.23699999999999999</v>
      </c>
      <c r="N102" s="775"/>
      <c r="O102" s="527"/>
      <c r="P102" s="98">
        <v>0.32</v>
      </c>
      <c r="Q102" s="778"/>
      <c r="R102" s="98">
        <v>1</v>
      </c>
      <c r="S102" s="527"/>
      <c r="T102" s="861">
        <f t="shared" si="0"/>
        <v>0.184</v>
      </c>
      <c r="U102" s="31"/>
      <c r="V102" s="31"/>
      <c r="W102" s="779"/>
      <c r="X102" s="9"/>
    </row>
    <row r="103" spans="1:24" ht="12.95" customHeight="1" outlineLevel="1" x14ac:dyDescent="0.25">
      <c r="A103" s="7"/>
      <c r="B103" s="8"/>
      <c r="C103" s="18"/>
      <c r="D103" s="18"/>
      <c r="E103" s="18"/>
      <c r="F103" s="34"/>
      <c r="G103" s="775"/>
      <c r="H103" s="776" t="s">
        <v>137</v>
      </c>
      <c r="I103" s="136">
        <v>350</v>
      </c>
      <c r="J103" s="777">
        <v>1.5</v>
      </c>
      <c r="K103" s="100">
        <v>0.01</v>
      </c>
      <c r="L103" s="527"/>
      <c r="M103" s="780">
        <f t="shared" si="1"/>
        <v>0.23699999999999999</v>
      </c>
      <c r="N103" s="775"/>
      <c r="O103" s="527"/>
      <c r="P103" s="98">
        <v>0.42</v>
      </c>
      <c r="Q103" s="778"/>
      <c r="R103" s="98">
        <v>1</v>
      </c>
      <c r="S103" s="527"/>
      <c r="T103" s="861">
        <f t="shared" si="0"/>
        <v>0.12</v>
      </c>
      <c r="U103" s="31"/>
      <c r="V103" s="31"/>
      <c r="W103" s="779"/>
      <c r="X103" s="9"/>
    </row>
    <row r="104" spans="1:24" ht="12.95" customHeight="1" outlineLevel="1" x14ac:dyDescent="0.25">
      <c r="A104" s="7"/>
      <c r="B104" s="8"/>
      <c r="C104" s="18"/>
      <c r="D104" s="18"/>
      <c r="E104" s="18"/>
      <c r="F104" s="34"/>
      <c r="G104" s="775"/>
      <c r="H104" s="776" t="s">
        <v>138</v>
      </c>
      <c r="I104" s="136">
        <v>50</v>
      </c>
      <c r="J104" s="777">
        <v>4.5</v>
      </c>
      <c r="K104" s="100">
        <v>0.01</v>
      </c>
      <c r="L104" s="527"/>
      <c r="M104" s="780">
        <f t="shared" si="1"/>
        <v>0.23699999999999999</v>
      </c>
      <c r="N104" s="775"/>
      <c r="O104" s="527"/>
      <c r="P104" s="98">
        <v>0.51</v>
      </c>
      <c r="Q104" s="778"/>
      <c r="R104" s="98">
        <v>1</v>
      </c>
      <c r="S104" s="527"/>
      <c r="T104" s="861">
        <f t="shared" si="0"/>
        <v>0.12</v>
      </c>
      <c r="U104" s="31"/>
      <c r="V104" s="31"/>
      <c r="W104" s="779"/>
      <c r="X104" s="9"/>
    </row>
    <row r="105" spans="1:24" ht="12.95" customHeight="1" outlineLevel="1" x14ac:dyDescent="0.25">
      <c r="A105" s="7"/>
      <c r="B105" s="8"/>
      <c r="C105" s="18"/>
      <c r="D105" s="18"/>
      <c r="E105" s="18"/>
      <c r="F105" s="34"/>
      <c r="G105" s="775"/>
      <c r="H105" s="776" t="s">
        <v>139</v>
      </c>
      <c r="I105" s="136">
        <v>50</v>
      </c>
      <c r="J105" s="777">
        <v>4.5</v>
      </c>
      <c r="K105" s="100">
        <v>0.01</v>
      </c>
      <c r="L105" s="527"/>
      <c r="M105" s="780">
        <f t="shared" si="1"/>
        <v>0.23699999999999999</v>
      </c>
      <c r="N105" s="775"/>
      <c r="O105" s="527"/>
      <c r="P105" s="98">
        <v>0.6</v>
      </c>
      <c r="Q105" s="778"/>
      <c r="R105" s="98">
        <v>1</v>
      </c>
      <c r="S105" s="527"/>
      <c r="T105" s="861">
        <f t="shared" si="0"/>
        <v>0.12</v>
      </c>
      <c r="U105" s="31"/>
      <c r="V105" s="31"/>
      <c r="W105" s="779"/>
      <c r="X105" s="9"/>
    </row>
    <row r="106" spans="1:24" ht="12.95" customHeight="1" outlineLevel="1" x14ac:dyDescent="0.25">
      <c r="A106" s="7"/>
      <c r="B106" s="8"/>
      <c r="C106" s="18"/>
      <c r="D106" s="18"/>
      <c r="E106" s="18"/>
      <c r="F106" s="27"/>
      <c r="G106" s="775" t="s">
        <v>1144</v>
      </c>
      <c r="H106" s="776" t="s">
        <v>371</v>
      </c>
      <c r="I106" s="136">
        <v>50</v>
      </c>
      <c r="J106" s="777">
        <v>4.5</v>
      </c>
      <c r="K106" s="100">
        <v>0.01</v>
      </c>
      <c r="L106" s="527"/>
      <c r="M106" s="780">
        <f t="shared" si="1"/>
        <v>0.23699999999999999</v>
      </c>
      <c r="N106" s="775"/>
      <c r="O106" s="527"/>
      <c r="P106" s="98">
        <v>0.42</v>
      </c>
      <c r="Q106" s="778"/>
      <c r="R106" s="98">
        <v>1</v>
      </c>
      <c r="S106" s="527"/>
      <c r="T106" s="861">
        <f t="shared" si="0"/>
        <v>0.12</v>
      </c>
      <c r="U106" s="31"/>
      <c r="V106" s="31"/>
      <c r="W106" s="779"/>
      <c r="X106" s="9"/>
    </row>
    <row r="107" spans="1:24" ht="12.95" customHeight="1" outlineLevel="1" x14ac:dyDescent="0.25">
      <c r="A107" s="7"/>
      <c r="B107" s="8"/>
      <c r="C107" s="18"/>
      <c r="D107" s="18"/>
      <c r="E107" s="18"/>
      <c r="F107" s="27"/>
      <c r="G107" s="775"/>
      <c r="H107" s="776" t="s">
        <v>131</v>
      </c>
      <c r="I107" s="136">
        <v>100</v>
      </c>
      <c r="J107" s="777">
        <v>2.2000000000000002</v>
      </c>
      <c r="K107" s="100">
        <v>0.01</v>
      </c>
      <c r="L107" s="527"/>
      <c r="M107" s="780">
        <f t="shared" si="1"/>
        <v>0.23699999999999999</v>
      </c>
      <c r="N107" s="775"/>
      <c r="O107" s="527"/>
      <c r="P107" s="98">
        <v>0.42</v>
      </c>
      <c r="Q107" s="778"/>
      <c r="R107" s="98">
        <v>1</v>
      </c>
      <c r="S107" s="527"/>
      <c r="T107" s="861">
        <f t="shared" si="0"/>
        <v>0.12</v>
      </c>
      <c r="U107" s="31"/>
      <c r="V107" s="31"/>
      <c r="W107" s="779"/>
      <c r="X107" s="9"/>
    </row>
    <row r="108" spans="1:24" ht="12.95" customHeight="1" outlineLevel="1" x14ac:dyDescent="0.25">
      <c r="A108" s="7"/>
      <c r="B108" s="8"/>
      <c r="C108" s="18"/>
      <c r="D108" s="18"/>
      <c r="E108" s="18"/>
      <c r="F108" s="27"/>
      <c r="G108" s="775"/>
      <c r="H108" s="776" t="s">
        <v>132</v>
      </c>
      <c r="I108" s="136">
        <v>100</v>
      </c>
      <c r="J108" s="777">
        <v>2.2000000000000002</v>
      </c>
      <c r="K108" s="100">
        <v>0.01</v>
      </c>
      <c r="L108" s="527"/>
      <c r="M108" s="780">
        <f t="shared" si="1"/>
        <v>0.23699999999999999</v>
      </c>
      <c r="N108" s="775"/>
      <c r="O108" s="527"/>
      <c r="P108" s="98">
        <v>0.32</v>
      </c>
      <c r="Q108" s="778"/>
      <c r="R108" s="98">
        <v>1</v>
      </c>
      <c r="S108" s="527"/>
      <c r="T108" s="861">
        <f t="shared" si="0"/>
        <v>0.184</v>
      </c>
      <c r="U108" s="31"/>
      <c r="V108" s="31"/>
      <c r="W108" s="779"/>
      <c r="X108" s="9"/>
    </row>
    <row r="109" spans="1:24" ht="12.95" customHeight="1" outlineLevel="1" x14ac:dyDescent="0.25">
      <c r="A109" s="7"/>
      <c r="B109" s="8"/>
      <c r="C109" s="18"/>
      <c r="D109" s="18"/>
      <c r="E109" s="18"/>
      <c r="F109" s="27"/>
      <c r="G109" s="775"/>
      <c r="H109" s="776" t="s">
        <v>133</v>
      </c>
      <c r="I109" s="136">
        <v>150</v>
      </c>
      <c r="J109" s="777">
        <v>1.8</v>
      </c>
      <c r="K109" s="100">
        <v>0.01</v>
      </c>
      <c r="L109" s="527"/>
      <c r="M109" s="780">
        <f t="shared" si="1"/>
        <v>0.23699999999999999</v>
      </c>
      <c r="N109" s="775"/>
      <c r="O109" s="527"/>
      <c r="P109" s="98">
        <v>0.14000000000000001</v>
      </c>
      <c r="Q109" s="778"/>
      <c r="R109" s="98">
        <v>1</v>
      </c>
      <c r="S109" s="527"/>
      <c r="T109" s="861">
        <f t="shared" si="0"/>
        <v>0.2</v>
      </c>
      <c r="U109" s="31"/>
      <c r="V109" s="31"/>
      <c r="W109" s="779"/>
      <c r="X109" s="9"/>
    </row>
    <row r="110" spans="1:24" ht="12.95" customHeight="1" outlineLevel="1" x14ac:dyDescent="0.25">
      <c r="A110" s="7"/>
      <c r="B110" s="8"/>
      <c r="C110" s="18"/>
      <c r="D110" s="18"/>
      <c r="E110" s="18"/>
      <c r="F110" s="37"/>
      <c r="G110" s="775"/>
      <c r="H110" s="776" t="s">
        <v>134</v>
      </c>
      <c r="I110" s="136">
        <v>300</v>
      </c>
      <c r="J110" s="777">
        <v>0.75</v>
      </c>
      <c r="K110" s="100">
        <v>0.01</v>
      </c>
      <c r="L110" s="527"/>
      <c r="M110" s="780">
        <f t="shared" si="1"/>
        <v>0.23699999999999999</v>
      </c>
      <c r="N110" s="775"/>
      <c r="O110" s="527"/>
      <c r="P110" s="98">
        <v>0.12</v>
      </c>
      <c r="Q110" s="778"/>
      <c r="R110" s="98">
        <v>1</v>
      </c>
      <c r="S110" s="527"/>
      <c r="T110" s="861">
        <f t="shared" si="0"/>
        <v>0.2</v>
      </c>
      <c r="U110" s="31"/>
      <c r="V110" s="31"/>
      <c r="W110" s="779"/>
      <c r="X110" s="9"/>
    </row>
    <row r="111" spans="1:24" ht="12.95" customHeight="1" outlineLevel="1" x14ac:dyDescent="0.25">
      <c r="A111" s="7"/>
      <c r="B111" s="8"/>
      <c r="C111" s="18"/>
      <c r="D111" s="18"/>
      <c r="E111" s="18"/>
      <c r="F111" s="34"/>
      <c r="G111" s="775"/>
      <c r="H111" s="776" t="s">
        <v>135</v>
      </c>
      <c r="I111" s="136">
        <v>300</v>
      </c>
      <c r="J111" s="777">
        <v>0.75</v>
      </c>
      <c r="K111" s="100">
        <v>0.01</v>
      </c>
      <c r="L111" s="527"/>
      <c r="M111" s="780">
        <f t="shared" si="1"/>
        <v>0.23699999999999999</v>
      </c>
      <c r="N111" s="775"/>
      <c r="O111" s="527"/>
      <c r="P111" s="98">
        <v>0.23</v>
      </c>
      <c r="Q111" s="778"/>
      <c r="R111" s="98">
        <v>1</v>
      </c>
      <c r="S111" s="527"/>
      <c r="T111" s="861">
        <f t="shared" si="0"/>
        <v>0.2</v>
      </c>
      <c r="U111" s="31"/>
      <c r="V111" s="31"/>
      <c r="W111" s="779"/>
      <c r="X111" s="9"/>
    </row>
    <row r="112" spans="1:24" ht="12.95" customHeight="1" outlineLevel="1" x14ac:dyDescent="0.25">
      <c r="A112" s="7"/>
      <c r="B112" s="8"/>
      <c r="C112" s="18"/>
      <c r="D112" s="18"/>
      <c r="E112" s="18"/>
      <c r="F112" s="34"/>
      <c r="G112" s="775"/>
      <c r="H112" s="776" t="s">
        <v>136</v>
      </c>
      <c r="I112" s="136">
        <v>325</v>
      </c>
      <c r="J112" s="777">
        <v>1</v>
      </c>
      <c r="K112" s="100">
        <v>0.01</v>
      </c>
      <c r="L112" s="527"/>
      <c r="M112" s="780">
        <f t="shared" si="1"/>
        <v>0.23699999999999999</v>
      </c>
      <c r="N112" s="775"/>
      <c r="O112" s="527"/>
      <c r="P112" s="98">
        <v>0.32</v>
      </c>
      <c r="Q112" s="778"/>
      <c r="R112" s="98">
        <v>1</v>
      </c>
      <c r="S112" s="527"/>
      <c r="T112" s="861">
        <f t="shared" si="0"/>
        <v>0.184</v>
      </c>
      <c r="U112" s="31"/>
      <c r="V112" s="31"/>
      <c r="W112" s="779"/>
      <c r="X112" s="9"/>
    </row>
    <row r="113" spans="1:24" ht="12.95" customHeight="1" outlineLevel="1" x14ac:dyDescent="0.25">
      <c r="A113" s="7"/>
      <c r="B113" s="8"/>
      <c r="C113" s="18"/>
      <c r="D113" s="18"/>
      <c r="E113" s="18"/>
      <c r="F113" s="34"/>
      <c r="G113" s="775"/>
      <c r="H113" s="776" t="s">
        <v>137</v>
      </c>
      <c r="I113" s="136">
        <v>350</v>
      </c>
      <c r="J113" s="777">
        <v>1.5</v>
      </c>
      <c r="K113" s="100">
        <v>0.01</v>
      </c>
      <c r="L113" s="527"/>
      <c r="M113" s="780">
        <f t="shared" si="1"/>
        <v>0.23699999999999999</v>
      </c>
      <c r="N113" s="775"/>
      <c r="O113" s="527"/>
      <c r="P113" s="98">
        <v>0.42</v>
      </c>
      <c r="Q113" s="778"/>
      <c r="R113" s="98">
        <v>1</v>
      </c>
      <c r="S113" s="527"/>
      <c r="T113" s="861">
        <f t="shared" si="0"/>
        <v>0.12</v>
      </c>
      <c r="U113" s="31"/>
      <c r="V113" s="31"/>
      <c r="W113" s="779"/>
      <c r="X113" s="9"/>
    </row>
    <row r="114" spans="1:24" ht="12.95" customHeight="1" outlineLevel="1" x14ac:dyDescent="0.25">
      <c r="A114" s="7"/>
      <c r="B114" s="8"/>
      <c r="C114" s="18"/>
      <c r="D114" s="18"/>
      <c r="E114" s="18"/>
      <c r="F114" s="34"/>
      <c r="G114" s="775"/>
      <c r="H114" s="776" t="s">
        <v>138</v>
      </c>
      <c r="I114" s="136">
        <v>50</v>
      </c>
      <c r="J114" s="777">
        <v>4.5</v>
      </c>
      <c r="K114" s="100">
        <v>0.01</v>
      </c>
      <c r="L114" s="527"/>
      <c r="M114" s="780">
        <f t="shared" si="1"/>
        <v>0.23699999999999999</v>
      </c>
      <c r="N114" s="775"/>
      <c r="O114" s="527"/>
      <c r="P114" s="98">
        <v>0.51</v>
      </c>
      <c r="Q114" s="778"/>
      <c r="R114" s="98">
        <v>1</v>
      </c>
      <c r="S114" s="527"/>
      <c r="T114" s="861">
        <f t="shared" si="0"/>
        <v>0.12</v>
      </c>
      <c r="U114" s="31"/>
      <c r="V114" s="31"/>
      <c r="W114" s="779"/>
      <c r="X114" s="9"/>
    </row>
    <row r="115" spans="1:24" ht="12.95" customHeight="1" outlineLevel="1" x14ac:dyDescent="0.25">
      <c r="A115" s="7"/>
      <c r="B115" s="8"/>
      <c r="C115" s="18"/>
      <c r="D115" s="18"/>
      <c r="E115" s="18"/>
      <c r="F115" s="34"/>
      <c r="G115" s="775"/>
      <c r="H115" s="776" t="s">
        <v>139</v>
      </c>
      <c r="I115" s="136">
        <v>50</v>
      </c>
      <c r="J115" s="777">
        <v>4.5</v>
      </c>
      <c r="K115" s="100">
        <v>0.01</v>
      </c>
      <c r="L115" s="527"/>
      <c r="M115" s="780">
        <f t="shared" si="1"/>
        <v>0.23699999999999999</v>
      </c>
      <c r="N115" s="775"/>
      <c r="O115" s="527"/>
      <c r="P115" s="98">
        <v>0.6</v>
      </c>
      <c r="Q115" s="778"/>
      <c r="R115" s="98">
        <v>1</v>
      </c>
      <c r="S115" s="527"/>
      <c r="T115" s="861">
        <f t="shared" si="0"/>
        <v>0.12</v>
      </c>
      <c r="U115" s="31"/>
      <c r="V115" s="31"/>
      <c r="W115" s="779"/>
      <c r="X115" s="9"/>
    </row>
    <row r="116" spans="1:24" ht="12.95" customHeight="1" outlineLevel="1" x14ac:dyDescent="0.25">
      <c r="A116" s="7"/>
      <c r="B116" s="8"/>
      <c r="C116" s="18"/>
      <c r="D116" s="18"/>
      <c r="E116" s="18"/>
      <c r="F116" s="27"/>
      <c r="G116" s="775" t="s">
        <v>1145</v>
      </c>
      <c r="H116" s="776" t="s">
        <v>371</v>
      </c>
      <c r="I116" s="136">
        <v>50</v>
      </c>
      <c r="J116" s="777">
        <v>4.5</v>
      </c>
      <c r="K116" s="100">
        <v>0.01</v>
      </c>
      <c r="L116" s="527"/>
      <c r="M116" s="780">
        <f t="shared" si="1"/>
        <v>0.23699999999999999</v>
      </c>
      <c r="N116" s="775"/>
      <c r="O116" s="527"/>
      <c r="P116" s="98">
        <v>0.42</v>
      </c>
      <c r="Q116" s="778"/>
      <c r="R116" s="98">
        <v>1</v>
      </c>
      <c r="S116" s="527"/>
      <c r="T116" s="861">
        <f t="shared" si="0"/>
        <v>0.12</v>
      </c>
      <c r="U116" s="31"/>
      <c r="V116" s="31"/>
      <c r="W116" s="779"/>
      <c r="X116" s="9"/>
    </row>
    <row r="117" spans="1:24" ht="12.95" customHeight="1" outlineLevel="1" x14ac:dyDescent="0.25">
      <c r="A117" s="7"/>
      <c r="B117" s="8"/>
      <c r="C117" s="18"/>
      <c r="D117" s="18"/>
      <c r="E117" s="18"/>
      <c r="F117" s="27"/>
      <c r="G117" s="775"/>
      <c r="H117" s="776" t="s">
        <v>131</v>
      </c>
      <c r="I117" s="136">
        <v>100</v>
      </c>
      <c r="J117" s="777">
        <v>2.2000000000000002</v>
      </c>
      <c r="K117" s="100">
        <v>0.01</v>
      </c>
      <c r="L117" s="527"/>
      <c r="M117" s="780">
        <f t="shared" si="1"/>
        <v>0.23699999999999999</v>
      </c>
      <c r="N117" s="775"/>
      <c r="O117" s="527"/>
      <c r="P117" s="98">
        <v>0.42</v>
      </c>
      <c r="Q117" s="778"/>
      <c r="R117" s="98">
        <v>1</v>
      </c>
      <c r="S117" s="527"/>
      <c r="T117" s="861">
        <f t="shared" si="0"/>
        <v>0.12</v>
      </c>
      <c r="U117" s="31"/>
      <c r="V117" s="31"/>
      <c r="W117" s="779"/>
      <c r="X117" s="9"/>
    </row>
    <row r="118" spans="1:24" ht="12.95" customHeight="1" outlineLevel="1" x14ac:dyDescent="0.25">
      <c r="A118" s="7"/>
      <c r="B118" s="8"/>
      <c r="C118" s="18"/>
      <c r="D118" s="18"/>
      <c r="E118" s="18"/>
      <c r="F118" s="27"/>
      <c r="G118" s="775"/>
      <c r="H118" s="776" t="s">
        <v>132</v>
      </c>
      <c r="I118" s="136">
        <v>100</v>
      </c>
      <c r="J118" s="777">
        <v>2.2000000000000002</v>
      </c>
      <c r="K118" s="100">
        <v>0.01</v>
      </c>
      <c r="L118" s="527"/>
      <c r="M118" s="780">
        <f t="shared" si="1"/>
        <v>0.23699999999999999</v>
      </c>
      <c r="N118" s="775"/>
      <c r="O118" s="527"/>
      <c r="P118" s="98">
        <v>0.32</v>
      </c>
      <c r="Q118" s="778"/>
      <c r="R118" s="98">
        <v>1</v>
      </c>
      <c r="S118" s="527"/>
      <c r="T118" s="861">
        <f t="shared" si="0"/>
        <v>0.184</v>
      </c>
      <c r="U118" s="31"/>
      <c r="V118" s="31"/>
      <c r="W118" s="779"/>
      <c r="X118" s="9"/>
    </row>
    <row r="119" spans="1:24" ht="12.95" customHeight="1" outlineLevel="1" x14ac:dyDescent="0.25">
      <c r="A119" s="7"/>
      <c r="B119" s="8"/>
      <c r="C119" s="18"/>
      <c r="D119" s="18"/>
      <c r="E119" s="18"/>
      <c r="F119" s="27"/>
      <c r="G119" s="775"/>
      <c r="H119" s="776" t="s">
        <v>133</v>
      </c>
      <c r="I119" s="136">
        <v>150</v>
      </c>
      <c r="J119" s="777">
        <v>1.8</v>
      </c>
      <c r="K119" s="100">
        <v>0.01</v>
      </c>
      <c r="L119" s="527"/>
      <c r="M119" s="780">
        <f t="shared" si="1"/>
        <v>0.23699999999999999</v>
      </c>
      <c r="N119" s="775"/>
      <c r="O119" s="527"/>
      <c r="P119" s="98">
        <v>0.14000000000000001</v>
      </c>
      <c r="Q119" s="778"/>
      <c r="R119" s="98">
        <v>1</v>
      </c>
      <c r="S119" s="527"/>
      <c r="T119" s="861">
        <f t="shared" si="0"/>
        <v>0.2</v>
      </c>
      <c r="U119" s="31"/>
      <c r="V119" s="31"/>
      <c r="W119" s="779"/>
      <c r="X119" s="9"/>
    </row>
    <row r="120" spans="1:24" ht="12.95" customHeight="1" outlineLevel="1" x14ac:dyDescent="0.25">
      <c r="A120" s="7"/>
      <c r="B120" s="8"/>
      <c r="C120" s="18"/>
      <c r="D120" s="18"/>
      <c r="E120" s="18"/>
      <c r="F120" s="37"/>
      <c r="G120" s="775"/>
      <c r="H120" s="776" t="s">
        <v>134</v>
      </c>
      <c r="I120" s="136">
        <v>300</v>
      </c>
      <c r="J120" s="777">
        <v>0.75</v>
      </c>
      <c r="K120" s="100">
        <v>0.01</v>
      </c>
      <c r="L120" s="527"/>
      <c r="M120" s="780">
        <f t="shared" si="1"/>
        <v>0.23699999999999999</v>
      </c>
      <c r="N120" s="775"/>
      <c r="O120" s="527"/>
      <c r="P120" s="98">
        <v>0.12</v>
      </c>
      <c r="Q120" s="778"/>
      <c r="R120" s="98">
        <v>1</v>
      </c>
      <c r="S120" s="527"/>
      <c r="T120" s="861">
        <f t="shared" ref="T120:T155" si="2">MAX(12%,MIN(20%,20%-(P120-30%)*0.8))</f>
        <v>0.2</v>
      </c>
      <c r="U120" s="31"/>
      <c r="V120" s="31"/>
      <c r="W120" s="779"/>
      <c r="X120" s="9"/>
    </row>
    <row r="121" spans="1:24" ht="12.95" customHeight="1" outlineLevel="1" x14ac:dyDescent="0.25">
      <c r="A121" s="7"/>
      <c r="B121" s="8"/>
      <c r="C121" s="18"/>
      <c r="D121" s="18"/>
      <c r="E121" s="18"/>
      <c r="F121" s="34"/>
      <c r="G121" s="775"/>
      <c r="H121" s="776" t="s">
        <v>135</v>
      </c>
      <c r="I121" s="136">
        <v>300</v>
      </c>
      <c r="J121" s="777">
        <v>0.75</v>
      </c>
      <c r="K121" s="100">
        <v>0.01</v>
      </c>
      <c r="L121" s="527"/>
      <c r="M121" s="780">
        <f t="shared" si="1"/>
        <v>0.23699999999999999</v>
      </c>
      <c r="N121" s="775"/>
      <c r="O121" s="527"/>
      <c r="P121" s="98">
        <v>0.23</v>
      </c>
      <c r="Q121" s="778"/>
      <c r="R121" s="98">
        <v>1</v>
      </c>
      <c r="S121" s="527"/>
      <c r="T121" s="861">
        <f t="shared" si="2"/>
        <v>0.2</v>
      </c>
      <c r="U121" s="31"/>
      <c r="V121" s="31"/>
      <c r="W121" s="779"/>
      <c r="X121" s="9"/>
    </row>
    <row r="122" spans="1:24" ht="12.95" customHeight="1" outlineLevel="1" x14ac:dyDescent="0.25">
      <c r="A122" s="7"/>
      <c r="B122" s="8"/>
      <c r="C122" s="18"/>
      <c r="D122" s="18"/>
      <c r="E122" s="18"/>
      <c r="F122" s="34"/>
      <c r="G122" s="775"/>
      <c r="H122" s="776" t="s">
        <v>136</v>
      </c>
      <c r="I122" s="136">
        <v>325</v>
      </c>
      <c r="J122" s="777">
        <v>1</v>
      </c>
      <c r="K122" s="100">
        <v>0.01</v>
      </c>
      <c r="L122" s="527"/>
      <c r="M122" s="780">
        <f t="shared" si="1"/>
        <v>0.23699999999999999</v>
      </c>
      <c r="N122" s="775"/>
      <c r="O122" s="527"/>
      <c r="P122" s="98">
        <v>0.32</v>
      </c>
      <c r="Q122" s="778"/>
      <c r="R122" s="98">
        <v>1</v>
      </c>
      <c r="S122" s="527"/>
      <c r="T122" s="861">
        <f t="shared" si="2"/>
        <v>0.184</v>
      </c>
      <c r="U122" s="31"/>
      <c r="V122" s="31"/>
      <c r="W122" s="779"/>
      <c r="X122" s="9"/>
    </row>
    <row r="123" spans="1:24" ht="12.95" customHeight="1" outlineLevel="1" x14ac:dyDescent="0.25">
      <c r="A123" s="7"/>
      <c r="B123" s="8"/>
      <c r="C123" s="18"/>
      <c r="D123" s="18"/>
      <c r="E123" s="18"/>
      <c r="F123" s="34"/>
      <c r="G123" s="775"/>
      <c r="H123" s="776" t="s">
        <v>137</v>
      </c>
      <c r="I123" s="136">
        <v>350</v>
      </c>
      <c r="J123" s="777">
        <v>1.5</v>
      </c>
      <c r="K123" s="100">
        <v>0.01</v>
      </c>
      <c r="L123" s="527"/>
      <c r="M123" s="780">
        <f t="shared" si="1"/>
        <v>0.23699999999999999</v>
      </c>
      <c r="N123" s="775"/>
      <c r="O123" s="527"/>
      <c r="P123" s="98">
        <v>0.42</v>
      </c>
      <c r="Q123" s="778"/>
      <c r="R123" s="98">
        <v>1</v>
      </c>
      <c r="S123" s="527"/>
      <c r="T123" s="861">
        <f t="shared" si="2"/>
        <v>0.12</v>
      </c>
      <c r="U123" s="31"/>
      <c r="V123" s="31"/>
      <c r="W123" s="779"/>
      <c r="X123" s="9"/>
    </row>
    <row r="124" spans="1:24" ht="12.95" customHeight="1" outlineLevel="1" x14ac:dyDescent="0.25">
      <c r="A124" s="7"/>
      <c r="B124" s="8"/>
      <c r="C124" s="18"/>
      <c r="D124" s="18"/>
      <c r="E124" s="18"/>
      <c r="F124" s="34"/>
      <c r="G124" s="775"/>
      <c r="H124" s="776" t="s">
        <v>138</v>
      </c>
      <c r="I124" s="136">
        <v>50</v>
      </c>
      <c r="J124" s="777">
        <v>4.5</v>
      </c>
      <c r="K124" s="100">
        <v>0.01</v>
      </c>
      <c r="L124" s="527"/>
      <c r="M124" s="780">
        <f t="shared" si="1"/>
        <v>0.23699999999999999</v>
      </c>
      <c r="N124" s="775"/>
      <c r="O124" s="527"/>
      <c r="P124" s="98">
        <v>0.51</v>
      </c>
      <c r="Q124" s="778"/>
      <c r="R124" s="98">
        <v>1</v>
      </c>
      <c r="S124" s="527"/>
      <c r="T124" s="861">
        <f t="shared" si="2"/>
        <v>0.12</v>
      </c>
      <c r="U124" s="31"/>
      <c r="V124" s="31"/>
      <c r="W124" s="779"/>
      <c r="X124" s="9"/>
    </row>
    <row r="125" spans="1:24" ht="12.95" customHeight="1" outlineLevel="1" x14ac:dyDescent="0.25">
      <c r="A125" s="7"/>
      <c r="B125" s="8"/>
      <c r="C125" s="18"/>
      <c r="D125" s="18"/>
      <c r="E125" s="18"/>
      <c r="F125" s="34"/>
      <c r="G125" s="775"/>
      <c r="H125" s="776" t="s">
        <v>139</v>
      </c>
      <c r="I125" s="136">
        <v>50</v>
      </c>
      <c r="J125" s="777">
        <v>4.5</v>
      </c>
      <c r="K125" s="100">
        <v>0.01</v>
      </c>
      <c r="L125" s="527"/>
      <c r="M125" s="780">
        <f t="shared" si="1"/>
        <v>0.23699999999999999</v>
      </c>
      <c r="N125" s="775"/>
      <c r="O125" s="527"/>
      <c r="P125" s="98">
        <v>0.6</v>
      </c>
      <c r="Q125" s="778"/>
      <c r="R125" s="98">
        <v>1</v>
      </c>
      <c r="S125" s="527"/>
      <c r="T125" s="861">
        <f t="shared" si="2"/>
        <v>0.12</v>
      </c>
      <c r="U125" s="31"/>
      <c r="V125" s="31"/>
      <c r="W125" s="779"/>
      <c r="X125" s="9"/>
    </row>
    <row r="126" spans="1:24" ht="12.95" customHeight="1" outlineLevel="1" x14ac:dyDescent="0.25">
      <c r="A126" s="7"/>
      <c r="B126" s="8"/>
      <c r="C126" s="18"/>
      <c r="D126" s="18"/>
      <c r="E126" s="18"/>
      <c r="F126" s="27"/>
      <c r="G126" s="775" t="s">
        <v>1146</v>
      </c>
      <c r="H126" s="776" t="s">
        <v>371</v>
      </c>
      <c r="I126" s="136">
        <v>50</v>
      </c>
      <c r="J126" s="777">
        <v>4.5</v>
      </c>
      <c r="K126" s="100">
        <v>0.01</v>
      </c>
      <c r="L126" s="527"/>
      <c r="M126" s="780">
        <f t="shared" si="1"/>
        <v>0.23699999999999999</v>
      </c>
      <c r="N126" s="775"/>
      <c r="O126" s="527"/>
      <c r="P126" s="98">
        <v>0.42</v>
      </c>
      <c r="Q126" s="778"/>
      <c r="R126" s="98">
        <v>1</v>
      </c>
      <c r="S126" s="527"/>
      <c r="T126" s="861">
        <f t="shared" si="2"/>
        <v>0.12</v>
      </c>
      <c r="U126" s="31"/>
      <c r="V126" s="31"/>
      <c r="W126" s="779"/>
      <c r="X126" s="9"/>
    </row>
    <row r="127" spans="1:24" ht="12.95" customHeight="1" outlineLevel="1" x14ac:dyDescent="0.25">
      <c r="A127" s="7"/>
      <c r="B127" s="8"/>
      <c r="C127" s="18"/>
      <c r="D127" s="18"/>
      <c r="E127" s="18"/>
      <c r="F127" s="27"/>
      <c r="G127" s="775"/>
      <c r="H127" s="776" t="s">
        <v>131</v>
      </c>
      <c r="I127" s="136">
        <v>100</v>
      </c>
      <c r="J127" s="777">
        <v>2.2000000000000002</v>
      </c>
      <c r="K127" s="100">
        <v>0.01</v>
      </c>
      <c r="L127" s="527"/>
      <c r="M127" s="780">
        <f t="shared" si="1"/>
        <v>0.23699999999999999</v>
      </c>
      <c r="N127" s="775"/>
      <c r="O127" s="527"/>
      <c r="P127" s="98">
        <v>0.42</v>
      </c>
      <c r="Q127" s="778"/>
      <c r="R127" s="98">
        <v>1</v>
      </c>
      <c r="S127" s="527"/>
      <c r="T127" s="861">
        <f t="shared" si="2"/>
        <v>0.12</v>
      </c>
      <c r="U127" s="31"/>
      <c r="V127" s="31"/>
      <c r="W127" s="779"/>
      <c r="X127" s="9"/>
    </row>
    <row r="128" spans="1:24" ht="12.95" customHeight="1" outlineLevel="1" x14ac:dyDescent="0.25">
      <c r="A128" s="7"/>
      <c r="B128" s="8"/>
      <c r="C128" s="18"/>
      <c r="D128" s="18"/>
      <c r="E128" s="18"/>
      <c r="F128" s="27"/>
      <c r="G128" s="775"/>
      <c r="H128" s="776" t="s">
        <v>132</v>
      </c>
      <c r="I128" s="136">
        <v>100</v>
      </c>
      <c r="J128" s="777">
        <v>2.2000000000000002</v>
      </c>
      <c r="K128" s="100">
        <v>0.01</v>
      </c>
      <c r="L128" s="527"/>
      <c r="M128" s="780">
        <f t="shared" si="1"/>
        <v>0.23699999999999999</v>
      </c>
      <c r="N128" s="775"/>
      <c r="O128" s="527"/>
      <c r="P128" s="98">
        <v>0.32</v>
      </c>
      <c r="Q128" s="778"/>
      <c r="R128" s="98">
        <v>1</v>
      </c>
      <c r="S128" s="527"/>
      <c r="T128" s="861">
        <f t="shared" si="2"/>
        <v>0.184</v>
      </c>
      <c r="U128" s="31"/>
      <c r="V128" s="31"/>
      <c r="W128" s="779"/>
      <c r="X128" s="9"/>
    </row>
    <row r="129" spans="1:24" ht="12.95" customHeight="1" outlineLevel="1" x14ac:dyDescent="0.25">
      <c r="A129" s="7"/>
      <c r="B129" s="8"/>
      <c r="C129" s="18"/>
      <c r="D129" s="18"/>
      <c r="E129" s="18"/>
      <c r="F129" s="27"/>
      <c r="G129" s="775"/>
      <c r="H129" s="776" t="s">
        <v>133</v>
      </c>
      <c r="I129" s="136">
        <v>150</v>
      </c>
      <c r="J129" s="777">
        <v>1.8</v>
      </c>
      <c r="K129" s="100">
        <v>0.01</v>
      </c>
      <c r="L129" s="527"/>
      <c r="M129" s="780">
        <f t="shared" si="1"/>
        <v>0.23699999999999999</v>
      </c>
      <c r="N129" s="775"/>
      <c r="O129" s="527"/>
      <c r="P129" s="98">
        <v>0.14000000000000001</v>
      </c>
      <c r="Q129" s="778"/>
      <c r="R129" s="98">
        <v>1</v>
      </c>
      <c r="S129" s="527"/>
      <c r="T129" s="861">
        <f t="shared" si="2"/>
        <v>0.2</v>
      </c>
      <c r="U129" s="31"/>
      <c r="V129" s="31"/>
      <c r="W129" s="779"/>
      <c r="X129" s="9"/>
    </row>
    <row r="130" spans="1:24" ht="12.95" customHeight="1" outlineLevel="1" x14ac:dyDescent="0.25">
      <c r="A130" s="7"/>
      <c r="B130" s="8"/>
      <c r="C130" s="18"/>
      <c r="D130" s="18"/>
      <c r="E130" s="18"/>
      <c r="F130" s="37"/>
      <c r="G130" s="775"/>
      <c r="H130" s="776" t="s">
        <v>134</v>
      </c>
      <c r="I130" s="136">
        <v>300</v>
      </c>
      <c r="J130" s="777">
        <v>0.75</v>
      </c>
      <c r="K130" s="100">
        <v>0.01</v>
      </c>
      <c r="L130" s="527"/>
      <c r="M130" s="780">
        <f t="shared" si="1"/>
        <v>0.23699999999999999</v>
      </c>
      <c r="N130" s="775"/>
      <c r="O130" s="527"/>
      <c r="P130" s="98">
        <v>0.12</v>
      </c>
      <c r="Q130" s="778"/>
      <c r="R130" s="98">
        <v>1</v>
      </c>
      <c r="S130" s="527"/>
      <c r="T130" s="861">
        <f t="shared" si="2"/>
        <v>0.2</v>
      </c>
      <c r="U130" s="31"/>
      <c r="V130" s="31"/>
      <c r="W130" s="779"/>
      <c r="X130" s="9"/>
    </row>
    <row r="131" spans="1:24" ht="12.95" customHeight="1" outlineLevel="1" x14ac:dyDescent="0.25">
      <c r="A131" s="7"/>
      <c r="B131" s="8"/>
      <c r="C131" s="18"/>
      <c r="D131" s="18"/>
      <c r="E131" s="18"/>
      <c r="F131" s="34"/>
      <c r="G131" s="775"/>
      <c r="H131" s="776" t="s">
        <v>135</v>
      </c>
      <c r="I131" s="136">
        <v>300</v>
      </c>
      <c r="J131" s="777">
        <v>0.75</v>
      </c>
      <c r="K131" s="100">
        <v>0.01</v>
      </c>
      <c r="L131" s="527"/>
      <c r="M131" s="780">
        <f t="shared" ref="M131:M155" si="3">M130</f>
        <v>0.23699999999999999</v>
      </c>
      <c r="N131" s="775"/>
      <c r="O131" s="527"/>
      <c r="P131" s="98">
        <v>0.23</v>
      </c>
      <c r="Q131" s="778"/>
      <c r="R131" s="98">
        <v>1</v>
      </c>
      <c r="S131" s="527"/>
      <c r="T131" s="861">
        <f t="shared" si="2"/>
        <v>0.2</v>
      </c>
      <c r="U131" s="31"/>
      <c r="V131" s="31"/>
      <c r="W131" s="779"/>
      <c r="X131" s="9"/>
    </row>
    <row r="132" spans="1:24" ht="12.95" customHeight="1" outlineLevel="1" x14ac:dyDescent="0.25">
      <c r="A132" s="7"/>
      <c r="B132" s="8"/>
      <c r="C132" s="18"/>
      <c r="D132" s="18"/>
      <c r="E132" s="18"/>
      <c r="F132" s="34"/>
      <c r="G132" s="775"/>
      <c r="H132" s="776" t="s">
        <v>136</v>
      </c>
      <c r="I132" s="136">
        <v>325</v>
      </c>
      <c r="J132" s="777">
        <v>1</v>
      </c>
      <c r="K132" s="100">
        <v>0.01</v>
      </c>
      <c r="L132" s="527"/>
      <c r="M132" s="780">
        <f t="shared" si="3"/>
        <v>0.23699999999999999</v>
      </c>
      <c r="N132" s="775"/>
      <c r="O132" s="527"/>
      <c r="P132" s="98">
        <v>0.32</v>
      </c>
      <c r="Q132" s="778"/>
      <c r="R132" s="98">
        <v>1</v>
      </c>
      <c r="S132" s="527"/>
      <c r="T132" s="861">
        <f t="shared" si="2"/>
        <v>0.184</v>
      </c>
      <c r="U132" s="31"/>
      <c r="V132" s="31"/>
      <c r="W132" s="779"/>
      <c r="X132" s="9"/>
    </row>
    <row r="133" spans="1:24" ht="12.95" customHeight="1" outlineLevel="1" x14ac:dyDescent="0.25">
      <c r="A133" s="7"/>
      <c r="B133" s="8"/>
      <c r="C133" s="18"/>
      <c r="D133" s="18"/>
      <c r="E133" s="18"/>
      <c r="F133" s="34"/>
      <c r="G133" s="775"/>
      <c r="H133" s="776" t="s">
        <v>137</v>
      </c>
      <c r="I133" s="136">
        <v>350</v>
      </c>
      <c r="J133" s="777">
        <v>1.5</v>
      </c>
      <c r="K133" s="100">
        <v>0.01</v>
      </c>
      <c r="L133" s="527"/>
      <c r="M133" s="780">
        <f t="shared" si="3"/>
        <v>0.23699999999999999</v>
      </c>
      <c r="N133" s="775"/>
      <c r="O133" s="527"/>
      <c r="P133" s="98">
        <v>0.42</v>
      </c>
      <c r="Q133" s="778"/>
      <c r="R133" s="98">
        <v>1</v>
      </c>
      <c r="S133" s="527"/>
      <c r="T133" s="861">
        <f t="shared" si="2"/>
        <v>0.12</v>
      </c>
      <c r="U133" s="31"/>
      <c r="V133" s="31"/>
      <c r="W133" s="779"/>
      <c r="X133" s="9"/>
    </row>
    <row r="134" spans="1:24" ht="12.95" customHeight="1" outlineLevel="1" x14ac:dyDescent="0.25">
      <c r="A134" s="7"/>
      <c r="B134" s="8"/>
      <c r="C134" s="18"/>
      <c r="D134" s="18"/>
      <c r="E134" s="18"/>
      <c r="F134" s="34"/>
      <c r="G134" s="775"/>
      <c r="H134" s="776" t="s">
        <v>138</v>
      </c>
      <c r="I134" s="136">
        <v>50</v>
      </c>
      <c r="J134" s="777">
        <v>4.5</v>
      </c>
      <c r="K134" s="100">
        <v>0.01</v>
      </c>
      <c r="L134" s="527"/>
      <c r="M134" s="780">
        <f t="shared" si="3"/>
        <v>0.23699999999999999</v>
      </c>
      <c r="N134" s="775"/>
      <c r="O134" s="527"/>
      <c r="P134" s="98">
        <v>0.51</v>
      </c>
      <c r="Q134" s="778"/>
      <c r="R134" s="98">
        <v>1</v>
      </c>
      <c r="S134" s="527"/>
      <c r="T134" s="861">
        <f t="shared" si="2"/>
        <v>0.12</v>
      </c>
      <c r="U134" s="31"/>
      <c r="V134" s="31"/>
      <c r="W134" s="779"/>
      <c r="X134" s="9"/>
    </row>
    <row r="135" spans="1:24" ht="12.95" customHeight="1" outlineLevel="1" x14ac:dyDescent="0.25">
      <c r="A135" s="7"/>
      <c r="B135" s="8"/>
      <c r="C135" s="18"/>
      <c r="D135" s="18"/>
      <c r="E135" s="18"/>
      <c r="F135" s="34"/>
      <c r="G135" s="775"/>
      <c r="H135" s="776" t="s">
        <v>139</v>
      </c>
      <c r="I135" s="136">
        <v>50</v>
      </c>
      <c r="J135" s="777">
        <v>4.5</v>
      </c>
      <c r="K135" s="100">
        <v>0.01</v>
      </c>
      <c r="L135" s="527"/>
      <c r="M135" s="780">
        <f t="shared" si="3"/>
        <v>0.23699999999999999</v>
      </c>
      <c r="N135" s="775"/>
      <c r="O135" s="527"/>
      <c r="P135" s="98">
        <v>0.6</v>
      </c>
      <c r="Q135" s="778"/>
      <c r="R135" s="98">
        <v>1</v>
      </c>
      <c r="S135" s="527"/>
      <c r="T135" s="861">
        <f t="shared" si="2"/>
        <v>0.12</v>
      </c>
      <c r="U135" s="31"/>
      <c r="V135" s="31"/>
      <c r="W135" s="779"/>
      <c r="X135" s="9"/>
    </row>
    <row r="136" spans="1:24" ht="12.95" customHeight="1" outlineLevel="1" x14ac:dyDescent="0.25">
      <c r="A136" s="7"/>
      <c r="B136" s="8"/>
      <c r="C136" s="18"/>
      <c r="D136" s="18"/>
      <c r="E136" s="18"/>
      <c r="F136" s="27"/>
      <c r="G136" s="775" t="s">
        <v>1147</v>
      </c>
      <c r="H136" s="776" t="s">
        <v>371</v>
      </c>
      <c r="I136" s="136">
        <v>50</v>
      </c>
      <c r="J136" s="777">
        <v>4.5</v>
      </c>
      <c r="K136" s="100">
        <v>0.01</v>
      </c>
      <c r="L136" s="527"/>
      <c r="M136" s="780">
        <f t="shared" si="3"/>
        <v>0.23699999999999999</v>
      </c>
      <c r="N136" s="775"/>
      <c r="O136" s="527"/>
      <c r="P136" s="98">
        <v>0.42</v>
      </c>
      <c r="Q136" s="778"/>
      <c r="R136" s="98">
        <v>1</v>
      </c>
      <c r="S136" s="527"/>
      <c r="T136" s="861">
        <f t="shared" si="2"/>
        <v>0.12</v>
      </c>
      <c r="U136" s="31"/>
      <c r="V136" s="31"/>
      <c r="W136" s="779"/>
      <c r="X136" s="9"/>
    </row>
    <row r="137" spans="1:24" ht="12.95" customHeight="1" outlineLevel="1" x14ac:dyDescent="0.25">
      <c r="A137" s="7"/>
      <c r="B137" s="8"/>
      <c r="C137" s="18"/>
      <c r="D137" s="18"/>
      <c r="E137" s="18"/>
      <c r="F137" s="27"/>
      <c r="G137" s="775"/>
      <c r="H137" s="776" t="s">
        <v>131</v>
      </c>
      <c r="I137" s="136">
        <v>100</v>
      </c>
      <c r="J137" s="777">
        <v>2.2000000000000002</v>
      </c>
      <c r="K137" s="100">
        <v>0.01</v>
      </c>
      <c r="L137" s="527"/>
      <c r="M137" s="780">
        <f t="shared" si="3"/>
        <v>0.23699999999999999</v>
      </c>
      <c r="N137" s="775"/>
      <c r="O137" s="527"/>
      <c r="P137" s="98">
        <v>0.42</v>
      </c>
      <c r="Q137" s="778"/>
      <c r="R137" s="98">
        <v>1</v>
      </c>
      <c r="S137" s="527"/>
      <c r="T137" s="861">
        <f t="shared" si="2"/>
        <v>0.12</v>
      </c>
      <c r="U137" s="31"/>
      <c r="V137" s="31"/>
      <c r="W137" s="779"/>
      <c r="X137" s="9"/>
    </row>
    <row r="138" spans="1:24" ht="12.95" customHeight="1" outlineLevel="1" x14ac:dyDescent="0.25">
      <c r="A138" s="7"/>
      <c r="B138" s="8"/>
      <c r="C138" s="18"/>
      <c r="D138" s="18"/>
      <c r="E138" s="18"/>
      <c r="F138" s="27"/>
      <c r="G138" s="775"/>
      <c r="H138" s="776" t="s">
        <v>132</v>
      </c>
      <c r="I138" s="136">
        <v>100</v>
      </c>
      <c r="J138" s="777">
        <v>2.2000000000000002</v>
      </c>
      <c r="K138" s="100">
        <v>0.01</v>
      </c>
      <c r="L138" s="527"/>
      <c r="M138" s="780">
        <f t="shared" si="3"/>
        <v>0.23699999999999999</v>
      </c>
      <c r="N138" s="775"/>
      <c r="O138" s="527"/>
      <c r="P138" s="98">
        <v>0.32</v>
      </c>
      <c r="Q138" s="778"/>
      <c r="R138" s="98">
        <v>1</v>
      </c>
      <c r="S138" s="527"/>
      <c r="T138" s="861">
        <f t="shared" si="2"/>
        <v>0.184</v>
      </c>
      <c r="U138" s="31"/>
      <c r="V138" s="31"/>
      <c r="W138" s="779"/>
      <c r="X138" s="9"/>
    </row>
    <row r="139" spans="1:24" ht="12.95" customHeight="1" outlineLevel="1" x14ac:dyDescent="0.25">
      <c r="A139" s="7"/>
      <c r="B139" s="8"/>
      <c r="C139" s="18"/>
      <c r="D139" s="18"/>
      <c r="E139" s="18"/>
      <c r="F139" s="27"/>
      <c r="G139" s="775"/>
      <c r="H139" s="776" t="s">
        <v>133</v>
      </c>
      <c r="I139" s="136">
        <v>150</v>
      </c>
      <c r="J139" s="777">
        <v>1.8</v>
      </c>
      <c r="K139" s="100">
        <v>0.01</v>
      </c>
      <c r="L139" s="527"/>
      <c r="M139" s="780">
        <f t="shared" si="3"/>
        <v>0.23699999999999999</v>
      </c>
      <c r="N139" s="775"/>
      <c r="O139" s="527"/>
      <c r="P139" s="98">
        <v>0.14000000000000001</v>
      </c>
      <c r="Q139" s="778"/>
      <c r="R139" s="98">
        <v>1</v>
      </c>
      <c r="S139" s="527"/>
      <c r="T139" s="861">
        <f t="shared" si="2"/>
        <v>0.2</v>
      </c>
      <c r="U139" s="31"/>
      <c r="V139" s="31"/>
      <c r="W139" s="779"/>
      <c r="X139" s="9"/>
    </row>
    <row r="140" spans="1:24" ht="12.95" customHeight="1" outlineLevel="1" x14ac:dyDescent="0.25">
      <c r="A140" s="7"/>
      <c r="B140" s="8"/>
      <c r="C140" s="18"/>
      <c r="D140" s="18"/>
      <c r="E140" s="18"/>
      <c r="F140" s="37"/>
      <c r="G140" s="775"/>
      <c r="H140" s="776" t="s">
        <v>134</v>
      </c>
      <c r="I140" s="136">
        <v>300</v>
      </c>
      <c r="J140" s="777">
        <v>0.75</v>
      </c>
      <c r="K140" s="100">
        <v>0.01</v>
      </c>
      <c r="L140" s="527"/>
      <c r="M140" s="780">
        <f t="shared" si="3"/>
        <v>0.23699999999999999</v>
      </c>
      <c r="N140" s="775"/>
      <c r="O140" s="527"/>
      <c r="P140" s="98">
        <v>0.12</v>
      </c>
      <c r="Q140" s="778"/>
      <c r="R140" s="98">
        <v>1</v>
      </c>
      <c r="S140" s="527"/>
      <c r="T140" s="861">
        <f t="shared" si="2"/>
        <v>0.2</v>
      </c>
      <c r="U140" s="31"/>
      <c r="V140" s="31"/>
      <c r="W140" s="779"/>
      <c r="X140" s="9"/>
    </row>
    <row r="141" spans="1:24" ht="12.95" customHeight="1" outlineLevel="1" x14ac:dyDescent="0.25">
      <c r="A141" s="7"/>
      <c r="B141" s="8"/>
      <c r="C141" s="18"/>
      <c r="D141" s="18"/>
      <c r="E141" s="18"/>
      <c r="F141" s="34"/>
      <c r="G141" s="775"/>
      <c r="H141" s="776" t="s">
        <v>135</v>
      </c>
      <c r="I141" s="136">
        <v>300</v>
      </c>
      <c r="J141" s="777">
        <v>0.75</v>
      </c>
      <c r="K141" s="100">
        <v>0.01</v>
      </c>
      <c r="L141" s="527"/>
      <c r="M141" s="780">
        <f t="shared" si="3"/>
        <v>0.23699999999999999</v>
      </c>
      <c r="N141" s="775"/>
      <c r="O141" s="527"/>
      <c r="P141" s="98">
        <v>0.23</v>
      </c>
      <c r="Q141" s="778"/>
      <c r="R141" s="98">
        <v>1</v>
      </c>
      <c r="S141" s="527"/>
      <c r="T141" s="861">
        <f t="shared" si="2"/>
        <v>0.2</v>
      </c>
      <c r="U141" s="31"/>
      <c r="V141" s="31"/>
      <c r="W141" s="779"/>
      <c r="X141" s="9"/>
    </row>
    <row r="142" spans="1:24" ht="12.95" customHeight="1" outlineLevel="1" x14ac:dyDescent="0.25">
      <c r="A142" s="7"/>
      <c r="B142" s="8"/>
      <c r="C142" s="18"/>
      <c r="D142" s="18"/>
      <c r="E142" s="18"/>
      <c r="F142" s="34"/>
      <c r="G142" s="775"/>
      <c r="H142" s="776" t="s">
        <v>136</v>
      </c>
      <c r="I142" s="136">
        <v>325</v>
      </c>
      <c r="J142" s="777">
        <v>1</v>
      </c>
      <c r="K142" s="100">
        <v>0.01</v>
      </c>
      <c r="L142" s="527"/>
      <c r="M142" s="780">
        <f t="shared" si="3"/>
        <v>0.23699999999999999</v>
      </c>
      <c r="N142" s="775"/>
      <c r="O142" s="527"/>
      <c r="P142" s="98">
        <v>0.32</v>
      </c>
      <c r="Q142" s="778"/>
      <c r="R142" s="98">
        <v>1</v>
      </c>
      <c r="S142" s="527"/>
      <c r="T142" s="861">
        <f t="shared" si="2"/>
        <v>0.184</v>
      </c>
      <c r="U142" s="31"/>
      <c r="V142" s="31"/>
      <c r="W142" s="779"/>
      <c r="X142" s="9"/>
    </row>
    <row r="143" spans="1:24" ht="12.95" customHeight="1" outlineLevel="1" x14ac:dyDescent="0.25">
      <c r="A143" s="7"/>
      <c r="B143" s="8"/>
      <c r="C143" s="18"/>
      <c r="D143" s="18"/>
      <c r="E143" s="18"/>
      <c r="F143" s="34"/>
      <c r="G143" s="775"/>
      <c r="H143" s="776" t="s">
        <v>137</v>
      </c>
      <c r="I143" s="136">
        <v>350</v>
      </c>
      <c r="J143" s="777">
        <v>1.5</v>
      </c>
      <c r="K143" s="100">
        <v>0.01</v>
      </c>
      <c r="L143" s="527"/>
      <c r="M143" s="780">
        <f t="shared" si="3"/>
        <v>0.23699999999999999</v>
      </c>
      <c r="N143" s="775"/>
      <c r="O143" s="527"/>
      <c r="P143" s="98">
        <v>0.42</v>
      </c>
      <c r="Q143" s="778"/>
      <c r="R143" s="98">
        <v>1</v>
      </c>
      <c r="S143" s="527"/>
      <c r="T143" s="861">
        <f t="shared" si="2"/>
        <v>0.12</v>
      </c>
      <c r="U143" s="31"/>
      <c r="V143" s="31"/>
      <c r="W143" s="779"/>
      <c r="X143" s="9"/>
    </row>
    <row r="144" spans="1:24" ht="12.95" customHeight="1" outlineLevel="1" x14ac:dyDescent="0.25">
      <c r="A144" s="7"/>
      <c r="B144" s="8"/>
      <c r="C144" s="18"/>
      <c r="D144" s="18"/>
      <c r="E144" s="18"/>
      <c r="F144" s="34"/>
      <c r="G144" s="775"/>
      <c r="H144" s="776" t="s">
        <v>138</v>
      </c>
      <c r="I144" s="136">
        <v>50</v>
      </c>
      <c r="J144" s="777">
        <v>4.5</v>
      </c>
      <c r="K144" s="100">
        <v>0.01</v>
      </c>
      <c r="L144" s="527"/>
      <c r="M144" s="780">
        <f t="shared" si="3"/>
        <v>0.23699999999999999</v>
      </c>
      <c r="N144" s="775"/>
      <c r="O144" s="527"/>
      <c r="P144" s="98">
        <v>0.51</v>
      </c>
      <c r="Q144" s="778"/>
      <c r="R144" s="98">
        <v>1</v>
      </c>
      <c r="S144" s="527"/>
      <c r="T144" s="861">
        <f t="shared" si="2"/>
        <v>0.12</v>
      </c>
      <c r="U144" s="31"/>
      <c r="V144" s="31"/>
      <c r="W144" s="779"/>
      <c r="X144" s="9"/>
    </row>
    <row r="145" spans="1:25" ht="12.95" customHeight="1" outlineLevel="1" x14ac:dyDescent="0.25">
      <c r="A145" s="7"/>
      <c r="B145" s="8"/>
      <c r="C145" s="18"/>
      <c r="D145" s="18"/>
      <c r="E145" s="18"/>
      <c r="F145" s="34"/>
      <c r="G145" s="775"/>
      <c r="H145" s="776" t="s">
        <v>139</v>
      </c>
      <c r="I145" s="136">
        <v>50</v>
      </c>
      <c r="J145" s="777">
        <v>4.5</v>
      </c>
      <c r="K145" s="100">
        <v>0.01</v>
      </c>
      <c r="L145" s="527"/>
      <c r="M145" s="780">
        <f t="shared" si="3"/>
        <v>0.23699999999999999</v>
      </c>
      <c r="N145" s="775"/>
      <c r="O145" s="527"/>
      <c r="P145" s="98">
        <v>0.6</v>
      </c>
      <c r="Q145" s="778"/>
      <c r="R145" s="98">
        <v>1</v>
      </c>
      <c r="S145" s="527"/>
      <c r="T145" s="861">
        <f t="shared" si="2"/>
        <v>0.12</v>
      </c>
      <c r="U145" s="31"/>
      <c r="V145" s="31"/>
      <c r="W145" s="779"/>
      <c r="X145" s="9"/>
    </row>
    <row r="146" spans="1:25" ht="12.95" customHeight="1" outlineLevel="1" x14ac:dyDescent="0.25">
      <c r="A146" s="7"/>
      <c r="B146" s="8"/>
      <c r="C146" s="18"/>
      <c r="D146" s="18"/>
      <c r="E146" s="18"/>
      <c r="F146" s="27"/>
      <c r="G146" s="775" t="s">
        <v>1148</v>
      </c>
      <c r="H146" s="776" t="s">
        <v>371</v>
      </c>
      <c r="I146" s="136">
        <v>50</v>
      </c>
      <c r="J146" s="777">
        <v>4.5</v>
      </c>
      <c r="K146" s="100">
        <v>0.01</v>
      </c>
      <c r="L146" s="527"/>
      <c r="M146" s="780">
        <f t="shared" si="3"/>
        <v>0.23699999999999999</v>
      </c>
      <c r="N146" s="775"/>
      <c r="O146" s="527"/>
      <c r="P146" s="98">
        <v>0.42</v>
      </c>
      <c r="Q146" s="778"/>
      <c r="R146" s="98">
        <v>1</v>
      </c>
      <c r="S146" s="527"/>
      <c r="T146" s="861">
        <f t="shared" si="2"/>
        <v>0.12</v>
      </c>
      <c r="U146" s="31"/>
      <c r="V146" s="31"/>
      <c r="W146" s="779"/>
      <c r="X146" s="9"/>
    </row>
    <row r="147" spans="1:25" ht="12.95" customHeight="1" outlineLevel="1" x14ac:dyDescent="0.25">
      <c r="A147" s="7"/>
      <c r="B147" s="8"/>
      <c r="C147" s="18"/>
      <c r="D147" s="18"/>
      <c r="E147" s="18"/>
      <c r="F147" s="27"/>
      <c r="G147" s="775"/>
      <c r="H147" s="776" t="s">
        <v>131</v>
      </c>
      <c r="I147" s="136">
        <v>100</v>
      </c>
      <c r="J147" s="777">
        <v>2.2000000000000002</v>
      </c>
      <c r="K147" s="100">
        <v>0.01</v>
      </c>
      <c r="L147" s="527"/>
      <c r="M147" s="780">
        <f t="shared" si="3"/>
        <v>0.23699999999999999</v>
      </c>
      <c r="N147" s="775"/>
      <c r="O147" s="527"/>
      <c r="P147" s="98">
        <v>0.42</v>
      </c>
      <c r="Q147" s="778"/>
      <c r="R147" s="98">
        <v>1</v>
      </c>
      <c r="S147" s="527"/>
      <c r="T147" s="861">
        <f t="shared" si="2"/>
        <v>0.12</v>
      </c>
      <c r="U147" s="31"/>
      <c r="V147" s="31"/>
      <c r="W147" s="779"/>
      <c r="X147" s="9"/>
    </row>
    <row r="148" spans="1:25" ht="12.95" customHeight="1" outlineLevel="1" x14ac:dyDescent="0.25">
      <c r="A148" s="7"/>
      <c r="B148" s="8"/>
      <c r="C148" s="18"/>
      <c r="D148" s="18"/>
      <c r="E148" s="18"/>
      <c r="F148" s="27"/>
      <c r="G148" s="775"/>
      <c r="H148" s="776" t="s">
        <v>132</v>
      </c>
      <c r="I148" s="136">
        <v>100</v>
      </c>
      <c r="J148" s="777">
        <v>2.2000000000000002</v>
      </c>
      <c r="K148" s="100">
        <v>0.01</v>
      </c>
      <c r="L148" s="527"/>
      <c r="M148" s="780">
        <f t="shared" si="3"/>
        <v>0.23699999999999999</v>
      </c>
      <c r="N148" s="775"/>
      <c r="O148" s="527"/>
      <c r="P148" s="98">
        <v>0.32</v>
      </c>
      <c r="Q148" s="778"/>
      <c r="R148" s="98">
        <v>1</v>
      </c>
      <c r="S148" s="527"/>
      <c r="T148" s="861">
        <f t="shared" si="2"/>
        <v>0.184</v>
      </c>
      <c r="U148" s="31"/>
      <c r="V148" s="31"/>
      <c r="W148" s="779"/>
      <c r="X148" s="9"/>
    </row>
    <row r="149" spans="1:25" ht="12.95" customHeight="1" outlineLevel="1" x14ac:dyDescent="0.25">
      <c r="A149" s="7"/>
      <c r="B149" s="8"/>
      <c r="C149" s="18"/>
      <c r="D149" s="18"/>
      <c r="E149" s="18"/>
      <c r="F149" s="27"/>
      <c r="G149" s="775"/>
      <c r="H149" s="776" t="s">
        <v>133</v>
      </c>
      <c r="I149" s="136">
        <v>150</v>
      </c>
      <c r="J149" s="777">
        <v>1.8</v>
      </c>
      <c r="K149" s="100">
        <v>0.01</v>
      </c>
      <c r="L149" s="527"/>
      <c r="M149" s="780">
        <f t="shared" si="3"/>
        <v>0.23699999999999999</v>
      </c>
      <c r="N149" s="775"/>
      <c r="O149" s="527"/>
      <c r="P149" s="98">
        <v>0.14000000000000001</v>
      </c>
      <c r="Q149" s="778"/>
      <c r="R149" s="98">
        <v>1</v>
      </c>
      <c r="S149" s="527"/>
      <c r="T149" s="861">
        <f t="shared" si="2"/>
        <v>0.2</v>
      </c>
      <c r="U149" s="31"/>
      <c r="V149" s="31"/>
      <c r="W149" s="779"/>
      <c r="X149" s="9"/>
    </row>
    <row r="150" spans="1:25" ht="12.95" customHeight="1" outlineLevel="1" x14ac:dyDescent="0.25">
      <c r="A150" s="7"/>
      <c r="B150" s="8"/>
      <c r="C150" s="18"/>
      <c r="D150" s="18"/>
      <c r="E150" s="18"/>
      <c r="F150" s="37"/>
      <c r="G150" s="775"/>
      <c r="H150" s="776" t="s">
        <v>134</v>
      </c>
      <c r="I150" s="136">
        <v>300</v>
      </c>
      <c r="J150" s="777">
        <v>0.75</v>
      </c>
      <c r="K150" s="100">
        <v>0.01</v>
      </c>
      <c r="L150" s="527"/>
      <c r="M150" s="780">
        <f t="shared" si="3"/>
        <v>0.23699999999999999</v>
      </c>
      <c r="N150" s="775"/>
      <c r="O150" s="527"/>
      <c r="P150" s="98">
        <v>0.12</v>
      </c>
      <c r="Q150" s="778"/>
      <c r="R150" s="98">
        <v>1</v>
      </c>
      <c r="S150" s="527"/>
      <c r="T150" s="861">
        <f t="shared" si="2"/>
        <v>0.2</v>
      </c>
      <c r="U150" s="31"/>
      <c r="V150" s="31"/>
      <c r="W150" s="779"/>
      <c r="X150" s="9"/>
    </row>
    <row r="151" spans="1:25" ht="12.95" customHeight="1" outlineLevel="1" x14ac:dyDescent="0.25">
      <c r="A151" s="7"/>
      <c r="B151" s="8"/>
      <c r="C151" s="18"/>
      <c r="D151" s="18"/>
      <c r="E151" s="18"/>
      <c r="F151" s="34"/>
      <c r="G151" s="775"/>
      <c r="H151" s="776" t="s">
        <v>135</v>
      </c>
      <c r="I151" s="136">
        <v>300</v>
      </c>
      <c r="J151" s="777">
        <v>0.75</v>
      </c>
      <c r="K151" s="100">
        <v>0.01</v>
      </c>
      <c r="L151" s="527"/>
      <c r="M151" s="780">
        <f t="shared" si="3"/>
        <v>0.23699999999999999</v>
      </c>
      <c r="N151" s="775"/>
      <c r="O151" s="527"/>
      <c r="P151" s="98">
        <v>0.23</v>
      </c>
      <c r="Q151" s="778"/>
      <c r="R151" s="98">
        <v>1</v>
      </c>
      <c r="S151" s="527"/>
      <c r="T151" s="861">
        <f t="shared" si="2"/>
        <v>0.2</v>
      </c>
      <c r="U151" s="31"/>
      <c r="V151" s="31"/>
      <c r="W151" s="779"/>
      <c r="X151" s="9"/>
    </row>
    <row r="152" spans="1:25" ht="12.95" customHeight="1" outlineLevel="1" x14ac:dyDescent="0.25">
      <c r="A152" s="7"/>
      <c r="B152" s="8"/>
      <c r="C152" s="18"/>
      <c r="D152" s="18"/>
      <c r="E152" s="18"/>
      <c r="F152" s="34"/>
      <c r="G152" s="775"/>
      <c r="H152" s="776" t="s">
        <v>136</v>
      </c>
      <c r="I152" s="136">
        <v>325</v>
      </c>
      <c r="J152" s="777">
        <v>1</v>
      </c>
      <c r="K152" s="100">
        <v>0.01</v>
      </c>
      <c r="L152" s="527"/>
      <c r="M152" s="780">
        <f t="shared" si="3"/>
        <v>0.23699999999999999</v>
      </c>
      <c r="N152" s="775"/>
      <c r="O152" s="527"/>
      <c r="P152" s="98">
        <v>0.32</v>
      </c>
      <c r="Q152" s="778"/>
      <c r="R152" s="98">
        <v>1</v>
      </c>
      <c r="S152" s="527"/>
      <c r="T152" s="861">
        <f t="shared" si="2"/>
        <v>0.184</v>
      </c>
      <c r="U152" s="31"/>
      <c r="V152" s="31"/>
      <c r="W152" s="779"/>
      <c r="X152" s="9"/>
    </row>
    <row r="153" spans="1:25" ht="12.95" customHeight="1" outlineLevel="1" x14ac:dyDescent="0.25">
      <c r="A153" s="7"/>
      <c r="B153" s="8"/>
      <c r="C153" s="18"/>
      <c r="D153" s="18"/>
      <c r="E153" s="18"/>
      <c r="F153" s="34"/>
      <c r="G153" s="775"/>
      <c r="H153" s="776" t="s">
        <v>137</v>
      </c>
      <c r="I153" s="136">
        <v>350</v>
      </c>
      <c r="J153" s="777">
        <v>1.5</v>
      </c>
      <c r="K153" s="100">
        <v>0.01</v>
      </c>
      <c r="L153" s="527"/>
      <c r="M153" s="780">
        <f t="shared" si="3"/>
        <v>0.23699999999999999</v>
      </c>
      <c r="N153" s="775"/>
      <c r="O153" s="527"/>
      <c r="P153" s="98">
        <v>0.42</v>
      </c>
      <c r="Q153" s="778"/>
      <c r="R153" s="98">
        <v>1</v>
      </c>
      <c r="S153" s="527"/>
      <c r="T153" s="861">
        <f t="shared" si="2"/>
        <v>0.12</v>
      </c>
      <c r="U153" s="31"/>
      <c r="V153" s="31"/>
      <c r="W153" s="779"/>
      <c r="X153" s="9"/>
    </row>
    <row r="154" spans="1:25" ht="12.95" customHeight="1" outlineLevel="1" x14ac:dyDescent="0.25">
      <c r="A154" s="7"/>
      <c r="B154" s="8"/>
      <c r="C154" s="18"/>
      <c r="D154" s="18"/>
      <c r="E154" s="18"/>
      <c r="F154" s="34"/>
      <c r="G154" s="775"/>
      <c r="H154" s="776" t="s">
        <v>138</v>
      </c>
      <c r="I154" s="136">
        <v>50</v>
      </c>
      <c r="J154" s="777">
        <v>4.5</v>
      </c>
      <c r="K154" s="100">
        <v>0.01</v>
      </c>
      <c r="L154" s="527"/>
      <c r="M154" s="780">
        <f t="shared" si="3"/>
        <v>0.23699999999999999</v>
      </c>
      <c r="N154" s="775"/>
      <c r="O154" s="527"/>
      <c r="P154" s="98">
        <v>0.51</v>
      </c>
      <c r="Q154" s="778"/>
      <c r="R154" s="98">
        <v>1</v>
      </c>
      <c r="S154" s="527"/>
      <c r="T154" s="861">
        <f t="shared" si="2"/>
        <v>0.12</v>
      </c>
      <c r="U154" s="31"/>
      <c r="V154" s="31"/>
      <c r="W154" s="779"/>
      <c r="X154" s="9"/>
    </row>
    <row r="155" spans="1:25" ht="12.95" customHeight="1" outlineLevel="1" x14ac:dyDescent="0.25">
      <c r="A155" s="7"/>
      <c r="B155" s="8"/>
      <c r="C155" s="18"/>
      <c r="D155" s="18"/>
      <c r="E155" s="18"/>
      <c r="F155" s="34"/>
      <c r="G155" s="775"/>
      <c r="H155" s="776" t="s">
        <v>139</v>
      </c>
      <c r="I155" s="136">
        <v>50</v>
      </c>
      <c r="J155" s="777">
        <v>4.5</v>
      </c>
      <c r="K155" s="100">
        <v>0.01</v>
      </c>
      <c r="L155" s="527"/>
      <c r="M155" s="780">
        <f t="shared" si="3"/>
        <v>0.23699999999999999</v>
      </c>
      <c r="N155" s="775"/>
      <c r="O155" s="527"/>
      <c r="P155" s="98">
        <v>0.6</v>
      </c>
      <c r="Q155" s="778"/>
      <c r="R155" s="98">
        <v>1</v>
      </c>
      <c r="S155" s="527"/>
      <c r="T155" s="861">
        <f t="shared" si="2"/>
        <v>0.12</v>
      </c>
      <c r="U155" s="31"/>
      <c r="V155" s="31"/>
      <c r="W155" s="779"/>
      <c r="X155" s="9"/>
    </row>
    <row r="156" spans="1:25" ht="17.25" customHeight="1" x14ac:dyDescent="0.25">
      <c r="A156" s="7"/>
      <c r="B156" s="8"/>
      <c r="C156" s="18"/>
      <c r="D156" s="18"/>
      <c r="E156" s="18"/>
      <c r="F156" s="34"/>
      <c r="G156" s="775"/>
      <c r="H156" s="775"/>
      <c r="I156" s="775"/>
      <c r="J156" s="775"/>
      <c r="K156" s="775"/>
      <c r="L156" s="775"/>
      <c r="M156" s="775"/>
      <c r="N156" s="775"/>
      <c r="O156" s="775"/>
      <c r="P156" s="775"/>
      <c r="Q156" s="781"/>
      <c r="R156" s="781"/>
      <c r="S156" s="781"/>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4">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3">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4">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3">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2">
        <v>0</v>
      </c>
      <c r="J191" s="782">
        <v>1</v>
      </c>
      <c r="K191" s="782">
        <v>1</v>
      </c>
      <c r="L191" s="782">
        <v>1</v>
      </c>
      <c r="M191" s="782">
        <v>1</v>
      </c>
      <c r="N191" s="783">
        <f>i_saltbush_life</f>
        <v>20</v>
      </c>
      <c r="O191" s="784">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4">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3">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7">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5"/>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B88"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2">
        <f>MIN(51,INT((F21 - DATE(YEAR(F21),1,1))/7))*7+IF(YEAR(F21)&gt;YEAR(F$21),364,0)</f>
        <v>105</v>
      </c>
      <c r="V21" s="732">
        <f t="shared" ref="V21:AD21" si="1">MIN(51,INT((G21 - DATE(YEAR(G21),1,1))/7))*7+IF(YEAR(G21)&gt;YEAR(G$21),364,0)</f>
        <v>105</v>
      </c>
      <c r="W21" s="732">
        <f t="shared" si="1"/>
        <v>105</v>
      </c>
      <c r="X21" s="732">
        <f t="shared" si="1"/>
        <v>105</v>
      </c>
      <c r="Y21" s="732">
        <f t="shared" si="1"/>
        <v>105</v>
      </c>
      <c r="Z21" s="732">
        <f t="shared" si="1"/>
        <v>105</v>
      </c>
      <c r="AA21" s="732">
        <f t="shared" si="1"/>
        <v>105</v>
      </c>
      <c r="AB21" s="732">
        <f t="shared" si="1"/>
        <v>105</v>
      </c>
      <c r="AC21" s="732">
        <f t="shared" si="1"/>
        <v>105</v>
      </c>
      <c r="AD21" s="732">
        <f t="shared" si="1"/>
        <v>105</v>
      </c>
      <c r="AL21" s="17"/>
      <c r="AM21" s="9"/>
      <c r="AN21" s="9"/>
      <c r="AO21" s="9"/>
    </row>
    <row r="22" spans="1:41" outlineLevel="1" x14ac:dyDescent="0.25">
      <c r="A22" s="7"/>
      <c r="B22" s="8"/>
      <c r="C22" s="18"/>
      <c r="D22" s="27"/>
      <c r="E22" s="496" t="s">
        <v>374</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374</v>
      </c>
      <c r="U22" s="732">
        <f t="shared" ref="U22:U31" si="2">MIN(51,INT((F22 - DATE(YEAR(F22),1,1))/7))*7+IF(YEAR(F22)&gt;YEAR(F$21),364,0)</f>
        <v>119</v>
      </c>
      <c r="V22" s="732">
        <f t="shared" ref="V22:V31" si="3">MIN(51,INT((G22 - DATE(YEAR(G22),1,1))/7))*7+IF(YEAR(G22)&gt;YEAR(G$21),364,0)</f>
        <v>126</v>
      </c>
      <c r="W22" s="732">
        <f t="shared" ref="W22:W31" si="4">MIN(51,INT((H22 - DATE(YEAR(H22),1,1))/7))*7+IF(YEAR(H22)&gt;YEAR(H$21),364,0)</f>
        <v>126</v>
      </c>
      <c r="X22" s="732">
        <f t="shared" ref="X22:X31" si="5">MIN(51,INT((I22 - DATE(YEAR(I22),1,1))/7))*7+IF(YEAR(I22)&gt;YEAR(I$21),364,0)</f>
        <v>126</v>
      </c>
      <c r="Y22" s="732">
        <f t="shared" ref="Y22:Y31" si="6">MIN(51,INT((J22 - DATE(YEAR(J22),1,1))/7))*7+IF(YEAR(J22)&gt;YEAR(J$21),364,0)</f>
        <v>126</v>
      </c>
      <c r="Z22" s="732">
        <f t="shared" ref="Z22:Z31" si="7">MIN(51,INT((K22 - DATE(YEAR(K22),1,1))/7))*7+IF(YEAR(K22)&gt;YEAR(K$21),364,0)</f>
        <v>126</v>
      </c>
      <c r="AA22" s="732">
        <f t="shared" ref="AA22:AA31" si="8">MIN(51,INT((L22 - DATE(YEAR(L22),1,1))/7))*7+IF(YEAR(L22)&gt;YEAR(L$21),364,0)</f>
        <v>126</v>
      </c>
      <c r="AB22" s="732">
        <f t="shared" ref="AB22:AB31" si="9">MIN(51,INT((M22 - DATE(YEAR(M22),1,1))/7))*7+IF(YEAR(M22)&gt;YEAR(M$21),364,0)</f>
        <v>126</v>
      </c>
      <c r="AC22" s="732">
        <f t="shared" ref="AC22:AC31" si="10">MIN(51,INT((N22 - DATE(YEAR(N22),1,1))/7))*7+IF(YEAR(N22)&gt;YEAR(N$21),364,0)</f>
        <v>126</v>
      </c>
      <c r="AD22" s="732">
        <f t="shared" ref="AD22:AD31" si="11">MIN(51,INT((O22 - DATE(YEAR(O22),1,1))/7))*7+IF(YEAR(O22)&gt;YEAR(O$21),364,0)</f>
        <v>126</v>
      </c>
      <c r="AL22" s="17"/>
      <c r="AM22" s="9"/>
      <c r="AN22" s="9"/>
      <c r="AO22" s="9"/>
    </row>
    <row r="23" spans="1:41" outlineLevel="1" x14ac:dyDescent="0.25">
      <c r="A23" s="7"/>
      <c r="B23" s="8"/>
      <c r="C23" s="18"/>
      <c r="D23" s="27"/>
      <c r="E23" s="496" t="s">
        <v>375</v>
      </c>
      <c r="F23" s="637">
        <v>43606</v>
      </c>
      <c r="G23" s="637">
        <v>43628</v>
      </c>
      <c r="H23" s="2">
        <f>G23</f>
        <v>43628</v>
      </c>
      <c r="I23" s="637">
        <v>43628</v>
      </c>
      <c r="J23" s="2">
        <f>I23</f>
        <v>43628</v>
      </c>
      <c r="K23" s="637">
        <v>43628</v>
      </c>
      <c r="L23" s="2">
        <f>K23</f>
        <v>43628</v>
      </c>
      <c r="M23" s="637">
        <v>43614</v>
      </c>
      <c r="N23" s="2">
        <f t="shared" si="0"/>
        <v>43614</v>
      </c>
      <c r="O23" s="2">
        <f t="shared" si="0"/>
        <v>43614</v>
      </c>
      <c r="T23" t="s">
        <v>375</v>
      </c>
      <c r="U23" s="732">
        <f t="shared" si="2"/>
        <v>140</v>
      </c>
      <c r="V23" s="732">
        <f t="shared" si="3"/>
        <v>161</v>
      </c>
      <c r="W23" s="732">
        <f t="shared" si="4"/>
        <v>161</v>
      </c>
      <c r="X23" s="732">
        <f t="shared" si="5"/>
        <v>161</v>
      </c>
      <c r="Y23" s="732">
        <f t="shared" si="6"/>
        <v>161</v>
      </c>
      <c r="Z23" s="732">
        <f t="shared" si="7"/>
        <v>161</v>
      </c>
      <c r="AA23" s="732">
        <f t="shared" si="8"/>
        <v>161</v>
      </c>
      <c r="AB23" s="732">
        <f t="shared" si="9"/>
        <v>147</v>
      </c>
      <c r="AC23" s="732">
        <f t="shared" si="10"/>
        <v>147</v>
      </c>
      <c r="AD23" s="732">
        <f t="shared" si="11"/>
        <v>147</v>
      </c>
      <c r="AL23" s="17"/>
      <c r="AM23" s="9"/>
      <c r="AN23" s="9"/>
      <c r="AO23" s="9"/>
    </row>
    <row r="24" spans="1:41" outlineLevel="1" x14ac:dyDescent="0.25">
      <c r="A24" s="7"/>
      <c r="B24" s="8"/>
      <c r="C24" s="18"/>
      <c r="D24" s="27"/>
      <c r="E24" s="496" t="s">
        <v>376</v>
      </c>
      <c r="F24" s="637">
        <v>43628</v>
      </c>
      <c r="G24" s="637">
        <v>43684</v>
      </c>
      <c r="H24" s="2">
        <f>G24</f>
        <v>43684</v>
      </c>
      <c r="I24" s="637">
        <v>43684</v>
      </c>
      <c r="J24" s="2">
        <f>I24</f>
        <v>43684</v>
      </c>
      <c r="K24" s="637">
        <v>43684</v>
      </c>
      <c r="L24" s="2">
        <f>K24</f>
        <v>43684</v>
      </c>
      <c r="M24" s="637">
        <v>43684</v>
      </c>
      <c r="N24" s="2">
        <f t="shared" si="0"/>
        <v>43684</v>
      </c>
      <c r="O24" s="2">
        <f t="shared" si="0"/>
        <v>43684</v>
      </c>
      <c r="T24" t="s">
        <v>376</v>
      </c>
      <c r="U24" s="732">
        <f t="shared" si="2"/>
        <v>161</v>
      </c>
      <c r="V24" s="732">
        <f t="shared" si="3"/>
        <v>217</v>
      </c>
      <c r="W24" s="732">
        <f t="shared" si="4"/>
        <v>217</v>
      </c>
      <c r="X24" s="732">
        <f t="shared" si="5"/>
        <v>217</v>
      </c>
      <c r="Y24" s="732">
        <f t="shared" si="6"/>
        <v>217</v>
      </c>
      <c r="Z24" s="732">
        <f t="shared" si="7"/>
        <v>217</v>
      </c>
      <c r="AA24" s="732">
        <f t="shared" si="8"/>
        <v>217</v>
      </c>
      <c r="AB24" s="732">
        <f t="shared" si="9"/>
        <v>217</v>
      </c>
      <c r="AC24" s="732">
        <f t="shared" si="10"/>
        <v>217</v>
      </c>
      <c r="AD24" s="732">
        <f t="shared" si="11"/>
        <v>217</v>
      </c>
      <c r="AL24" s="17"/>
      <c r="AM24" s="9"/>
      <c r="AN24" s="9"/>
      <c r="AO24" s="9"/>
    </row>
    <row r="25" spans="1:41" outlineLevel="1" x14ac:dyDescent="0.25">
      <c r="A25" s="7"/>
      <c r="B25" s="8"/>
      <c r="C25" s="18"/>
      <c r="D25" s="27"/>
      <c r="E25" s="496" t="s">
        <v>377</v>
      </c>
      <c r="F25" s="637">
        <v>43684</v>
      </c>
      <c r="G25" s="637">
        <v>43733</v>
      </c>
      <c r="H25" s="2">
        <f>G25</f>
        <v>43733</v>
      </c>
      <c r="I25" s="637">
        <v>43733</v>
      </c>
      <c r="J25" s="2">
        <f>I25</f>
        <v>43733</v>
      </c>
      <c r="K25" s="637">
        <v>43733</v>
      </c>
      <c r="L25" s="2">
        <f>K25</f>
        <v>43733</v>
      </c>
      <c r="M25" s="637">
        <v>43733</v>
      </c>
      <c r="N25" s="2">
        <f t="shared" si="0"/>
        <v>43733</v>
      </c>
      <c r="O25" s="2">
        <f t="shared" si="0"/>
        <v>43733</v>
      </c>
      <c r="T25" t="s">
        <v>377</v>
      </c>
      <c r="U25" s="732">
        <f t="shared" si="2"/>
        <v>217</v>
      </c>
      <c r="V25" s="732">
        <f t="shared" si="3"/>
        <v>266</v>
      </c>
      <c r="W25" s="732">
        <f t="shared" si="4"/>
        <v>266</v>
      </c>
      <c r="X25" s="732">
        <f t="shared" si="5"/>
        <v>266</v>
      </c>
      <c r="Y25" s="732">
        <f t="shared" si="6"/>
        <v>266</v>
      </c>
      <c r="Z25" s="732">
        <f t="shared" si="7"/>
        <v>266</v>
      </c>
      <c r="AA25" s="732">
        <f t="shared" si="8"/>
        <v>266</v>
      </c>
      <c r="AB25" s="732">
        <f t="shared" si="9"/>
        <v>266</v>
      </c>
      <c r="AC25" s="732">
        <f t="shared" si="10"/>
        <v>266</v>
      </c>
      <c r="AD25" s="732">
        <f t="shared" si="11"/>
        <v>266</v>
      </c>
      <c r="AL25" s="17"/>
      <c r="AM25" s="9"/>
      <c r="AN25" s="9"/>
      <c r="AO25" s="9"/>
    </row>
    <row r="26" spans="1:41" outlineLevel="1" x14ac:dyDescent="0.25">
      <c r="A26" s="7"/>
      <c r="B26" s="8"/>
      <c r="C26" s="18"/>
      <c r="D26" s="27"/>
      <c r="E26" s="496" t="s">
        <v>378</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378</v>
      </c>
      <c r="U26" s="732">
        <f t="shared" si="2"/>
        <v>266</v>
      </c>
      <c r="V26" s="732">
        <f t="shared" si="3"/>
        <v>287</v>
      </c>
      <c r="W26" s="732">
        <f t="shared" si="4"/>
        <v>287</v>
      </c>
      <c r="X26" s="732">
        <f t="shared" si="5"/>
        <v>287</v>
      </c>
      <c r="Y26" s="732">
        <f t="shared" si="6"/>
        <v>287</v>
      </c>
      <c r="Z26" s="732">
        <f t="shared" si="7"/>
        <v>287</v>
      </c>
      <c r="AA26" s="732">
        <f t="shared" si="8"/>
        <v>287</v>
      </c>
      <c r="AB26" s="732">
        <f t="shared" si="9"/>
        <v>287</v>
      </c>
      <c r="AC26" s="732">
        <f t="shared" si="10"/>
        <v>287</v>
      </c>
      <c r="AD26" s="732">
        <f t="shared" si="11"/>
        <v>287</v>
      </c>
      <c r="AL26" s="17"/>
      <c r="AM26" s="9"/>
      <c r="AN26" s="9"/>
      <c r="AO26" s="9"/>
    </row>
    <row r="27" spans="1:41" outlineLevel="1" x14ac:dyDescent="0.25">
      <c r="A27" s="7"/>
      <c r="B27" s="8"/>
      <c r="C27" s="18"/>
      <c r="D27" s="27"/>
      <c r="E27" s="496" t="s">
        <v>379</v>
      </c>
      <c r="F27" s="637">
        <v>43778</v>
      </c>
      <c r="G27" s="637">
        <v>43784</v>
      </c>
      <c r="H27" s="637">
        <v>43769</v>
      </c>
      <c r="I27" s="637">
        <v>43784</v>
      </c>
      <c r="J27" s="637">
        <v>43766</v>
      </c>
      <c r="K27" s="637">
        <v>43789</v>
      </c>
      <c r="L27" s="637">
        <v>43775</v>
      </c>
      <c r="M27" s="637">
        <v>43797</v>
      </c>
      <c r="N27" s="637">
        <v>43770</v>
      </c>
      <c r="O27" s="2">
        <f>N27</f>
        <v>43770</v>
      </c>
      <c r="P27" t="s">
        <v>1053</v>
      </c>
      <c r="T27" t="s">
        <v>379</v>
      </c>
      <c r="U27" s="732">
        <f t="shared" si="2"/>
        <v>308</v>
      </c>
      <c r="V27" s="732">
        <f t="shared" si="3"/>
        <v>315</v>
      </c>
      <c r="W27" s="732">
        <f t="shared" si="4"/>
        <v>301</v>
      </c>
      <c r="X27" s="732">
        <f t="shared" si="5"/>
        <v>315</v>
      </c>
      <c r="Y27" s="732">
        <f t="shared" si="6"/>
        <v>294</v>
      </c>
      <c r="Z27" s="732">
        <f t="shared" si="7"/>
        <v>322</v>
      </c>
      <c r="AA27" s="732">
        <f t="shared" si="8"/>
        <v>308</v>
      </c>
      <c r="AB27" s="732">
        <f t="shared" si="9"/>
        <v>329</v>
      </c>
      <c r="AC27" s="732">
        <f t="shared" si="10"/>
        <v>301</v>
      </c>
      <c r="AD27" s="732">
        <f t="shared" si="11"/>
        <v>301</v>
      </c>
      <c r="AL27" s="17"/>
      <c r="AM27" s="9"/>
      <c r="AN27" s="9"/>
      <c r="AO27" s="9"/>
    </row>
    <row r="28" spans="1:41" outlineLevel="1" x14ac:dyDescent="0.25">
      <c r="A28" s="7"/>
      <c r="B28" s="8"/>
      <c r="C28" s="18"/>
      <c r="D28" s="27"/>
      <c r="E28" s="496" t="s">
        <v>380</v>
      </c>
      <c r="F28" s="637">
        <v>43809</v>
      </c>
      <c r="G28" s="637">
        <v>43852</v>
      </c>
      <c r="H28" s="637">
        <v>43852</v>
      </c>
      <c r="I28" s="637">
        <v>43852</v>
      </c>
      <c r="J28" s="637">
        <v>43852</v>
      </c>
      <c r="K28" s="637">
        <v>43852</v>
      </c>
      <c r="L28" s="637">
        <v>43852</v>
      </c>
      <c r="M28" s="637">
        <v>43852</v>
      </c>
      <c r="N28" s="637">
        <v>43852</v>
      </c>
      <c r="O28" s="2">
        <f>N28</f>
        <v>43852</v>
      </c>
      <c r="T28" t="s">
        <v>380</v>
      </c>
      <c r="U28" s="732">
        <f t="shared" si="2"/>
        <v>343</v>
      </c>
      <c r="V28" s="732">
        <f t="shared" si="3"/>
        <v>385</v>
      </c>
      <c r="W28" s="732">
        <f t="shared" si="4"/>
        <v>385</v>
      </c>
      <c r="X28" s="732">
        <f t="shared" si="5"/>
        <v>385</v>
      </c>
      <c r="Y28" s="732">
        <f t="shared" si="6"/>
        <v>385</v>
      </c>
      <c r="Z28" s="732">
        <f t="shared" si="7"/>
        <v>385</v>
      </c>
      <c r="AA28" s="732">
        <f t="shared" si="8"/>
        <v>385</v>
      </c>
      <c r="AB28" s="732">
        <f t="shared" si="9"/>
        <v>385</v>
      </c>
      <c r="AC28" s="732">
        <f t="shared" si="10"/>
        <v>385</v>
      </c>
      <c r="AD28" s="732">
        <f t="shared" si="11"/>
        <v>385</v>
      </c>
      <c r="AL28" s="17"/>
      <c r="AM28" s="9"/>
      <c r="AN28" s="9"/>
      <c r="AO28" s="9"/>
    </row>
    <row r="29" spans="1:41" outlineLevel="1" x14ac:dyDescent="0.25">
      <c r="A29" s="7"/>
      <c r="B29" s="8"/>
      <c r="C29" s="18"/>
      <c r="D29" s="27"/>
      <c r="E29" s="496" t="s">
        <v>381</v>
      </c>
      <c r="F29" s="637">
        <v>43852</v>
      </c>
      <c r="G29" s="637">
        <v>43891</v>
      </c>
      <c r="H29" s="637">
        <v>43891</v>
      </c>
      <c r="I29" s="637">
        <v>43891</v>
      </c>
      <c r="J29" s="637">
        <v>43891</v>
      </c>
      <c r="K29" s="637">
        <v>43891</v>
      </c>
      <c r="L29" s="637">
        <v>43891</v>
      </c>
      <c r="M29" s="637">
        <v>43891</v>
      </c>
      <c r="N29" s="637">
        <v>43891</v>
      </c>
      <c r="O29" s="2">
        <f>N29</f>
        <v>43891</v>
      </c>
      <c r="T29" t="s">
        <v>381</v>
      </c>
      <c r="U29" s="732">
        <f t="shared" si="2"/>
        <v>385</v>
      </c>
      <c r="V29" s="732">
        <f t="shared" si="3"/>
        <v>420</v>
      </c>
      <c r="W29" s="732">
        <f t="shared" si="4"/>
        <v>420</v>
      </c>
      <c r="X29" s="732">
        <f t="shared" si="5"/>
        <v>420</v>
      </c>
      <c r="Y29" s="732">
        <f t="shared" si="6"/>
        <v>420</v>
      </c>
      <c r="Z29" s="732">
        <f t="shared" si="7"/>
        <v>420</v>
      </c>
      <c r="AA29" s="732">
        <f t="shared" si="8"/>
        <v>420</v>
      </c>
      <c r="AB29" s="732">
        <f t="shared" si="9"/>
        <v>420</v>
      </c>
      <c r="AC29" s="732">
        <f t="shared" si="10"/>
        <v>420</v>
      </c>
      <c r="AD29" s="732">
        <f t="shared" si="11"/>
        <v>420</v>
      </c>
      <c r="AL29" s="17"/>
      <c r="AM29" s="9"/>
      <c r="AN29" s="9"/>
      <c r="AO29" s="9"/>
    </row>
    <row r="30" spans="1:41" outlineLevel="1" x14ac:dyDescent="0.25">
      <c r="A30" s="7"/>
      <c r="B30" s="8"/>
      <c r="C30" s="18"/>
      <c r="D30" s="27"/>
      <c r="E30" s="497" t="s">
        <v>382</v>
      </c>
      <c r="F30" s="637">
        <v>43902</v>
      </c>
      <c r="G30" s="637">
        <v>43922</v>
      </c>
      <c r="H30" s="637">
        <v>43922</v>
      </c>
      <c r="I30" s="637">
        <v>43922</v>
      </c>
      <c r="J30" s="637">
        <v>43922</v>
      </c>
      <c r="K30" s="637">
        <v>43922</v>
      </c>
      <c r="L30" s="637">
        <v>43922</v>
      </c>
      <c r="M30" s="637">
        <v>43922</v>
      </c>
      <c r="N30" s="637">
        <v>43922</v>
      </c>
      <c r="O30" s="2">
        <f>N30</f>
        <v>43922</v>
      </c>
      <c r="T30" t="s">
        <v>382</v>
      </c>
      <c r="U30" s="732">
        <f t="shared" si="2"/>
        <v>434</v>
      </c>
      <c r="V30" s="732">
        <f t="shared" si="3"/>
        <v>455</v>
      </c>
      <c r="W30" s="732">
        <f t="shared" si="4"/>
        <v>455</v>
      </c>
      <c r="X30" s="732">
        <f t="shared" si="5"/>
        <v>455</v>
      </c>
      <c r="Y30" s="732">
        <f t="shared" si="6"/>
        <v>455</v>
      </c>
      <c r="Z30" s="732">
        <f t="shared" si="7"/>
        <v>455</v>
      </c>
      <c r="AA30" s="732">
        <f t="shared" si="8"/>
        <v>455</v>
      </c>
      <c r="AB30" s="732">
        <f t="shared" si="9"/>
        <v>455</v>
      </c>
      <c r="AC30" s="732">
        <f t="shared" si="10"/>
        <v>455</v>
      </c>
      <c r="AD30" s="732">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383</v>
      </c>
      <c r="U31" s="732">
        <f t="shared" si="2"/>
        <v>469</v>
      </c>
      <c r="V31" s="732">
        <f t="shared" si="3"/>
        <v>469</v>
      </c>
      <c r="W31" s="732">
        <f t="shared" si="4"/>
        <v>469</v>
      </c>
      <c r="X31" s="732">
        <f t="shared" si="5"/>
        <v>469</v>
      </c>
      <c r="Y31" s="732">
        <f t="shared" si="6"/>
        <v>469</v>
      </c>
      <c r="Z31" s="732">
        <f t="shared" si="7"/>
        <v>469</v>
      </c>
      <c r="AA31" s="732">
        <f t="shared" si="8"/>
        <v>469</v>
      </c>
      <c r="AB31" s="732">
        <f t="shared" si="9"/>
        <v>469</v>
      </c>
      <c r="AC31" s="732">
        <f t="shared" si="10"/>
        <v>469</v>
      </c>
      <c r="AD31" s="732">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7">
        <v>21</v>
      </c>
      <c r="H48" s="747">
        <v>28</v>
      </c>
      <c r="I48" s="747">
        <v>28</v>
      </c>
      <c r="J48" s="747">
        <v>28</v>
      </c>
      <c r="K48" s="747">
        <v>28</v>
      </c>
      <c r="L48" s="747">
        <v>14</v>
      </c>
      <c r="M48" s="747">
        <v>14</v>
      </c>
      <c r="N48" s="747">
        <v>0</v>
      </c>
      <c r="O48" s="747">
        <v>0</v>
      </c>
      <c r="P48" s="747">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7">
        <v>7</v>
      </c>
      <c r="H49" s="747">
        <v>7</v>
      </c>
      <c r="I49" s="747">
        <v>7</v>
      </c>
      <c r="J49" s="747">
        <v>7</v>
      </c>
      <c r="K49" s="747">
        <v>7</v>
      </c>
      <c r="L49" s="747">
        <v>7</v>
      </c>
      <c r="M49" s="747">
        <v>7</v>
      </c>
      <c r="N49" s="747">
        <v>7</v>
      </c>
      <c r="O49" s="747">
        <v>7</v>
      </c>
      <c r="P49" s="747">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7">
        <v>7</v>
      </c>
      <c r="H50" s="747">
        <v>7</v>
      </c>
      <c r="I50" s="747">
        <v>7</v>
      </c>
      <c r="J50" s="747">
        <v>7</v>
      </c>
      <c r="K50" s="747">
        <v>7</v>
      </c>
      <c r="L50" s="747">
        <v>7</v>
      </c>
      <c r="M50" s="747">
        <v>7</v>
      </c>
      <c r="N50" s="747">
        <v>7</v>
      </c>
      <c r="O50" s="747">
        <v>7</v>
      </c>
      <c r="P50" s="747">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2">
        <f>INT(G48/7)*7</f>
        <v>21</v>
      </c>
      <c r="H51" s="732">
        <f t="shared" ref="H51:P51" si="14">INT(H48/7)*7</f>
        <v>28</v>
      </c>
      <c r="I51" s="732">
        <f t="shared" si="14"/>
        <v>28</v>
      </c>
      <c r="J51" s="732">
        <f t="shared" si="14"/>
        <v>28</v>
      </c>
      <c r="K51" s="732">
        <f t="shared" si="14"/>
        <v>28</v>
      </c>
      <c r="L51" s="732">
        <f t="shared" si="14"/>
        <v>14</v>
      </c>
      <c r="M51" s="732">
        <f t="shared" si="14"/>
        <v>14</v>
      </c>
      <c r="N51" s="732">
        <f t="shared" si="14"/>
        <v>0</v>
      </c>
      <c r="O51" s="732">
        <f t="shared" si="14"/>
        <v>0</v>
      </c>
      <c r="P51" s="732">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2">
        <f t="shared" ref="G52:P52" si="15">INT(G49/7)*7</f>
        <v>7</v>
      </c>
      <c r="H52" s="732">
        <f t="shared" si="15"/>
        <v>7</v>
      </c>
      <c r="I52" s="732">
        <f t="shared" si="15"/>
        <v>7</v>
      </c>
      <c r="J52" s="732">
        <f t="shared" si="15"/>
        <v>7</v>
      </c>
      <c r="K52" s="732">
        <f t="shared" si="15"/>
        <v>7</v>
      </c>
      <c r="L52" s="732">
        <f t="shared" si="15"/>
        <v>7</v>
      </c>
      <c r="M52" s="732">
        <f t="shared" si="15"/>
        <v>7</v>
      </c>
      <c r="N52" s="732">
        <f t="shared" si="15"/>
        <v>7</v>
      </c>
      <c r="O52" s="732">
        <f t="shared" si="15"/>
        <v>7</v>
      </c>
      <c r="P52" s="732">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2">
        <f t="shared" ref="G53:P53" si="16">INT(G50/7)*7</f>
        <v>7</v>
      </c>
      <c r="H53" s="732">
        <f t="shared" si="16"/>
        <v>7</v>
      </c>
      <c r="I53" s="732">
        <f t="shared" si="16"/>
        <v>7</v>
      </c>
      <c r="J53" s="732">
        <f t="shared" si="16"/>
        <v>7</v>
      </c>
      <c r="K53" s="732">
        <f t="shared" si="16"/>
        <v>7</v>
      </c>
      <c r="L53" s="732">
        <f t="shared" si="16"/>
        <v>7</v>
      </c>
      <c r="M53" s="732">
        <f t="shared" si="16"/>
        <v>7</v>
      </c>
      <c r="N53" s="732">
        <f t="shared" si="16"/>
        <v>7</v>
      </c>
      <c r="O53" s="732">
        <f t="shared" si="16"/>
        <v>7</v>
      </c>
      <c r="P53" s="732">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7">
        <v>7</v>
      </c>
      <c r="H55" s="747">
        <v>14</v>
      </c>
      <c r="I55" s="747">
        <v>14</v>
      </c>
      <c r="J55" s="747">
        <v>14</v>
      </c>
      <c r="K55" s="747">
        <v>14</v>
      </c>
      <c r="L55" s="747">
        <v>7</v>
      </c>
      <c r="M55" s="747">
        <v>7</v>
      </c>
      <c r="N55" s="747">
        <v>7</v>
      </c>
      <c r="O55" s="747">
        <v>7</v>
      </c>
      <c r="P55" s="747">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2">
        <f>INT(G55/7)*7</f>
        <v>7</v>
      </c>
      <c r="H56" s="732">
        <f t="shared" ref="H56:P56" si="17">INT(H55/7)*7</f>
        <v>14</v>
      </c>
      <c r="I56" s="732">
        <f t="shared" si="17"/>
        <v>14</v>
      </c>
      <c r="J56" s="732">
        <f t="shared" si="17"/>
        <v>14</v>
      </c>
      <c r="K56" s="732">
        <f t="shared" si="17"/>
        <v>14</v>
      </c>
      <c r="L56" s="732">
        <f t="shared" si="17"/>
        <v>7</v>
      </c>
      <c r="M56" s="732">
        <f t="shared" si="17"/>
        <v>7</v>
      </c>
      <c r="N56" s="732">
        <f t="shared" si="17"/>
        <v>7</v>
      </c>
      <c r="O56" s="732">
        <f t="shared" si="17"/>
        <v>7</v>
      </c>
      <c r="P56" s="732">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2">
        <f>MIN(Crop!I63:I79)</f>
        <v>43794</v>
      </c>
      <c r="H59" s="742">
        <f>MIN(Crop!J63:J79)</f>
        <v>43794</v>
      </c>
      <c r="I59" s="742">
        <f>MIN(Crop!K63:K79)</f>
        <v>43794</v>
      </c>
      <c r="J59" s="742">
        <f>MIN(Crop!L63:L79)</f>
        <v>43794</v>
      </c>
      <c r="K59" s="742">
        <f>MIN(Crop!M63:M79)</f>
        <v>43794</v>
      </c>
      <c r="L59" s="742">
        <f>MIN(Crop!N63:N79)</f>
        <v>43794</v>
      </c>
      <c r="M59" s="742">
        <f>MIN(Crop!O63:O79)</f>
        <v>43794</v>
      </c>
      <c r="N59" s="742">
        <f>MIN(Crop!P63:P79)</f>
        <v>43794</v>
      </c>
      <c r="O59" s="742">
        <f>MIN(Crop!Q63:Q79)</f>
        <v>43794</v>
      </c>
      <c r="P59" s="742">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2">
        <f>MIN(51,INT((G59 - DATE(YEAR(G59),1,1))/7))*7</f>
        <v>322</v>
      </c>
      <c r="H60" s="732">
        <f t="shared" ref="H60:P60" si="18">MIN(51,INT((H59 - DATE(YEAR(H59),1,1))/7))*7</f>
        <v>322</v>
      </c>
      <c r="I60" s="732">
        <f t="shared" si="18"/>
        <v>322</v>
      </c>
      <c r="J60" s="732">
        <f t="shared" si="18"/>
        <v>322</v>
      </c>
      <c r="K60" s="732">
        <f t="shared" si="18"/>
        <v>322</v>
      </c>
      <c r="L60" s="732">
        <f t="shared" si="18"/>
        <v>322</v>
      </c>
      <c r="M60" s="732">
        <f t="shared" si="18"/>
        <v>322</v>
      </c>
      <c r="N60" s="732">
        <f t="shared" si="18"/>
        <v>322</v>
      </c>
      <c r="O60" s="732">
        <f t="shared" si="18"/>
        <v>322</v>
      </c>
      <c r="P60" s="732">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7">
        <v>7</v>
      </c>
      <c r="H62" s="747">
        <v>7</v>
      </c>
      <c r="I62" s="747">
        <v>7</v>
      </c>
      <c r="J62" s="747">
        <v>7</v>
      </c>
      <c r="K62" s="747">
        <v>7</v>
      </c>
      <c r="L62" s="747">
        <v>7</v>
      </c>
      <c r="M62" s="747">
        <v>7</v>
      </c>
      <c r="N62" s="747">
        <v>7</v>
      </c>
      <c r="O62" s="747">
        <v>7</v>
      </c>
      <c r="P62" s="747">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7">
        <v>28</v>
      </c>
      <c r="H63" s="747">
        <v>28</v>
      </c>
      <c r="I63" s="747">
        <v>28</v>
      </c>
      <c r="J63" s="747">
        <v>28</v>
      </c>
      <c r="K63" s="747">
        <v>28</v>
      </c>
      <c r="L63" s="747">
        <v>28</v>
      </c>
      <c r="M63" s="747">
        <v>28</v>
      </c>
      <c r="N63" s="747">
        <v>28</v>
      </c>
      <c r="O63" s="747">
        <v>28</v>
      </c>
      <c r="P63" s="747">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2">
        <f>INT(G62/7)*7</f>
        <v>7</v>
      </c>
      <c r="H64" s="732">
        <f t="shared" ref="H64:P64" si="19">INT(H62/7)*7</f>
        <v>7</v>
      </c>
      <c r="I64" s="732">
        <f t="shared" si="19"/>
        <v>7</v>
      </c>
      <c r="J64" s="732">
        <f t="shared" si="19"/>
        <v>7</v>
      </c>
      <c r="K64" s="732">
        <f t="shared" si="19"/>
        <v>7</v>
      </c>
      <c r="L64" s="732">
        <f t="shared" si="19"/>
        <v>7</v>
      </c>
      <c r="M64" s="732">
        <f t="shared" si="19"/>
        <v>7</v>
      </c>
      <c r="N64" s="732">
        <f t="shared" si="19"/>
        <v>7</v>
      </c>
      <c r="O64" s="732">
        <f t="shared" si="19"/>
        <v>7</v>
      </c>
      <c r="P64" s="732">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2">
        <f>INT(G63/7)*7</f>
        <v>28</v>
      </c>
      <c r="H65" s="732">
        <f t="shared" ref="H65:P65" si="20">INT(H63/7)*7</f>
        <v>28</v>
      </c>
      <c r="I65" s="732">
        <f t="shared" si="20"/>
        <v>28</v>
      </c>
      <c r="J65" s="732">
        <f t="shared" si="20"/>
        <v>28</v>
      </c>
      <c r="K65" s="732">
        <f t="shared" si="20"/>
        <v>28</v>
      </c>
      <c r="L65" s="732">
        <f t="shared" si="20"/>
        <v>28</v>
      </c>
      <c r="M65" s="732">
        <f t="shared" si="20"/>
        <v>28</v>
      </c>
      <c r="N65" s="732">
        <f t="shared" si="20"/>
        <v>28</v>
      </c>
      <c r="O65" s="732">
        <f t="shared" si="20"/>
        <v>28</v>
      </c>
      <c r="P65" s="732">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3" t="s">
        <v>755</v>
      </c>
      <c r="H95" s="903"/>
      <c r="I95" s="903"/>
      <c r="J95" s="903"/>
      <c r="K95" s="903" t="s">
        <v>756</v>
      </c>
      <c r="L95" s="903"/>
      <c r="M95" s="903" t="s">
        <v>757</v>
      </c>
      <c r="N95" s="903"/>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773</v>
      </c>
      <c r="R98" s="3"/>
      <c r="S98" s="3"/>
      <c r="T98" s="3" t="s">
        <v>759</v>
      </c>
      <c r="U98" s="732">
        <f t="shared" ref="U98:AC98" si="23">MIN(51,INT((F98 - DATE(YEAR(F98),1,1))/7))*7+IF(YEAR(F98)&gt;YEAR(F$98),364,0)</f>
        <v>105</v>
      </c>
      <c r="V98" s="732">
        <f t="shared" si="23"/>
        <v>105</v>
      </c>
      <c r="W98" s="732">
        <f t="shared" si="23"/>
        <v>105</v>
      </c>
      <c r="X98" s="732">
        <f t="shared" si="23"/>
        <v>105</v>
      </c>
      <c r="Y98" s="732">
        <f t="shared" si="23"/>
        <v>105</v>
      </c>
      <c r="Z98" s="732">
        <f t="shared" si="23"/>
        <v>105</v>
      </c>
      <c r="AA98" s="732">
        <f t="shared" si="23"/>
        <v>105</v>
      </c>
      <c r="AB98" s="732">
        <f t="shared" si="23"/>
        <v>105</v>
      </c>
      <c r="AC98" s="732">
        <f t="shared" si="23"/>
        <v>105</v>
      </c>
      <c r="AD98" s="732">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760</v>
      </c>
      <c r="U99" s="732">
        <f t="shared" ref="U99:U112" si="24">MIN(51,INT((F99 - DATE(YEAR(F99),1,1))/7))*7+IF(YEAR(F99)&gt;YEAR(F$98),364,0)</f>
        <v>126</v>
      </c>
      <c r="V99" s="732">
        <f t="shared" ref="V99:V112" si="25">MIN(51,INT((G99 - DATE(YEAR(G99),1,1))/7))*7+IF(YEAR(G99)&gt;YEAR(G$98),364,0)</f>
        <v>119</v>
      </c>
      <c r="W99" s="732">
        <f t="shared" ref="W99:W112" si="26">MIN(51,INT((H99 - DATE(YEAR(H99),1,1))/7))*7+IF(YEAR(H99)&gt;YEAR(H$98),364,0)</f>
        <v>119</v>
      </c>
      <c r="X99" s="732">
        <f t="shared" ref="X99:X112" si="27">MIN(51,INT((I99 - DATE(YEAR(I99),1,1))/7))*7+IF(YEAR(I99)&gt;YEAR(I$98),364,0)</f>
        <v>119</v>
      </c>
      <c r="Y99" s="732">
        <f t="shared" ref="Y99:Y112" si="28">MIN(51,INT((J99 - DATE(YEAR(J99),1,1))/7))*7+IF(YEAR(J99)&gt;YEAR(J$98),364,0)</f>
        <v>119</v>
      </c>
      <c r="Z99" s="732">
        <f t="shared" ref="Z99:Z112" si="29">MIN(51,INT((K99 - DATE(YEAR(K99),1,1))/7))*7+IF(YEAR(K99)&gt;YEAR(K$98),364,0)</f>
        <v>126</v>
      </c>
      <c r="AA99" s="732">
        <f t="shared" ref="AA99:AA112" si="30">MIN(51,INT((L99 - DATE(YEAR(L99),1,1))/7))*7+IF(YEAR(L99)&gt;YEAR(L$98),364,0)</f>
        <v>126</v>
      </c>
      <c r="AB99" s="732">
        <f t="shared" ref="AB99:AB112" si="31">MIN(51,INT((M99 - DATE(YEAR(M99),1,1))/7))*7+IF(YEAR(M99)&gt;YEAR(M$98),364,0)</f>
        <v>126</v>
      </c>
      <c r="AC99" s="732">
        <f t="shared" ref="AC99:AC112" si="32">MIN(51,INT((N99 - DATE(YEAR(N99),1,1))/7))*7+IF(YEAR(N99)&gt;YEAR(N$98),364,0)</f>
        <v>126</v>
      </c>
      <c r="AD99" s="732">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761</v>
      </c>
      <c r="U100" s="732">
        <f t="shared" si="24"/>
        <v>147</v>
      </c>
      <c r="V100" s="732">
        <f t="shared" si="25"/>
        <v>126</v>
      </c>
      <c r="W100" s="732">
        <f t="shared" si="26"/>
        <v>126</v>
      </c>
      <c r="X100" s="732">
        <f t="shared" si="27"/>
        <v>126</v>
      </c>
      <c r="Y100" s="732">
        <f t="shared" si="28"/>
        <v>126</v>
      </c>
      <c r="Z100" s="732">
        <f t="shared" si="29"/>
        <v>133</v>
      </c>
      <c r="AA100" s="732">
        <f t="shared" si="30"/>
        <v>133</v>
      </c>
      <c r="AB100" s="732">
        <f t="shared" si="31"/>
        <v>154</v>
      </c>
      <c r="AC100" s="732">
        <f t="shared" si="32"/>
        <v>154</v>
      </c>
      <c r="AD100" s="732">
        <f t="shared" si="33"/>
        <v>154</v>
      </c>
      <c r="AH100" s="483"/>
      <c r="AI100" s="156"/>
      <c r="AJ100" s="156"/>
      <c r="AL100" s="17"/>
      <c r="AM100" s="9"/>
      <c r="AN100" s="9"/>
      <c r="AO100" s="9"/>
    </row>
    <row r="101" spans="1:41" outlineLevel="1" x14ac:dyDescent="0.25">
      <c r="A101" s="7"/>
      <c r="B101" s="8"/>
      <c r="C101" s="18"/>
      <c r="D101" s="27"/>
      <c r="E101" s="28" t="s">
        <v>762</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762</v>
      </c>
      <c r="U101" s="732">
        <f t="shared" si="24"/>
        <v>154</v>
      </c>
      <c r="V101" s="732">
        <f t="shared" si="25"/>
        <v>147</v>
      </c>
      <c r="W101" s="732">
        <f t="shared" si="26"/>
        <v>147</v>
      </c>
      <c r="X101" s="732">
        <f t="shared" si="27"/>
        <v>147</v>
      </c>
      <c r="Y101" s="732">
        <f t="shared" si="28"/>
        <v>147</v>
      </c>
      <c r="Z101" s="732">
        <f t="shared" si="29"/>
        <v>147</v>
      </c>
      <c r="AA101" s="732">
        <f t="shared" si="30"/>
        <v>147</v>
      </c>
      <c r="AB101" s="732">
        <f t="shared" si="31"/>
        <v>154</v>
      </c>
      <c r="AC101" s="732">
        <f t="shared" si="32"/>
        <v>154</v>
      </c>
      <c r="AD101" s="732">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944</v>
      </c>
      <c r="R102" s="156"/>
      <c r="S102" s="615"/>
      <c r="T102" s="615" t="s">
        <v>763</v>
      </c>
      <c r="U102" s="732">
        <f t="shared" si="24"/>
        <v>161</v>
      </c>
      <c r="V102" s="732">
        <f t="shared" si="25"/>
        <v>154</v>
      </c>
      <c r="W102" s="732">
        <f t="shared" si="26"/>
        <v>154</v>
      </c>
      <c r="X102" s="732">
        <f t="shared" si="27"/>
        <v>154</v>
      </c>
      <c r="Y102" s="732">
        <f t="shared" si="28"/>
        <v>154</v>
      </c>
      <c r="Z102" s="732">
        <f t="shared" si="29"/>
        <v>154</v>
      </c>
      <c r="AA102" s="732">
        <f t="shared" si="30"/>
        <v>154</v>
      </c>
      <c r="AB102" s="732">
        <f t="shared" si="31"/>
        <v>161</v>
      </c>
      <c r="AC102" s="732">
        <f t="shared" si="32"/>
        <v>161</v>
      </c>
      <c r="AD102" s="732">
        <f t="shared" si="33"/>
        <v>161</v>
      </c>
      <c r="AE102" s="615"/>
      <c r="AF102" s="615"/>
      <c r="AG102" s="156"/>
      <c r="AH102" s="483"/>
      <c r="AI102" s="156"/>
      <c r="AJ102" s="156"/>
      <c r="AL102" s="17"/>
      <c r="AM102" s="9"/>
      <c r="AN102" s="9"/>
      <c r="AO102" s="9"/>
    </row>
    <row r="103" spans="1:41" outlineLevel="1" x14ac:dyDescent="0.25">
      <c r="A103" s="7"/>
      <c r="B103" s="8"/>
      <c r="C103" s="18"/>
      <c r="D103" s="27"/>
      <c r="E103" s="28" t="s">
        <v>764</v>
      </c>
      <c r="F103" s="482">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943</v>
      </c>
      <c r="R103" s="156"/>
      <c r="S103" s="156"/>
      <c r="T103" s="156" t="s">
        <v>764</v>
      </c>
      <c r="U103" s="732">
        <f t="shared" si="24"/>
        <v>175</v>
      </c>
      <c r="V103" s="732">
        <f t="shared" si="25"/>
        <v>161</v>
      </c>
      <c r="W103" s="732">
        <f t="shared" si="26"/>
        <v>161</v>
      </c>
      <c r="X103" s="732">
        <f t="shared" si="27"/>
        <v>161</v>
      </c>
      <c r="Y103" s="732">
        <f t="shared" si="28"/>
        <v>161</v>
      </c>
      <c r="Z103" s="732">
        <f t="shared" si="29"/>
        <v>161</v>
      </c>
      <c r="AA103" s="732">
        <f t="shared" si="30"/>
        <v>161</v>
      </c>
      <c r="AB103" s="732">
        <f t="shared" si="31"/>
        <v>168</v>
      </c>
      <c r="AC103" s="732">
        <f t="shared" si="32"/>
        <v>168</v>
      </c>
      <c r="AD103" s="732">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2">
        <f t="shared" si="24"/>
        <v>210</v>
      </c>
      <c r="V104" s="732">
        <f t="shared" si="25"/>
        <v>210</v>
      </c>
      <c r="W104" s="732">
        <f t="shared" si="26"/>
        <v>210</v>
      </c>
      <c r="X104" s="732">
        <f t="shared" si="27"/>
        <v>210</v>
      </c>
      <c r="Y104" s="732">
        <f t="shared" si="28"/>
        <v>210</v>
      </c>
      <c r="Z104" s="732">
        <f t="shared" si="29"/>
        <v>210</v>
      </c>
      <c r="AA104" s="732">
        <f t="shared" si="30"/>
        <v>210</v>
      </c>
      <c r="AB104" s="732">
        <f t="shared" si="31"/>
        <v>210</v>
      </c>
      <c r="AC104" s="732">
        <f t="shared" si="32"/>
        <v>210</v>
      </c>
      <c r="AD104" s="732">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2">
        <f t="shared" si="24"/>
        <v>238</v>
      </c>
      <c r="V105" s="732">
        <f t="shared" si="25"/>
        <v>238</v>
      </c>
      <c r="W105" s="732">
        <f t="shared" si="26"/>
        <v>238</v>
      </c>
      <c r="X105" s="732">
        <f t="shared" si="27"/>
        <v>238</v>
      </c>
      <c r="Y105" s="732">
        <f t="shared" si="28"/>
        <v>210</v>
      </c>
      <c r="Z105" s="732">
        <f t="shared" si="29"/>
        <v>210</v>
      </c>
      <c r="AA105" s="732">
        <f t="shared" si="30"/>
        <v>210</v>
      </c>
      <c r="AB105" s="732">
        <f t="shared" si="31"/>
        <v>238</v>
      </c>
      <c r="AC105" s="732">
        <f t="shared" si="32"/>
        <v>238</v>
      </c>
      <c r="AD105" s="732">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1">
        <v>43753</v>
      </c>
      <c r="G106" s="621">
        <v>43753</v>
      </c>
      <c r="H106" s="621">
        <v>43753</v>
      </c>
      <c r="I106" s="621">
        <v>43753</v>
      </c>
      <c r="J106" s="621">
        <v>43753</v>
      </c>
      <c r="K106" s="621">
        <v>43753</v>
      </c>
      <c r="L106" s="621">
        <v>43753</v>
      </c>
      <c r="M106" s="621">
        <v>43753</v>
      </c>
      <c r="N106" s="621">
        <v>43753</v>
      </c>
      <c r="O106" s="621">
        <v>43753</v>
      </c>
      <c r="R106" s="156"/>
      <c r="S106" s="156"/>
      <c r="T106" s="156" t="s">
        <v>767</v>
      </c>
      <c r="U106" s="732">
        <f t="shared" si="24"/>
        <v>287</v>
      </c>
      <c r="V106" s="732">
        <f t="shared" si="25"/>
        <v>287</v>
      </c>
      <c r="W106" s="732">
        <f t="shared" si="26"/>
        <v>287</v>
      </c>
      <c r="X106" s="732">
        <f t="shared" si="27"/>
        <v>287</v>
      </c>
      <c r="Y106" s="732">
        <f t="shared" si="28"/>
        <v>287</v>
      </c>
      <c r="Z106" s="732">
        <f t="shared" si="29"/>
        <v>287</v>
      </c>
      <c r="AA106" s="732">
        <f t="shared" si="30"/>
        <v>287</v>
      </c>
      <c r="AB106" s="732">
        <f t="shared" si="31"/>
        <v>287</v>
      </c>
      <c r="AC106" s="732">
        <f t="shared" si="32"/>
        <v>287</v>
      </c>
      <c r="AD106" s="732">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771</v>
      </c>
      <c r="R107" s="156"/>
      <c r="S107" s="156"/>
      <c r="T107" s="156" t="s">
        <v>768</v>
      </c>
      <c r="U107" s="732">
        <f t="shared" si="24"/>
        <v>322</v>
      </c>
      <c r="V107" s="732">
        <f t="shared" si="25"/>
        <v>322</v>
      </c>
      <c r="W107" s="732">
        <f t="shared" si="26"/>
        <v>322</v>
      </c>
      <c r="X107" s="732">
        <f t="shared" si="27"/>
        <v>322</v>
      </c>
      <c r="Y107" s="732">
        <f t="shared" si="28"/>
        <v>322</v>
      </c>
      <c r="Z107" s="732">
        <f t="shared" si="29"/>
        <v>322</v>
      </c>
      <c r="AA107" s="732">
        <f t="shared" si="30"/>
        <v>322</v>
      </c>
      <c r="AB107" s="732">
        <f t="shared" si="31"/>
        <v>322</v>
      </c>
      <c r="AC107" s="732">
        <f t="shared" si="32"/>
        <v>322</v>
      </c>
      <c r="AD107" s="732">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772</v>
      </c>
      <c r="R108" s="156"/>
      <c r="S108" s="156"/>
      <c r="T108" s="156" t="s">
        <v>478</v>
      </c>
      <c r="U108" s="732">
        <f t="shared" si="24"/>
        <v>329</v>
      </c>
      <c r="V108" s="732">
        <f t="shared" si="25"/>
        <v>329</v>
      </c>
      <c r="W108" s="732">
        <f t="shared" si="26"/>
        <v>329</v>
      </c>
      <c r="X108" s="732">
        <f t="shared" si="27"/>
        <v>329</v>
      </c>
      <c r="Y108" s="732">
        <f t="shared" si="28"/>
        <v>329</v>
      </c>
      <c r="Z108" s="732">
        <f t="shared" si="29"/>
        <v>329</v>
      </c>
      <c r="AA108" s="732">
        <f t="shared" si="30"/>
        <v>329</v>
      </c>
      <c r="AB108" s="732">
        <f t="shared" si="31"/>
        <v>329</v>
      </c>
      <c r="AC108" s="732">
        <f t="shared" si="32"/>
        <v>329</v>
      </c>
      <c r="AD108" s="732">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774</v>
      </c>
      <c r="R109" s="3"/>
      <c r="S109" s="3"/>
      <c r="T109" s="3" t="s">
        <v>769</v>
      </c>
      <c r="U109" s="732">
        <f t="shared" si="24"/>
        <v>357</v>
      </c>
      <c r="V109" s="732">
        <f t="shared" si="25"/>
        <v>357</v>
      </c>
      <c r="W109" s="732">
        <f t="shared" si="26"/>
        <v>357</v>
      </c>
      <c r="X109" s="732">
        <f t="shared" si="27"/>
        <v>357</v>
      </c>
      <c r="Y109" s="732">
        <f t="shared" si="28"/>
        <v>357</v>
      </c>
      <c r="Z109" s="732">
        <f t="shared" si="29"/>
        <v>357</v>
      </c>
      <c r="AA109" s="732">
        <f t="shared" si="30"/>
        <v>357</v>
      </c>
      <c r="AB109" s="732">
        <f t="shared" si="31"/>
        <v>357</v>
      </c>
      <c r="AC109" s="732">
        <f t="shared" si="32"/>
        <v>357</v>
      </c>
      <c r="AD109" s="732">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2">
        <f t="shared" si="24"/>
        <v>392</v>
      </c>
      <c r="V110" s="732">
        <f t="shared" si="25"/>
        <v>392</v>
      </c>
      <c r="W110" s="732">
        <f t="shared" si="26"/>
        <v>392</v>
      </c>
      <c r="X110" s="732">
        <f t="shared" si="27"/>
        <v>392</v>
      </c>
      <c r="Y110" s="732">
        <f t="shared" si="28"/>
        <v>392</v>
      </c>
      <c r="Z110" s="732">
        <f t="shared" si="29"/>
        <v>392</v>
      </c>
      <c r="AA110" s="732">
        <f t="shared" si="30"/>
        <v>392</v>
      </c>
      <c r="AB110" s="732">
        <f t="shared" si="31"/>
        <v>392</v>
      </c>
      <c r="AC110" s="732">
        <f t="shared" si="32"/>
        <v>392</v>
      </c>
      <c r="AD110" s="732">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2">
        <f t="shared" si="24"/>
        <v>420</v>
      </c>
      <c r="V111" s="732">
        <f t="shared" si="25"/>
        <v>420</v>
      </c>
      <c r="W111" s="732">
        <f t="shared" si="26"/>
        <v>420</v>
      </c>
      <c r="X111" s="732">
        <f t="shared" si="27"/>
        <v>420</v>
      </c>
      <c r="Y111" s="732">
        <f t="shared" si="28"/>
        <v>420</v>
      </c>
      <c r="Z111" s="732">
        <f t="shared" si="29"/>
        <v>420</v>
      </c>
      <c r="AA111" s="732">
        <f t="shared" si="30"/>
        <v>420</v>
      </c>
      <c r="AB111" s="732">
        <f t="shared" si="31"/>
        <v>420</v>
      </c>
      <c r="AC111" s="732">
        <f t="shared" si="32"/>
        <v>420</v>
      </c>
      <c r="AD111" s="732">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32">
        <f t="shared" si="24"/>
        <v>469</v>
      </c>
      <c r="V112" s="732">
        <f t="shared" si="25"/>
        <v>469</v>
      </c>
      <c r="W112" s="732">
        <f t="shared" si="26"/>
        <v>469</v>
      </c>
      <c r="X112" s="732">
        <f t="shared" si="27"/>
        <v>469</v>
      </c>
      <c r="Y112" s="732">
        <f t="shared" si="28"/>
        <v>469</v>
      </c>
      <c r="Z112" s="732">
        <f t="shared" si="29"/>
        <v>469</v>
      </c>
      <c r="AA112" s="732">
        <f t="shared" si="30"/>
        <v>469</v>
      </c>
      <c r="AB112" s="732">
        <f t="shared" si="31"/>
        <v>469</v>
      </c>
      <c r="AC112" s="732">
        <f t="shared" si="32"/>
        <v>469</v>
      </c>
      <c r="AD112" s="732">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3" workbookViewId="0">
      <selection activeCell="A195" sqref="A195:XFD195"/>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798">
        <f>Periods!U$22</f>
        <v>119</v>
      </c>
      <c r="L21" s="799">
        <f>Periods!V$21</f>
        <v>105</v>
      </c>
      <c r="M21" s="799">
        <f>Periods!W$21</f>
        <v>105</v>
      </c>
      <c r="N21" s="799">
        <f>Periods!X$21</f>
        <v>105</v>
      </c>
      <c r="O21" s="799">
        <f>Periods!Y$21</f>
        <v>105</v>
      </c>
      <c r="P21" s="798">
        <f>Periods!Z$22</f>
        <v>126</v>
      </c>
      <c r="Q21" s="798">
        <f>Periods!AA$22</f>
        <v>126</v>
      </c>
      <c r="R21" s="800">
        <f>Periods!AB$23</f>
        <v>147</v>
      </c>
      <c r="S21" s="800">
        <f>Periods!AC$23</f>
        <v>147</v>
      </c>
      <c r="T21" s="800">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7">
        <f>MIN(1,(MAX(0, Periods!U22-(K$21+K$20))+MAX(0,K$21-Periods!U21))/(Periods!U22-Periods!U21))</f>
        <v>1</v>
      </c>
      <c r="L24" s="797">
        <f>MIN(1,(MAX(0, Periods!V22-(L$21+L$20))+MAX(0,L$21-Periods!V21))/(Periods!V22-Periods!V21))</f>
        <v>0</v>
      </c>
      <c r="M24" s="797">
        <f>MIN(1,(MAX(0, Periods!W22-(M$21+M$20))+MAX(0,M$21-Periods!W21))/(Periods!W22-Periods!W21))</f>
        <v>0</v>
      </c>
      <c r="N24" s="797">
        <f>MIN(1,(MAX(0, Periods!X22-(N$21+N$20))+MAX(0,N$21-Periods!X21))/(Periods!X22-Periods!X21))</f>
        <v>0</v>
      </c>
      <c r="O24" s="797">
        <f>MIN(1,(MAX(0, Periods!Y22-(O$21+O$20))+MAX(0,O$21-Periods!Y21))/(Periods!Y22-Periods!Y21))</f>
        <v>0</v>
      </c>
      <c r="P24" s="797">
        <f>MIN(1,(MAX(0, Periods!Z22-(P$21+P$20))+MAX(0,P$21-Periods!Z21))/(Periods!Z22-Periods!Z21))</f>
        <v>1</v>
      </c>
      <c r="Q24" s="797">
        <f>MIN(1,(MAX(0, Periods!AA22-(Q$21+Q$20))+MAX(0,Q$21-Periods!AA21))/(Periods!AA22-Periods!AA21))</f>
        <v>1</v>
      </c>
      <c r="R24" s="797">
        <f>MIN(1,(MAX(0, Periods!AB22-(R$21+R$20))+MAX(0,R$21-Periods!AB21))/(Periods!AB22-Periods!AB21))</f>
        <v>1</v>
      </c>
      <c r="S24" s="797">
        <f>MIN(1,(MAX(0, Periods!AC22-(S$21+S$20))+MAX(0,S$21-Periods!AC21))/(Periods!AC22-Periods!AC21))</f>
        <v>1</v>
      </c>
      <c r="T24" s="797">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7">
        <f>MIN(1,(MAX(0, Periods!U23-(K$21+K$20))+MAX(0,K$21-Periods!U22))/(Periods!U23-Periods!U22))</f>
        <v>0</v>
      </c>
      <c r="L25" s="797">
        <f>MIN(1,(MAX(0, Periods!V23-(L$21+L$20))+MAX(0,L$21-Periods!V22))/(Periods!V23-Periods!V22))</f>
        <v>0.74285714285714288</v>
      </c>
      <c r="M25" s="797">
        <f>MIN(1,(MAX(0, Periods!W23-(M$21+M$20))+MAX(0,M$21-Periods!W22))/(Periods!W23-Periods!W22))</f>
        <v>0.74285714285714288</v>
      </c>
      <c r="N25" s="797">
        <f>MIN(1,(MAX(0, Periods!X23-(N$21+N$20))+MAX(0,N$21-Periods!X22))/(Periods!X23-Periods!X22))</f>
        <v>0.74285714285714288</v>
      </c>
      <c r="O25" s="797">
        <f>MIN(1,(MAX(0, Periods!Y23-(O$21+O$20))+MAX(0,O$21-Periods!Y22))/(Periods!Y23-Periods!Y22))</f>
        <v>0.74285714285714288</v>
      </c>
      <c r="P25" s="797">
        <f>MIN(1,(MAX(0, Periods!Z23-(P$21+P$20))+MAX(0,P$21-Periods!Z22))/(Periods!Z23-Periods!Z22))</f>
        <v>0.14285714285714285</v>
      </c>
      <c r="Q25" s="797">
        <f>MIN(1,(MAX(0, Periods!AA23-(Q$21+Q$20))+MAX(0,Q$21-Periods!AA22))/(Periods!AA23-Periods!AA22))</f>
        <v>0.14285714285714285</v>
      </c>
      <c r="R25" s="797">
        <f>MIN(1,(MAX(0, Periods!AB23-(R$21+R$20))+MAX(0,R$21-Periods!AB22))/(Periods!AB23-Periods!AB22))</f>
        <v>1</v>
      </c>
      <c r="S25" s="797">
        <f>MIN(1,(MAX(0, Periods!AC23-(S$21+S$20))+MAX(0,S$21-Periods!AC22))/(Periods!AC23-Periods!AC22))</f>
        <v>1</v>
      </c>
      <c r="T25" s="797">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7">
        <f>MIN(1,(MAX(0, Periods!U24-(K$21+K$20))+MAX(0,K$21-Periods!U23))/(Periods!U24-Periods!U23))</f>
        <v>0.5714285714285714</v>
      </c>
      <c r="L26" s="797">
        <f>MIN(1,(MAX(0, Periods!V24-(L$21+L$20))+MAX(0,L$21-Periods!V23))/(Periods!V24-Periods!V23))</f>
        <v>1</v>
      </c>
      <c r="M26" s="797">
        <f>MIN(1,(MAX(0, Periods!W24-(M$21+M$20))+MAX(0,M$21-Periods!W23))/(Periods!W24-Periods!W23))</f>
        <v>1</v>
      </c>
      <c r="N26" s="797">
        <f>MIN(1,(MAX(0, Periods!X24-(N$21+N$20))+MAX(0,N$21-Periods!X23))/(Periods!X24-Periods!X23))</f>
        <v>1</v>
      </c>
      <c r="O26" s="797">
        <f>MIN(1,(MAX(0, Periods!Y24-(O$21+O$20))+MAX(0,O$21-Periods!Y23))/(Periods!Y24-Periods!Y23))</f>
        <v>1</v>
      </c>
      <c r="P26" s="797">
        <f>MIN(1,(MAX(0, Periods!Z24-(P$21+P$20))+MAX(0,P$21-Periods!Z23))/(Periods!Z24-Periods!Z23))</f>
        <v>1</v>
      </c>
      <c r="Q26" s="797">
        <f>MIN(1,(MAX(0, Periods!AA24-(Q$21+Q$20))+MAX(0,Q$21-Periods!AA23))/(Periods!AA24-Periods!AA23))</f>
        <v>1</v>
      </c>
      <c r="R26" s="797">
        <f>MIN(1,(MAX(0, Periods!AB24-(R$21+R$20))+MAX(0,R$21-Periods!AB23))/(Periods!AB24-Periods!AB23))</f>
        <v>0.5714285714285714</v>
      </c>
      <c r="S26" s="797">
        <f>MIN(1,(MAX(0, Periods!AC24-(S$21+S$20))+MAX(0,S$21-Periods!AC23))/(Periods!AC24-Periods!AC23))</f>
        <v>0.5714285714285714</v>
      </c>
      <c r="T26" s="797">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7">
        <f>MIN(1,(MAX(0, Periods!U25-(K$21+K$20))+MAX(0,K$21-Periods!U24))/(Periods!U25-Periods!U24))</f>
        <v>1</v>
      </c>
      <c r="L27" s="797">
        <f>MIN(1,(MAX(0, Periods!V25-(L$21+L$20))+MAX(0,L$21-Periods!V24))/(Periods!V25-Periods!V24))</f>
        <v>1</v>
      </c>
      <c r="M27" s="797">
        <f>MIN(1,(MAX(0, Periods!W25-(M$21+M$20))+MAX(0,M$21-Periods!W24))/(Periods!W25-Periods!W24))</f>
        <v>1</v>
      </c>
      <c r="N27" s="797">
        <f>MIN(1,(MAX(0, Periods!X25-(N$21+N$20))+MAX(0,N$21-Periods!X24))/(Periods!X25-Periods!X24))</f>
        <v>1</v>
      </c>
      <c r="O27" s="797">
        <f>MIN(1,(MAX(0, Periods!Y25-(O$21+O$20))+MAX(0,O$21-Periods!Y24))/(Periods!Y25-Periods!Y24))</f>
        <v>1</v>
      </c>
      <c r="P27" s="797">
        <f>MIN(1,(MAX(0, Periods!Z25-(P$21+P$20))+MAX(0,P$21-Periods!Z24))/(Periods!Z25-Periods!Z24))</f>
        <v>1</v>
      </c>
      <c r="Q27" s="797">
        <f>MIN(1,(MAX(0, Periods!AA25-(Q$21+Q$20))+MAX(0,Q$21-Periods!AA24))/(Periods!AA25-Periods!AA24))</f>
        <v>1</v>
      </c>
      <c r="R27" s="797">
        <f>MIN(1,(MAX(0, Periods!AB25-(R$21+R$20))+MAX(0,R$21-Periods!AB24))/(Periods!AB25-Periods!AB24))</f>
        <v>1</v>
      </c>
      <c r="S27" s="797">
        <f>MIN(1,(MAX(0, Periods!AC25-(S$21+S$20))+MAX(0,S$21-Periods!AC24))/(Periods!AC25-Periods!AC24))</f>
        <v>1</v>
      </c>
      <c r="T27" s="797">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7">
        <f>MIN(1,(MAX(0, Periods!U26-(K$21+K$20))+MAX(0,K$21-Periods!U25))/(Periods!U26-Periods!U25))</f>
        <v>1</v>
      </c>
      <c r="L28" s="797">
        <f>MIN(1,(MAX(0, Periods!V26-(L$21+L$20))+MAX(0,L$21-Periods!V25))/(Periods!V26-Periods!V25))</f>
        <v>1</v>
      </c>
      <c r="M28" s="797">
        <f>MIN(1,(MAX(0, Periods!W26-(M$21+M$20))+MAX(0,M$21-Periods!W25))/(Periods!W26-Periods!W25))</f>
        <v>1</v>
      </c>
      <c r="N28" s="797">
        <f>MIN(1,(MAX(0, Periods!X26-(N$21+N$20))+MAX(0,N$21-Periods!X25))/(Periods!X26-Periods!X25))</f>
        <v>1</v>
      </c>
      <c r="O28" s="797">
        <f>MIN(1,(MAX(0, Periods!Y26-(O$21+O$20))+MAX(0,O$21-Periods!Y25))/(Periods!Y26-Periods!Y25))</f>
        <v>1</v>
      </c>
      <c r="P28" s="797">
        <f>MIN(1,(MAX(0, Periods!Z26-(P$21+P$20))+MAX(0,P$21-Periods!Z25))/(Periods!Z26-Periods!Z25))</f>
        <v>1</v>
      </c>
      <c r="Q28" s="797">
        <f>MIN(1,(MAX(0, Periods!AA26-(Q$21+Q$20))+MAX(0,Q$21-Periods!AA25))/(Periods!AA26-Periods!AA25))</f>
        <v>1</v>
      </c>
      <c r="R28" s="797">
        <f>MIN(1,(MAX(0, Periods!AB26-(R$21+R$20))+MAX(0,R$21-Periods!AB25))/(Periods!AB26-Periods!AB25))</f>
        <v>1</v>
      </c>
      <c r="S28" s="797">
        <f>MIN(1,(MAX(0, Periods!AC26-(S$21+S$20))+MAX(0,S$21-Periods!AC25))/(Periods!AC26-Periods!AC25))</f>
        <v>1</v>
      </c>
      <c r="T28" s="797">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7">
        <f>MIN(1,(MAX(0, Periods!U27-(K$21+K$20))+MAX(0,K$21-Periods!U26))/(Periods!U27-Periods!U26))</f>
        <v>1</v>
      </c>
      <c r="L29" s="797">
        <f>MIN(1,(MAX(0, Periods!V27-(L$21+L$20))+MAX(0,L$21-Periods!V26))/(Periods!V27-Periods!V26))</f>
        <v>1</v>
      </c>
      <c r="M29" s="797">
        <f>MIN(1,(MAX(0, Periods!W27-(M$21+M$20))+MAX(0,M$21-Periods!W26))/(Periods!W27-Periods!W26))</f>
        <v>1</v>
      </c>
      <c r="N29" s="797">
        <f>MIN(1,(MAX(0, Periods!X27-(N$21+N$20))+MAX(0,N$21-Periods!X26))/(Periods!X27-Periods!X26))</f>
        <v>1</v>
      </c>
      <c r="O29" s="797">
        <f>MIN(1,(MAX(0, Periods!Y27-(O$21+O$20))+MAX(0,O$21-Periods!Y26))/(Periods!Y27-Periods!Y26))</f>
        <v>1</v>
      </c>
      <c r="P29" s="797">
        <f>MIN(1,(MAX(0, Periods!Z27-(P$21+P$20))+MAX(0,P$21-Periods!Z26))/(Periods!Z27-Periods!Z26))</f>
        <v>1</v>
      </c>
      <c r="Q29" s="797">
        <f>MIN(1,(MAX(0, Periods!AA27-(Q$21+Q$20))+MAX(0,Q$21-Periods!AA26))/(Periods!AA27-Periods!AA26))</f>
        <v>1</v>
      </c>
      <c r="R29" s="797">
        <f>MIN(1,(MAX(0, Periods!AB27-(R$21+R$20))+MAX(0,R$21-Periods!AB26))/(Periods!AB27-Periods!AB26))</f>
        <v>1</v>
      </c>
      <c r="S29" s="797">
        <f>MIN(1,(MAX(0, Periods!AC27-(S$21+S$20))+MAX(0,S$21-Periods!AC26))/(Periods!AC27-Periods!AC26))</f>
        <v>1</v>
      </c>
      <c r="T29" s="797">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7">
        <f>MIN(1,(MAX(0, Periods!U28-(K$21+K$20))+MAX(0,K$21-Periods!U27))/(Periods!U28-Periods!U27))</f>
        <v>1</v>
      </c>
      <c r="L30" s="797">
        <f>MIN(1,(MAX(0, Periods!V28-(L$21+L$20))+MAX(0,L$21-Periods!V27))/(Periods!V28-Periods!V27))</f>
        <v>1</v>
      </c>
      <c r="M30" s="797">
        <f>MIN(1,(MAX(0, Periods!W28-(M$21+M$20))+MAX(0,M$21-Periods!W27))/(Periods!W28-Periods!W27))</f>
        <v>1</v>
      </c>
      <c r="N30" s="797">
        <f>MIN(1,(MAX(0, Periods!X28-(N$21+N$20))+MAX(0,N$21-Periods!X27))/(Periods!X28-Periods!X27))</f>
        <v>1</v>
      </c>
      <c r="O30" s="797">
        <f>MIN(1,(MAX(0, Periods!Y28-(O$21+O$20))+MAX(0,O$21-Periods!Y27))/(Periods!Y28-Periods!Y27))</f>
        <v>1</v>
      </c>
      <c r="P30" s="797">
        <f>MIN(1,(MAX(0, Periods!Z28-(P$21+P$20))+MAX(0,P$21-Periods!Z27))/(Periods!Z28-Periods!Z27))</f>
        <v>1</v>
      </c>
      <c r="Q30" s="797">
        <f>MIN(1,(MAX(0, Periods!AA28-(Q$21+Q$20))+MAX(0,Q$21-Periods!AA27))/(Periods!AA28-Periods!AA27))</f>
        <v>1</v>
      </c>
      <c r="R30" s="797">
        <f>MIN(1,(MAX(0, Periods!AB28-(R$21+R$20))+MAX(0,R$21-Periods!AB27))/(Periods!AB28-Periods!AB27))</f>
        <v>1</v>
      </c>
      <c r="S30" s="797">
        <f>MIN(1,(MAX(0, Periods!AC28-(S$21+S$20))+MAX(0,S$21-Periods!AC27))/(Periods!AC28-Periods!AC27))</f>
        <v>1</v>
      </c>
      <c r="T30" s="797">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7">
        <f>MIN(1,(MAX(0, Periods!U29-(K$21+K$20))+MAX(0,K$21-Periods!U28))/(Periods!U29-Periods!U28))</f>
        <v>1</v>
      </c>
      <c r="L31" s="797">
        <f>MIN(1,(MAX(0, Periods!V29-(L$21+L$20))+MAX(0,L$21-Periods!V28))/(Periods!V29-Periods!V28))</f>
        <v>1</v>
      </c>
      <c r="M31" s="797">
        <f>MIN(1,(MAX(0, Periods!W29-(M$21+M$20))+MAX(0,M$21-Periods!W28))/(Periods!W29-Periods!W28))</f>
        <v>1</v>
      </c>
      <c r="N31" s="797">
        <f>MIN(1,(MAX(0, Periods!X29-(N$21+N$20))+MAX(0,N$21-Periods!X28))/(Periods!X29-Periods!X28))</f>
        <v>1</v>
      </c>
      <c r="O31" s="797">
        <f>MIN(1,(MAX(0, Periods!Y29-(O$21+O$20))+MAX(0,O$21-Periods!Y28))/(Periods!Y29-Periods!Y28))</f>
        <v>1</v>
      </c>
      <c r="P31" s="797">
        <f>MIN(1,(MAX(0, Periods!Z29-(P$21+P$20))+MAX(0,P$21-Periods!Z28))/(Periods!Z29-Periods!Z28))</f>
        <v>1</v>
      </c>
      <c r="Q31" s="797">
        <f>MIN(1,(MAX(0, Periods!AA29-(Q$21+Q$20))+MAX(0,Q$21-Periods!AA28))/(Periods!AA29-Periods!AA28))</f>
        <v>1</v>
      </c>
      <c r="R31" s="797">
        <f>MIN(1,(MAX(0, Periods!AB29-(R$21+R$20))+MAX(0,R$21-Periods!AB28))/(Periods!AB29-Periods!AB28))</f>
        <v>1</v>
      </c>
      <c r="S31" s="797">
        <f>MIN(1,(MAX(0, Periods!AC29-(S$21+S$20))+MAX(0,S$21-Periods!AC28))/(Periods!AC29-Periods!AC28))</f>
        <v>1</v>
      </c>
      <c r="T31" s="797">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7">
        <f>MIN(1,(MAX(0, Periods!U30-(K$21+K$20))+MAX(0,K$21-Periods!U29))/(Periods!U30-Periods!U29))</f>
        <v>1</v>
      </c>
      <c r="L32" s="797">
        <f>MIN(1,(MAX(0, Periods!V30-(L$21+L$20))+MAX(0,L$21-Periods!V29))/(Periods!V30-Periods!V29))</f>
        <v>1</v>
      </c>
      <c r="M32" s="797">
        <f>MIN(1,(MAX(0, Periods!W30-(M$21+M$20))+MAX(0,M$21-Periods!W29))/(Periods!W30-Periods!W29))</f>
        <v>1</v>
      </c>
      <c r="N32" s="797">
        <f>MIN(1,(MAX(0, Periods!X30-(N$21+N$20))+MAX(0,N$21-Periods!X29))/(Periods!X30-Periods!X29))</f>
        <v>1</v>
      </c>
      <c r="O32" s="797">
        <f>MIN(1,(MAX(0, Periods!Y30-(O$21+O$20))+MAX(0,O$21-Periods!Y29))/(Periods!Y30-Periods!Y29))</f>
        <v>1</v>
      </c>
      <c r="P32" s="797">
        <f>MIN(1,(MAX(0, Periods!Z30-(P$21+P$20))+MAX(0,P$21-Periods!Z29))/(Periods!Z30-Periods!Z29))</f>
        <v>1</v>
      </c>
      <c r="Q32" s="797">
        <f>MIN(1,(MAX(0, Periods!AA30-(Q$21+Q$20))+MAX(0,Q$21-Periods!AA29))/(Periods!AA30-Periods!AA29))</f>
        <v>1</v>
      </c>
      <c r="R32" s="797">
        <f>MIN(1,(MAX(0, Periods!AB30-(R$21+R$20))+MAX(0,R$21-Periods!AB29))/(Periods!AB30-Periods!AB29))</f>
        <v>1</v>
      </c>
      <c r="S32" s="797">
        <f>MIN(1,(MAX(0, Periods!AC30-(S$21+S$20))+MAX(0,S$21-Periods!AC29))/(Periods!AC30-Periods!AC29))</f>
        <v>1</v>
      </c>
      <c r="T32" s="797">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7">
        <f>MIN(1,(MAX(0, Periods!U31-(K$21+K$20))+MAX(0,K$21-Periods!U30))/(Periods!U31-Periods!U30))</f>
        <v>1</v>
      </c>
      <c r="L33" s="797">
        <f>MIN(1,(MAX(0, Periods!V31-(L$21+L$20))+MAX(0,L$21-Periods!V30))/(Periods!V31-Periods!V30))</f>
        <v>1</v>
      </c>
      <c r="M33" s="797">
        <f>MIN(1,(MAX(0, Periods!W31-(M$21+M$20))+MAX(0,M$21-Periods!W30))/(Periods!W31-Periods!W30))</f>
        <v>1</v>
      </c>
      <c r="N33" s="797">
        <f>MIN(1,(MAX(0, Periods!X31-(N$21+N$20))+MAX(0,N$21-Periods!X30))/(Periods!X31-Periods!X30))</f>
        <v>1</v>
      </c>
      <c r="O33" s="797">
        <f>MIN(1,(MAX(0, Periods!Y31-(O$21+O$20))+MAX(0,O$21-Periods!Y30))/(Periods!Y31-Periods!Y30))</f>
        <v>1</v>
      </c>
      <c r="P33" s="797">
        <f>MIN(1,(MAX(0, Periods!Z31-(P$21+P$20))+MAX(0,P$21-Periods!Z30))/(Periods!Z31-Periods!Z30))</f>
        <v>1</v>
      </c>
      <c r="Q33" s="797">
        <f>MIN(1,(MAX(0, Periods!AA31-(Q$21+Q$20))+MAX(0,Q$21-Periods!AA30))/(Periods!AA31-Periods!AA30))</f>
        <v>1</v>
      </c>
      <c r="R33" s="797">
        <f>MIN(1,(MAX(0, Periods!AB31-(R$21+R$20))+MAX(0,R$21-Periods!AB30))/(Periods!AB31-Periods!AB30))</f>
        <v>1</v>
      </c>
      <c r="S33" s="797">
        <f>MIN(1,(MAX(0, Periods!AC31-(S$21+S$20))+MAX(0,S$21-Periods!AC30))/(Periods!AC31-Periods!AC30))</f>
        <v>1</v>
      </c>
      <c r="T33" s="797">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1233</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4" t="s">
        <v>1234</v>
      </c>
      <c r="I61" s="905"/>
      <c r="J61" s="905"/>
      <c r="K61" s="905"/>
      <c r="L61" s="905"/>
      <c r="M61" s="905"/>
      <c r="N61" s="905"/>
      <c r="O61" s="905"/>
      <c r="P61" s="905"/>
      <c r="Q61" s="905"/>
      <c r="R61" s="905"/>
      <c r="S61" s="905"/>
      <c r="T61" s="906"/>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6">
        <v>0.2</v>
      </c>
      <c r="K121" s="114">
        <v>0.75</v>
      </c>
      <c r="L121" s="876">
        <v>0</v>
      </c>
      <c r="M121" s="876">
        <v>0.7</v>
      </c>
      <c r="N121" s="876">
        <v>0.92500000000000004</v>
      </c>
      <c r="O121" s="876">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6">
        <v>0.2</v>
      </c>
      <c r="K122" s="114">
        <v>0.75</v>
      </c>
      <c r="L122" s="876">
        <v>0</v>
      </c>
      <c r="M122" s="876">
        <v>0.7</v>
      </c>
      <c r="N122" s="876">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6">
        <v>0.2</v>
      </c>
      <c r="K123" s="114">
        <v>0.75</v>
      </c>
      <c r="L123" s="876">
        <v>0</v>
      </c>
      <c r="M123" s="876">
        <v>0.7</v>
      </c>
      <c r="N123" s="876">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6">
        <v>0.2</v>
      </c>
      <c r="K124" s="114">
        <v>0.75</v>
      </c>
      <c r="L124" s="876">
        <v>0</v>
      </c>
      <c r="M124" s="876">
        <v>0.7</v>
      </c>
      <c r="N124" s="876">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6">
        <v>0.2</v>
      </c>
      <c r="K125" s="114">
        <v>0.75</v>
      </c>
      <c r="L125" s="876">
        <v>0</v>
      </c>
      <c r="M125" s="876">
        <v>0.7</v>
      </c>
      <c r="N125" s="876">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6">
        <v>0.2</v>
      </c>
      <c r="K126" s="114">
        <v>0.75</v>
      </c>
      <c r="L126" s="876">
        <v>0</v>
      </c>
      <c r="M126" s="876">
        <v>0.7</v>
      </c>
      <c r="N126" s="876">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6">
        <v>0.2</v>
      </c>
      <c r="K127" s="114">
        <v>0.75</v>
      </c>
      <c r="L127" s="876">
        <v>0</v>
      </c>
      <c r="M127" s="876">
        <v>0.7</v>
      </c>
      <c r="N127" s="876">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6">
        <v>0.2</v>
      </c>
      <c r="K128" s="114">
        <v>0.75</v>
      </c>
      <c r="L128" s="876">
        <v>0</v>
      </c>
      <c r="M128" s="876">
        <v>0.7</v>
      </c>
      <c r="N128" s="876">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6">
        <v>0.2</v>
      </c>
      <c r="K129" s="114">
        <v>0.75</v>
      </c>
      <c r="L129" s="876">
        <v>0</v>
      </c>
      <c r="M129" s="876">
        <v>0.7</v>
      </c>
      <c r="N129" s="876">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6">
        <v>0.2</v>
      </c>
      <c r="K130" s="114">
        <v>0.75</v>
      </c>
      <c r="L130" s="876">
        <v>0</v>
      </c>
      <c r="M130" s="876">
        <v>0.7</v>
      </c>
      <c r="N130" s="876">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4">
        <v>43572</v>
      </c>
      <c r="K148" s="744">
        <v>43572</v>
      </c>
      <c r="L148" s="744">
        <v>43572</v>
      </c>
      <c r="M148" s="744">
        <v>43572</v>
      </c>
      <c r="N148" s="744">
        <v>43572</v>
      </c>
      <c r="O148" s="744">
        <v>43572</v>
      </c>
      <c r="P148" s="744">
        <v>43572</v>
      </c>
      <c r="Q148" s="744">
        <v>43572</v>
      </c>
      <c r="R148" s="744">
        <v>43572</v>
      </c>
      <c r="S148" s="744">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3">
        <f>MIN(51,INT((J148 - DATE(YEAR(J148),1,1))/7))*7</f>
        <v>105</v>
      </c>
      <c r="K149" s="743">
        <f t="shared" ref="K149:S149" si="3">MIN(51,INT((K148 - DATE(YEAR(K148),1,1))/7))*7</f>
        <v>105</v>
      </c>
      <c r="L149" s="743">
        <f t="shared" si="3"/>
        <v>105</v>
      </c>
      <c r="M149" s="743">
        <f t="shared" si="3"/>
        <v>105</v>
      </c>
      <c r="N149" s="743">
        <f t="shared" si="3"/>
        <v>105</v>
      </c>
      <c r="O149" s="743">
        <f t="shared" si="3"/>
        <v>105</v>
      </c>
      <c r="P149" s="743">
        <f t="shared" si="3"/>
        <v>105</v>
      </c>
      <c r="Q149" s="743">
        <f t="shared" si="3"/>
        <v>105</v>
      </c>
      <c r="R149" s="743">
        <f t="shared" si="3"/>
        <v>105</v>
      </c>
      <c r="S149" s="743">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4">
        <v>43572</v>
      </c>
      <c r="K150" s="744">
        <v>43572</v>
      </c>
      <c r="L150" s="744">
        <v>43572</v>
      </c>
      <c r="M150" s="744">
        <v>43572</v>
      </c>
      <c r="N150" s="744">
        <v>43572</v>
      </c>
      <c r="O150" s="744">
        <v>43572</v>
      </c>
      <c r="P150" s="744">
        <v>43572</v>
      </c>
      <c r="Q150" s="744">
        <v>43572</v>
      </c>
      <c r="R150" s="744">
        <v>43572</v>
      </c>
      <c r="S150" s="744">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3">
        <f>MIN(51,INT((J150 - DATE(YEAR(J150),1,1))/7))*7</f>
        <v>105</v>
      </c>
      <c r="K151" s="743">
        <f t="shared" ref="K151:S151" si="4">MIN(51,INT((K150 - DATE(YEAR(K150),1,1))/7))*7</f>
        <v>105</v>
      </c>
      <c r="L151" s="743">
        <f t="shared" si="4"/>
        <v>105</v>
      </c>
      <c r="M151" s="743">
        <f t="shared" si="4"/>
        <v>105</v>
      </c>
      <c r="N151" s="743">
        <f t="shared" si="4"/>
        <v>105</v>
      </c>
      <c r="O151" s="743">
        <f t="shared" si="4"/>
        <v>105</v>
      </c>
      <c r="P151" s="743">
        <f t="shared" si="4"/>
        <v>105</v>
      </c>
      <c r="Q151" s="743">
        <f t="shared" si="4"/>
        <v>105</v>
      </c>
      <c r="R151" s="743">
        <f t="shared" si="4"/>
        <v>105</v>
      </c>
      <c r="S151" s="743">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4">
        <f>INDEX(i_break_date,MATCH(J$145,$J$145:$S$145,0))+Periods!G56</f>
        <v>43592</v>
      </c>
      <c r="K152" s="744">
        <f>INDEX(i_break_date,MATCH(K$145,$J$145:$S$145,0))+Periods!H56</f>
        <v>43586</v>
      </c>
      <c r="L152" s="744">
        <f>INDEX(i_break_date,MATCH(L$145,$J$145:$S$145,0))+Periods!I56</f>
        <v>43586</v>
      </c>
      <c r="M152" s="744">
        <f>Q152</f>
        <v>43621</v>
      </c>
      <c r="N152" s="744">
        <f>R152</f>
        <v>43621</v>
      </c>
      <c r="O152" s="744">
        <f>INDEX(i_break_date,MATCH(O$145,$J$145:$S$145,0))+Periods!L56</f>
        <v>43600</v>
      </c>
      <c r="P152" s="744">
        <f>INDEX(i_break_date,MATCH(P$145,$J$145:$S$145,0))+Periods!M56</f>
        <v>43600</v>
      </c>
      <c r="Q152" s="744">
        <f>INDEX(i_break_date,MATCH(Q$145,$J$145:$S$145,0))+Periods!N56</f>
        <v>43621</v>
      </c>
      <c r="R152" s="744">
        <f>INDEX(i_break_date,MATCH(R$145,$J$145:$S$145,0))+Periods!O56</f>
        <v>43621</v>
      </c>
      <c r="S152" s="744">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3">
        <f>MIN(51,INT((J152 - DATE(YEAR(J152),1,1))/7))*7</f>
        <v>126</v>
      </c>
      <c r="K153" s="743">
        <f t="shared" ref="K153:S153" si="5">MIN(51,INT((K152 - DATE(YEAR(K152),1,1))/7))*7</f>
        <v>119</v>
      </c>
      <c r="L153" s="743">
        <f t="shared" si="5"/>
        <v>119</v>
      </c>
      <c r="M153" s="743">
        <f t="shared" si="5"/>
        <v>154</v>
      </c>
      <c r="N153" s="743">
        <f t="shared" si="5"/>
        <v>154</v>
      </c>
      <c r="O153" s="743">
        <f t="shared" si="5"/>
        <v>133</v>
      </c>
      <c r="P153" s="743">
        <f t="shared" si="5"/>
        <v>133</v>
      </c>
      <c r="Q153" s="743">
        <f t="shared" si="5"/>
        <v>154</v>
      </c>
      <c r="R153" s="743">
        <f t="shared" si="5"/>
        <v>154</v>
      </c>
      <c r="S153" s="743">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4">
        <f>INDEX(i_break_date,MATCH(J$145,$J$145:$S$145,0))+6*7</f>
        <v>43627</v>
      </c>
      <c r="K154" s="744">
        <f>INDEX(i_break_date,MATCH(K$145,$J$145:$S$145,0))+6*7</f>
        <v>43614</v>
      </c>
      <c r="L154" s="744">
        <f>INDEX(i_break_date,MATCH(L$145,$J$145:$S$145,0))+6*7</f>
        <v>43614</v>
      </c>
      <c r="M154" s="744">
        <f>Q154</f>
        <v>43656</v>
      </c>
      <c r="N154" s="744">
        <f>R154</f>
        <v>43656</v>
      </c>
      <c r="O154" s="744">
        <f>INDEX(i_break_date,MATCH(O$145,$J$145:$S$145,0))+6*7</f>
        <v>43635</v>
      </c>
      <c r="P154" s="744">
        <f>INDEX(i_break_date,MATCH(P$145,$J$145:$S$145,0))+6*7</f>
        <v>43635</v>
      </c>
      <c r="Q154" s="744">
        <f>INDEX(i_break_date,MATCH(Q$145,$J$145:$S$145,0))+6*7</f>
        <v>43656</v>
      </c>
      <c r="R154" s="744">
        <f>INDEX(i_break_date,MATCH(R$145,$J$145:$S$145,0))+6*7</f>
        <v>43656</v>
      </c>
      <c r="S154" s="744">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3">
        <f>MIN(51,INT((J154 - DATE(YEAR(J154),1,1))/7))*7</f>
        <v>161</v>
      </c>
      <c r="K155" s="743">
        <f t="shared" ref="K155:S155" si="6">MIN(51,INT((K154 - DATE(YEAR(K154),1,1))/7))*7</f>
        <v>147</v>
      </c>
      <c r="L155" s="743">
        <f t="shared" si="6"/>
        <v>147</v>
      </c>
      <c r="M155" s="743">
        <f t="shared" si="6"/>
        <v>189</v>
      </c>
      <c r="N155" s="743">
        <f t="shared" si="6"/>
        <v>189</v>
      </c>
      <c r="O155" s="743">
        <f t="shared" si="6"/>
        <v>168</v>
      </c>
      <c r="P155" s="743">
        <f t="shared" si="6"/>
        <v>168</v>
      </c>
      <c r="Q155" s="743">
        <f t="shared" si="6"/>
        <v>189</v>
      </c>
      <c r="R155" s="743">
        <f t="shared" si="6"/>
        <v>189</v>
      </c>
      <c r="S155" s="743">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6">
        <v>0.2</v>
      </c>
      <c r="N164" s="114">
        <v>0.75</v>
      </c>
      <c r="O164" s="876">
        <v>0</v>
      </c>
      <c r="P164" s="876">
        <v>0.7</v>
      </c>
      <c r="Q164" s="876">
        <v>0.92500000000000004</v>
      </c>
      <c r="R164" s="876">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1293</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1338</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1337</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372</v>
      </c>
      <c r="K205" s="24" t="s">
        <v>56</v>
      </c>
      <c r="L205" s="24" t="s">
        <v>57</v>
      </c>
      <c r="M205" s="24" t="s">
        <v>58</v>
      </c>
      <c r="N205" s="24" t="s">
        <v>59</v>
      </c>
      <c r="O205" s="24" t="s">
        <v>868</v>
      </c>
      <c r="P205" s="24" t="s">
        <v>869</v>
      </c>
      <c r="Q205" s="24" t="s">
        <v>870</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8" t="s">
        <v>807</v>
      </c>
      <c r="J206" s="897">
        <v>1</v>
      </c>
      <c r="K206" s="897">
        <v>1</v>
      </c>
      <c r="L206" s="897">
        <v>1</v>
      </c>
      <c r="M206" s="897">
        <v>1</v>
      </c>
      <c r="N206" s="897">
        <v>1</v>
      </c>
      <c r="O206" s="897">
        <v>1</v>
      </c>
      <c r="P206" s="897">
        <v>1</v>
      </c>
      <c r="Q206" s="897">
        <v>1</v>
      </c>
      <c r="R206" s="897">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99" t="s">
        <v>386</v>
      </c>
      <c r="J207" s="897">
        <v>1</v>
      </c>
      <c r="K207" s="897">
        <v>1</v>
      </c>
      <c r="L207" s="897">
        <v>1</v>
      </c>
      <c r="M207" s="897">
        <v>1</v>
      </c>
      <c r="N207" s="897">
        <v>1</v>
      </c>
      <c r="O207" s="897">
        <v>1</v>
      </c>
      <c r="P207" s="897">
        <v>1</v>
      </c>
      <c r="Q207" s="897">
        <v>1</v>
      </c>
      <c r="R207" s="897">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99" t="s">
        <v>779</v>
      </c>
      <c r="J208" s="897">
        <v>1</v>
      </c>
      <c r="K208" s="897">
        <v>1</v>
      </c>
      <c r="L208" s="897">
        <v>1</v>
      </c>
      <c r="M208" s="897">
        <v>1</v>
      </c>
      <c r="N208" s="897">
        <v>1</v>
      </c>
      <c r="O208" s="897">
        <v>1</v>
      </c>
      <c r="P208" s="897">
        <v>1</v>
      </c>
      <c r="Q208" s="897">
        <v>1</v>
      </c>
      <c r="R208" s="897">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99" t="s">
        <v>780</v>
      </c>
      <c r="J209" s="897">
        <v>1</v>
      </c>
      <c r="K209" s="897">
        <v>1</v>
      </c>
      <c r="L209" s="897">
        <v>1</v>
      </c>
      <c r="M209" s="897">
        <v>1</v>
      </c>
      <c r="N209" s="897">
        <v>1</v>
      </c>
      <c r="O209" s="897">
        <v>1</v>
      </c>
      <c r="P209" s="897">
        <v>1</v>
      </c>
      <c r="Q209" s="897">
        <v>1</v>
      </c>
      <c r="R209" s="897">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99" t="s">
        <v>781</v>
      </c>
      <c r="J210" s="897">
        <v>1</v>
      </c>
      <c r="K210" s="897">
        <v>1</v>
      </c>
      <c r="L210" s="897">
        <v>1</v>
      </c>
      <c r="M210" s="897">
        <v>1</v>
      </c>
      <c r="N210" s="897">
        <v>1</v>
      </c>
      <c r="O210" s="897">
        <v>1</v>
      </c>
      <c r="P210" s="897">
        <v>1</v>
      </c>
      <c r="Q210" s="897">
        <v>1</v>
      </c>
      <c r="R210" s="897">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99" t="s">
        <v>782</v>
      </c>
      <c r="J211" s="897">
        <v>1</v>
      </c>
      <c r="K211" s="897">
        <v>1</v>
      </c>
      <c r="L211" s="897">
        <v>1</v>
      </c>
      <c r="M211" s="897">
        <v>1</v>
      </c>
      <c r="N211" s="897">
        <v>1</v>
      </c>
      <c r="O211" s="897">
        <v>1</v>
      </c>
      <c r="P211" s="897">
        <v>1</v>
      </c>
      <c r="Q211" s="897">
        <v>1</v>
      </c>
      <c r="R211" s="897">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99" t="s">
        <v>783</v>
      </c>
      <c r="J212" s="897">
        <v>1</v>
      </c>
      <c r="K212" s="897">
        <v>1</v>
      </c>
      <c r="L212" s="897">
        <v>1</v>
      </c>
      <c r="M212" s="897">
        <v>1</v>
      </c>
      <c r="N212" s="897">
        <v>1</v>
      </c>
      <c r="O212" s="897">
        <v>1</v>
      </c>
      <c r="P212" s="897">
        <v>1</v>
      </c>
      <c r="Q212" s="897">
        <v>1</v>
      </c>
      <c r="R212" s="897">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99" t="s">
        <v>784</v>
      </c>
      <c r="J213" s="897">
        <v>1</v>
      </c>
      <c r="K213" s="897">
        <v>1</v>
      </c>
      <c r="L213" s="897">
        <v>1</v>
      </c>
      <c r="M213" s="897">
        <v>1</v>
      </c>
      <c r="N213" s="897">
        <v>1</v>
      </c>
      <c r="O213" s="897">
        <v>1</v>
      </c>
      <c r="P213" s="897">
        <v>1</v>
      </c>
      <c r="Q213" s="897">
        <v>1</v>
      </c>
      <c r="R213" s="897">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99" t="s">
        <v>785</v>
      </c>
      <c r="J214" s="897">
        <v>1</v>
      </c>
      <c r="K214" s="897">
        <v>1</v>
      </c>
      <c r="L214" s="897">
        <v>1</v>
      </c>
      <c r="M214" s="897">
        <v>1</v>
      </c>
      <c r="N214" s="897">
        <v>1</v>
      </c>
      <c r="O214" s="897">
        <v>1</v>
      </c>
      <c r="P214" s="897">
        <v>1</v>
      </c>
      <c r="Q214" s="897">
        <v>1</v>
      </c>
      <c r="R214" s="897">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0" t="s">
        <v>786</v>
      </c>
      <c r="J215" s="897">
        <v>1</v>
      </c>
      <c r="K215" s="897">
        <v>1</v>
      </c>
      <c r="L215" s="897">
        <v>1</v>
      </c>
      <c r="M215" s="897">
        <v>1</v>
      </c>
      <c r="N215" s="897">
        <v>1</v>
      </c>
      <c r="O215" s="897">
        <v>1</v>
      </c>
      <c r="P215" s="897">
        <v>1</v>
      </c>
      <c r="Q215" s="897">
        <v>1</v>
      </c>
      <c r="R215" s="897">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25"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25"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1" x14ac:dyDescent="0.25">
      <c r="A226" s="106"/>
      <c r="B226" s="97"/>
      <c r="C226" s="18"/>
      <c r="D226" s="13"/>
      <c r="E226" s="18"/>
      <c r="F226" s="75"/>
      <c r="G226" s="79">
        <v>44663.289340277777</v>
      </c>
      <c r="H226" s="80"/>
      <c r="I226" s="76"/>
      <c r="J226" s="76" t="s">
        <v>1238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1" x14ac:dyDescent="0.25">
      <c r="A230" s="106"/>
      <c r="B230" s="97"/>
      <c r="C230" s="18"/>
      <c r="D230" s="18"/>
      <c r="E230" s="18"/>
      <c r="F230" s="18"/>
      <c r="G230" s="24"/>
      <c r="H230" s="24"/>
      <c r="I230" s="24" t="s">
        <v>445</v>
      </c>
      <c r="J230" s="24" t="s">
        <v>740</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369</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1" x14ac:dyDescent="0.25">
      <c r="A231" s="106"/>
      <c r="B231" s="97"/>
      <c r="C231" s="18"/>
      <c r="D231" s="18"/>
      <c r="E231" s="18"/>
      <c r="F231" s="18"/>
      <c r="G231" s="24"/>
      <c r="H231" s="24"/>
      <c r="I231" s="24"/>
      <c r="J231" s="24"/>
      <c r="K231" s="24" t="s">
        <v>363</v>
      </c>
      <c r="L231" s="24" t="s">
        <v>364</v>
      </c>
      <c r="M231" s="24" t="s">
        <v>366</v>
      </c>
      <c r="N231" s="24" t="s">
        <v>367</v>
      </c>
      <c r="O231" s="24" t="s">
        <v>368</v>
      </c>
      <c r="P231" s="24" t="s">
        <v>370</v>
      </c>
      <c r="Q231" s="24" t="s">
        <v>871</v>
      </c>
      <c r="R231" s="24" t="s">
        <v>872</v>
      </c>
      <c r="S231" s="24" t="s">
        <v>1170</v>
      </c>
      <c r="T231" s="24"/>
      <c r="U231" s="24"/>
      <c r="V231" s="24" t="s">
        <v>363</v>
      </c>
      <c r="W231" s="24" t="s">
        <v>364</v>
      </c>
      <c r="X231" s="24" t="s">
        <v>366</v>
      </c>
      <c r="Y231" s="24" t="s">
        <v>367</v>
      </c>
      <c r="Z231" s="24" t="s">
        <v>368</v>
      </c>
      <c r="AA231" s="24" t="s">
        <v>370</v>
      </c>
      <c r="AB231" s="24" t="s">
        <v>871</v>
      </c>
      <c r="AC231" s="24" t="s">
        <v>872</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1" x14ac:dyDescent="0.25">
      <c r="A232" s="106"/>
      <c r="B232" s="97"/>
      <c r="C232" s="18"/>
      <c r="D232" s="18"/>
      <c r="E232" s="18"/>
      <c r="F232" s="14"/>
      <c r="G232" s="88"/>
      <c r="H232" s="88"/>
      <c r="I232" s="103" t="s">
        <v>807</v>
      </c>
      <c r="J232" s="103" t="s">
        <v>373</v>
      </c>
      <c r="K232" s="247">
        <f>$O232</f>
        <v>80</v>
      </c>
      <c r="L232" s="247">
        <f t="shared" ref="L232:N248" si="7">$O232</f>
        <v>80</v>
      </c>
      <c r="M232" s="247">
        <f t="shared" si="7"/>
        <v>80</v>
      </c>
      <c r="N232" s="247">
        <f t="shared" si="7"/>
        <v>80</v>
      </c>
      <c r="O232" s="136">
        <v>80</v>
      </c>
      <c r="P232" s="136">
        <v>80</v>
      </c>
      <c r="Q232" s="136">
        <v>0</v>
      </c>
      <c r="R232" s="136">
        <v>0</v>
      </c>
      <c r="S232" s="136">
        <v>0</v>
      </c>
      <c r="T232" s="88"/>
      <c r="U232" s="103" t="s">
        <v>371</v>
      </c>
      <c r="V232" s="6">
        <f>0.2*$AA232*(K232/$O232)</f>
        <v>0.12000000000000002</v>
      </c>
      <c r="W232" s="6">
        <f>0.75*$AA232*(L232/$O232)</f>
        <v>0.45000000000000007</v>
      </c>
      <c r="X232" s="6">
        <f>0*$Z232*(M232/$O232)</f>
        <v>0</v>
      </c>
      <c r="Y232" s="6">
        <f>0.7*$AA232*(N232/$O232)</f>
        <v>0.42000000000000004</v>
      </c>
      <c r="Z232" s="6">
        <f>0.93*$AA232*(O232/$O232)</f>
        <v>0.55800000000000016</v>
      </c>
      <c r="AA232" s="137">
        <v>0.60000000000000009</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1" x14ac:dyDescent="0.25">
      <c r="A233" s="106"/>
      <c r="B233" s="97"/>
      <c r="C233" s="18"/>
      <c r="D233" s="18"/>
      <c r="E233" s="18"/>
      <c r="F233" s="14"/>
      <c r="G233" s="88"/>
      <c r="H233" s="88"/>
      <c r="I233" s="103"/>
      <c r="J233" s="103" t="s">
        <v>374</v>
      </c>
      <c r="K233" s="247">
        <f>$O233</f>
        <v>207.25450000000001</v>
      </c>
      <c r="L233" s="247">
        <f t="shared" si="7"/>
        <v>207.25450000000001</v>
      </c>
      <c r="M233" s="247">
        <f t="shared" si="7"/>
        <v>207.25450000000001</v>
      </c>
      <c r="N233" s="247">
        <f t="shared" si="7"/>
        <v>207.25450000000001</v>
      </c>
      <c r="O233" s="136">
        <v>207.25450000000001</v>
      </c>
      <c r="P233" s="136">
        <v>207.25450000000001</v>
      </c>
      <c r="Q233" s="136">
        <v>0</v>
      </c>
      <c r="R233" s="136">
        <v>0</v>
      </c>
      <c r="S233" s="136">
        <v>0</v>
      </c>
      <c r="T233" s="88"/>
      <c r="U233" s="103" t="s">
        <v>131</v>
      </c>
      <c r="V233" s="6">
        <f t="shared" ref="V233:V241" si="8">0.2*$AA233*(K233/$O233)</f>
        <v>2.3207142857142844</v>
      </c>
      <c r="W233" s="6">
        <f t="shared" ref="W233:W234" si="9">0.75*$AA233*(L233/$O233)</f>
        <v>8.7026785714285655</v>
      </c>
      <c r="X233" s="6">
        <f t="shared" ref="X233:X241" si="10">0*$Z233*(M233/$O233)</f>
        <v>0</v>
      </c>
      <c r="Y233" s="6">
        <f t="shared" ref="Y233:Y236" si="11">0.7*$AA233*(N233/$O233)</f>
        <v>8.1224999999999934</v>
      </c>
      <c r="Z233" s="6">
        <f t="shared" ref="Z233:Z296" si="12">0.93*$AA233*(O233/$O233)</f>
        <v>10.791321428571422</v>
      </c>
      <c r="AA233" s="137">
        <v>11.603571428571421</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1" x14ac:dyDescent="0.25">
      <c r="A234" s="106"/>
      <c r="B234" s="97"/>
      <c r="C234" s="18"/>
      <c r="D234" s="18"/>
      <c r="E234" s="18"/>
      <c r="F234" s="14"/>
      <c r="G234" s="88"/>
      <c r="H234" s="88"/>
      <c r="I234" s="103"/>
      <c r="J234" s="103" t="s">
        <v>375</v>
      </c>
      <c r="K234" s="247">
        <f t="shared" ref="K234:N265" si="13">$O234</f>
        <v>341.66800000000001</v>
      </c>
      <c r="L234" s="247">
        <f t="shared" si="7"/>
        <v>341.66800000000001</v>
      </c>
      <c r="M234" s="247">
        <f t="shared" si="7"/>
        <v>341.66800000000001</v>
      </c>
      <c r="N234" s="247">
        <f t="shared" si="7"/>
        <v>341.66800000000001</v>
      </c>
      <c r="O234" s="136">
        <v>341.66800000000001</v>
      </c>
      <c r="P234" s="136">
        <v>341.66800000000001</v>
      </c>
      <c r="Q234" s="136">
        <v>0</v>
      </c>
      <c r="R234" s="136">
        <v>0</v>
      </c>
      <c r="S234" s="136">
        <v>0</v>
      </c>
      <c r="T234" s="88"/>
      <c r="U234" s="103" t="s">
        <v>132</v>
      </c>
      <c r="V234" s="6">
        <f t="shared" si="8"/>
        <v>3.8294254545454516</v>
      </c>
      <c r="W234" s="6">
        <f t="shared" si="9"/>
        <v>14.360345454545442</v>
      </c>
      <c r="X234" s="6">
        <f t="shared" si="10"/>
        <v>0</v>
      </c>
      <c r="Y234" s="6">
        <f t="shared" si="11"/>
        <v>13.402989090909079</v>
      </c>
      <c r="Z234" s="6">
        <f t="shared" si="12"/>
        <v>17.806828363636349</v>
      </c>
      <c r="AA234" s="137">
        <v>19.147127272727257</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1" x14ac:dyDescent="0.25">
      <c r="A235" s="106"/>
      <c r="B235" s="97"/>
      <c r="C235" s="18"/>
      <c r="D235" s="18"/>
      <c r="E235" s="18"/>
      <c r="F235" s="14"/>
      <c r="G235" s="88"/>
      <c r="H235" s="88"/>
      <c r="I235" s="103"/>
      <c r="J235" s="103" t="s">
        <v>376</v>
      </c>
      <c r="K235" s="247">
        <f t="shared" si="13"/>
        <v>375.61450000000002</v>
      </c>
      <c r="L235" s="247">
        <f t="shared" si="7"/>
        <v>375.61450000000002</v>
      </c>
      <c r="M235" s="247">
        <f t="shared" si="7"/>
        <v>375.61450000000002</v>
      </c>
      <c r="N235" s="247">
        <f t="shared" si="7"/>
        <v>375.61450000000002</v>
      </c>
      <c r="O235" s="136">
        <v>375.61450000000002</v>
      </c>
      <c r="P235" s="136">
        <v>375.61450000000002</v>
      </c>
      <c r="Q235" s="136">
        <v>0</v>
      </c>
      <c r="R235" s="136">
        <v>0</v>
      </c>
      <c r="S235" s="136">
        <v>0</v>
      </c>
      <c r="T235" s="88"/>
      <c r="U235" s="103" t="s">
        <v>133</v>
      </c>
      <c r="V235" s="6">
        <f t="shared" si="8"/>
        <v>5.132914285714298</v>
      </c>
      <c r="W235" s="137">
        <f>0.7*$AA235*(L235/$O235)</f>
        <v>17.965200000000042</v>
      </c>
      <c r="X235" s="6">
        <f t="shared" si="10"/>
        <v>0</v>
      </c>
      <c r="Y235" s="6">
        <f t="shared" si="11"/>
        <v>17.965200000000042</v>
      </c>
      <c r="Z235" s="6">
        <f t="shared" si="12"/>
        <v>23.868051428571484</v>
      </c>
      <c r="AA235" s="137">
        <v>25.664571428571488</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1" x14ac:dyDescent="0.25">
      <c r="A236" s="106"/>
      <c r="B236" s="97"/>
      <c r="C236" s="18"/>
      <c r="D236" s="18"/>
      <c r="E236" s="18"/>
      <c r="F236" s="14"/>
      <c r="G236" s="88"/>
      <c r="H236" s="88"/>
      <c r="I236" s="103"/>
      <c r="J236" s="103" t="s">
        <v>377</v>
      </c>
      <c r="K236" s="247">
        <f t="shared" si="13"/>
        <v>381.80349999999999</v>
      </c>
      <c r="L236" s="247">
        <f t="shared" si="7"/>
        <v>381.80349999999999</v>
      </c>
      <c r="M236" s="247">
        <f t="shared" si="7"/>
        <v>381.80349999999999</v>
      </c>
      <c r="N236" s="247">
        <f t="shared" si="7"/>
        <v>381.80349999999999</v>
      </c>
      <c r="O236" s="136">
        <v>381.80349999999999</v>
      </c>
      <c r="P236" s="136">
        <v>381.80349999999999</v>
      </c>
      <c r="Q236" s="136">
        <v>0</v>
      </c>
      <c r="R236" s="136">
        <v>0</v>
      </c>
      <c r="S236" s="136">
        <v>0</v>
      </c>
      <c r="T236" s="88"/>
      <c r="U236" s="103" t="s">
        <v>134</v>
      </c>
      <c r="V236" s="6">
        <f t="shared" si="8"/>
        <v>10.108264285714291</v>
      </c>
      <c r="W236" s="6">
        <f>0.75*$AA236*(L236/$O236)</f>
        <v>37.905991071428595</v>
      </c>
      <c r="X236" s="6">
        <f t="shared" si="10"/>
        <v>0</v>
      </c>
      <c r="Y236" s="6">
        <f t="shared" si="11"/>
        <v>35.378925000000017</v>
      </c>
      <c r="Z236" s="6">
        <f t="shared" si="12"/>
        <v>47.003428928571459</v>
      </c>
      <c r="AA236" s="137">
        <v>50.541321428571457</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1" x14ac:dyDescent="0.25">
      <c r="A237" s="106"/>
      <c r="B237" s="97"/>
      <c r="C237" s="18"/>
      <c r="D237" s="18"/>
      <c r="E237" s="18"/>
      <c r="F237" s="14"/>
      <c r="G237" s="88"/>
      <c r="H237" s="88"/>
      <c r="I237" s="103"/>
      <c r="J237" s="103" t="s">
        <v>378</v>
      </c>
      <c r="K237" s="247">
        <f t="shared" si="13"/>
        <v>540.89149999999995</v>
      </c>
      <c r="L237" s="247">
        <f t="shared" si="7"/>
        <v>540.89149999999995</v>
      </c>
      <c r="M237" s="247">
        <f t="shared" si="7"/>
        <v>540.89149999999995</v>
      </c>
      <c r="N237" s="247">
        <f t="shared" si="7"/>
        <v>540.89149999999995</v>
      </c>
      <c r="O237" s="136">
        <v>540.89149999999995</v>
      </c>
      <c r="P237" s="136">
        <v>540.89149999999995</v>
      </c>
      <c r="Q237" s="136">
        <v>0</v>
      </c>
      <c r="R237" s="136">
        <v>0</v>
      </c>
      <c r="S237" s="136">
        <v>0</v>
      </c>
      <c r="T237" s="88"/>
      <c r="U237" s="103" t="s">
        <v>135</v>
      </c>
      <c r="V237" s="6">
        <f t="shared" si="8"/>
        <v>11.757991999999978</v>
      </c>
      <c r="W237" s="6">
        <f t="shared" ref="W237:W300" si="14">0.75*$AA237*(L237/$O237)</f>
        <v>44.092469999999913</v>
      </c>
      <c r="X237" s="6">
        <f t="shared" si="10"/>
        <v>0</v>
      </c>
      <c r="Y237" s="137">
        <f>0.6*$AA237*(N237/$O237)</f>
        <v>35.273975999999934</v>
      </c>
      <c r="Z237" s="6">
        <f t="shared" si="12"/>
        <v>54.674662799999901</v>
      </c>
      <c r="AA237" s="137">
        <v>58.789959999999887</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1" x14ac:dyDescent="0.25">
      <c r="A238" s="106"/>
      <c r="B238" s="97"/>
      <c r="C238" s="18"/>
      <c r="D238" s="18"/>
      <c r="E238" s="18"/>
      <c r="F238" s="14"/>
      <c r="G238" s="88"/>
      <c r="H238" s="88"/>
      <c r="I238" s="103"/>
      <c r="J238" s="103" t="s">
        <v>379</v>
      </c>
      <c r="K238" s="247">
        <f t="shared" si="13"/>
        <v>80</v>
      </c>
      <c r="L238" s="247">
        <f t="shared" si="7"/>
        <v>80</v>
      </c>
      <c r="M238" s="247">
        <f t="shared" si="7"/>
        <v>80</v>
      </c>
      <c r="N238" s="247">
        <f t="shared" si="7"/>
        <v>80</v>
      </c>
      <c r="O238" s="136">
        <v>80</v>
      </c>
      <c r="P238" s="136">
        <v>80</v>
      </c>
      <c r="Q238" s="136">
        <v>0</v>
      </c>
      <c r="R238" s="136">
        <v>0</v>
      </c>
      <c r="S238" s="136">
        <v>0</v>
      </c>
      <c r="T238" s="88"/>
      <c r="U238" s="103" t="s">
        <v>136</v>
      </c>
      <c r="V238" s="6">
        <f t="shared" si="8"/>
        <v>0.14400000000000002</v>
      </c>
      <c r="W238" s="6">
        <f t="shared" si="14"/>
        <v>0.54</v>
      </c>
      <c r="X238" s="6">
        <f t="shared" si="10"/>
        <v>0</v>
      </c>
      <c r="Y238" s="6">
        <f>0.7*$AA238*(N238/$O238)</f>
        <v>0.504</v>
      </c>
      <c r="Z238" s="6">
        <f t="shared" si="12"/>
        <v>0.66960000000000008</v>
      </c>
      <c r="AA238" s="137">
        <v>0.72000000000000008</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1" x14ac:dyDescent="0.25">
      <c r="A239" s="106"/>
      <c r="B239" s="97"/>
      <c r="C239" s="18"/>
      <c r="D239" s="18"/>
      <c r="E239" s="18"/>
      <c r="F239" s="14"/>
      <c r="G239" s="88"/>
      <c r="H239" s="88"/>
      <c r="I239" s="103"/>
      <c r="J239" s="103" t="s">
        <v>380</v>
      </c>
      <c r="K239" s="247">
        <f t="shared" si="13"/>
        <v>80</v>
      </c>
      <c r="L239" s="247">
        <f t="shared" si="7"/>
        <v>80</v>
      </c>
      <c r="M239" s="247">
        <f t="shared" si="7"/>
        <v>80</v>
      </c>
      <c r="N239" s="247">
        <f t="shared" si="7"/>
        <v>80</v>
      </c>
      <c r="O239" s="136">
        <v>80</v>
      </c>
      <c r="P239" s="136">
        <v>80</v>
      </c>
      <c r="Q239" s="136">
        <v>0</v>
      </c>
      <c r="R239" s="136">
        <v>0</v>
      </c>
      <c r="S239" s="136">
        <v>0</v>
      </c>
      <c r="T239" s="88"/>
      <c r="U239" s="103" t="s">
        <v>137</v>
      </c>
      <c r="V239" s="6">
        <f t="shared" si="8"/>
        <v>0.14400000000000002</v>
      </c>
      <c r="W239" s="6">
        <f t="shared" si="14"/>
        <v>0.54</v>
      </c>
      <c r="X239" s="6">
        <f t="shared" si="10"/>
        <v>0</v>
      </c>
      <c r="Y239" s="6">
        <f t="shared" ref="Y239:Y302" si="15">0.7*$AA239*(N239/$O239)</f>
        <v>0.504</v>
      </c>
      <c r="Z239" s="6">
        <f t="shared" si="12"/>
        <v>0.66960000000000008</v>
      </c>
      <c r="AA239" s="137">
        <v>0.72000000000000008</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1" x14ac:dyDescent="0.25">
      <c r="A240" s="106"/>
      <c r="B240" s="97"/>
      <c r="C240" s="18"/>
      <c r="D240" s="18"/>
      <c r="E240" s="18"/>
      <c r="F240" s="14"/>
      <c r="G240" s="88"/>
      <c r="H240" s="88"/>
      <c r="I240" s="103"/>
      <c r="J240" s="103" t="s">
        <v>381</v>
      </c>
      <c r="K240" s="247">
        <f t="shared" si="13"/>
        <v>80</v>
      </c>
      <c r="L240" s="247">
        <f t="shared" si="7"/>
        <v>80</v>
      </c>
      <c r="M240" s="247">
        <f t="shared" si="7"/>
        <v>80</v>
      </c>
      <c r="N240" s="247">
        <f t="shared" si="7"/>
        <v>80</v>
      </c>
      <c r="O240" s="136">
        <v>80</v>
      </c>
      <c r="P240" s="136">
        <v>80</v>
      </c>
      <c r="Q240" s="136">
        <v>0</v>
      </c>
      <c r="R240" s="136">
        <v>0</v>
      </c>
      <c r="S240" s="136">
        <v>0</v>
      </c>
      <c r="T240" s="88"/>
      <c r="U240" s="103" t="s">
        <v>138</v>
      </c>
      <c r="V240" s="6">
        <f t="shared" si="8"/>
        <v>0.14400000000000002</v>
      </c>
      <c r="W240" s="6">
        <f t="shared" si="14"/>
        <v>0.54</v>
      </c>
      <c r="X240" s="6">
        <f t="shared" si="10"/>
        <v>0</v>
      </c>
      <c r="Y240" s="6">
        <f t="shared" si="15"/>
        <v>0.504</v>
      </c>
      <c r="Z240" s="6">
        <f t="shared" si="12"/>
        <v>0.66960000000000008</v>
      </c>
      <c r="AA240" s="137">
        <v>0.72000000000000008</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1" x14ac:dyDescent="0.25">
      <c r="A241" s="106"/>
      <c r="B241" s="97"/>
      <c r="C241" s="18"/>
      <c r="D241" s="18"/>
      <c r="E241" s="18"/>
      <c r="F241" s="14"/>
      <c r="G241" s="88"/>
      <c r="H241" s="88"/>
      <c r="I241" s="103"/>
      <c r="J241" s="103" t="s">
        <v>382</v>
      </c>
      <c r="K241" s="247">
        <f t="shared" si="13"/>
        <v>80</v>
      </c>
      <c r="L241" s="247">
        <f t="shared" si="7"/>
        <v>80</v>
      </c>
      <c r="M241" s="247">
        <f t="shared" si="7"/>
        <v>80</v>
      </c>
      <c r="N241" s="247">
        <f t="shared" si="7"/>
        <v>80</v>
      </c>
      <c r="O241" s="136">
        <v>80</v>
      </c>
      <c r="P241" s="136">
        <v>80</v>
      </c>
      <c r="Q241" s="136">
        <v>0</v>
      </c>
      <c r="R241" s="136">
        <v>0</v>
      </c>
      <c r="S241" s="136">
        <v>0</v>
      </c>
      <c r="T241" s="88"/>
      <c r="U241" s="103" t="s">
        <v>139</v>
      </c>
      <c r="V241" s="6">
        <f t="shared" si="8"/>
        <v>0.14400000000000002</v>
      </c>
      <c r="W241" s="6">
        <f t="shared" si="14"/>
        <v>0.54</v>
      </c>
      <c r="X241" s="6">
        <f t="shared" si="10"/>
        <v>0</v>
      </c>
      <c r="Y241" s="6">
        <f t="shared" si="15"/>
        <v>0.504</v>
      </c>
      <c r="Z241" s="6">
        <f t="shared" si="12"/>
        <v>0.66960000000000008</v>
      </c>
      <c r="AA241" s="137">
        <v>0.72000000000000008</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t="s">
        <v>386</v>
      </c>
      <c r="J242" s="103" t="s">
        <v>373</v>
      </c>
      <c r="K242" s="247">
        <f t="shared" si="13"/>
        <v>268.84732142857143</v>
      </c>
      <c r="L242" s="247">
        <f t="shared" si="7"/>
        <v>268.84732142857143</v>
      </c>
      <c r="M242" s="247">
        <f t="shared" si="7"/>
        <v>268.84732142857143</v>
      </c>
      <c r="N242" s="247">
        <f t="shared" si="7"/>
        <v>268.84732142857143</v>
      </c>
      <c r="O242" s="136">
        <v>268.84732142857143</v>
      </c>
      <c r="P242" s="136">
        <v>0</v>
      </c>
      <c r="Q242" s="136">
        <v>0</v>
      </c>
      <c r="R242" s="136">
        <v>0</v>
      </c>
      <c r="S242" s="136">
        <v>0</v>
      </c>
      <c r="T242" s="88"/>
      <c r="U242" s="103" t="s">
        <v>371</v>
      </c>
      <c r="V242" s="6">
        <f t="shared" ref="V242:V295" si="16">0.55*$Z242*(K242/$O242)</f>
        <v>0</v>
      </c>
      <c r="W242" s="6">
        <f t="shared" si="14"/>
        <v>0</v>
      </c>
      <c r="X242" s="6">
        <f t="shared" ref="X242:X295" si="17">0.9*$Z242*(M242/$O242)</f>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374</v>
      </c>
      <c r="K243" s="247">
        <f t="shared" si="13"/>
        <v>376.84090909090912</v>
      </c>
      <c r="L243" s="247">
        <f t="shared" si="7"/>
        <v>376.84090909090912</v>
      </c>
      <c r="M243" s="247">
        <f t="shared" si="7"/>
        <v>376.84090909090912</v>
      </c>
      <c r="N243" s="247">
        <f t="shared" si="7"/>
        <v>376.84090909090912</v>
      </c>
      <c r="O243" s="136">
        <v>376.84090909090912</v>
      </c>
      <c r="P243" s="136">
        <v>0</v>
      </c>
      <c r="Q243" s="136">
        <v>0</v>
      </c>
      <c r="R243" s="136">
        <v>0</v>
      </c>
      <c r="S243" s="136">
        <v>0</v>
      </c>
      <c r="T243" s="88"/>
      <c r="U243" s="103" t="s">
        <v>131</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375</v>
      </c>
      <c r="K244" s="247">
        <f t="shared" si="13"/>
        <v>337.78181818181815</v>
      </c>
      <c r="L244" s="247">
        <f t="shared" si="7"/>
        <v>337.78181818181815</v>
      </c>
      <c r="M244" s="247">
        <f t="shared" si="7"/>
        <v>337.78181818181815</v>
      </c>
      <c r="N244" s="247">
        <f t="shared" si="7"/>
        <v>337.78181818181815</v>
      </c>
      <c r="O244" s="136">
        <v>337.78181818181815</v>
      </c>
      <c r="P244" s="136">
        <v>0</v>
      </c>
      <c r="Q244" s="136">
        <v>0</v>
      </c>
      <c r="R244" s="136">
        <v>0</v>
      </c>
      <c r="S244" s="136">
        <v>0</v>
      </c>
      <c r="T244" s="88"/>
      <c r="U244" s="103" t="s">
        <v>132</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376</v>
      </c>
      <c r="K245" s="247">
        <f t="shared" si="13"/>
        <v>377.85113636363639</v>
      </c>
      <c r="L245" s="247">
        <f t="shared" si="7"/>
        <v>377.85113636363639</v>
      </c>
      <c r="M245" s="247">
        <f t="shared" si="7"/>
        <v>377.85113636363639</v>
      </c>
      <c r="N245" s="247">
        <f t="shared" si="7"/>
        <v>377.85113636363639</v>
      </c>
      <c r="O245" s="136">
        <v>377.85113636363639</v>
      </c>
      <c r="P245" s="136">
        <v>0</v>
      </c>
      <c r="Q245" s="136">
        <v>0</v>
      </c>
      <c r="R245" s="136">
        <v>0</v>
      </c>
      <c r="S245" s="136">
        <v>0</v>
      </c>
      <c r="T245" s="88"/>
      <c r="U245" s="103" t="s">
        <v>133</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c r="J246" s="103" t="s">
        <v>377</v>
      </c>
      <c r="K246" s="247">
        <f t="shared" si="13"/>
        <v>464.81704545454545</v>
      </c>
      <c r="L246" s="247">
        <f t="shared" si="7"/>
        <v>464.81704545454545</v>
      </c>
      <c r="M246" s="247">
        <f t="shared" si="7"/>
        <v>464.81704545454545</v>
      </c>
      <c r="N246" s="247">
        <f t="shared" si="7"/>
        <v>464.81704545454545</v>
      </c>
      <c r="O246" s="136">
        <v>464.81704545454545</v>
      </c>
      <c r="P246" s="136">
        <v>0</v>
      </c>
      <c r="Q246" s="136">
        <v>0</v>
      </c>
      <c r="R246" s="136">
        <v>0</v>
      </c>
      <c r="S246" s="136">
        <v>0</v>
      </c>
      <c r="T246" s="88"/>
      <c r="U246" s="103" t="s">
        <v>134</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378</v>
      </c>
      <c r="K247" s="247">
        <f t="shared" si="13"/>
        <v>521.91666666666674</v>
      </c>
      <c r="L247" s="247">
        <f t="shared" si="7"/>
        <v>521.91666666666674</v>
      </c>
      <c r="M247" s="247">
        <f t="shared" si="7"/>
        <v>521.91666666666674</v>
      </c>
      <c r="N247" s="247">
        <f t="shared" si="7"/>
        <v>521.91666666666674</v>
      </c>
      <c r="O247" s="136">
        <v>521.91666666666674</v>
      </c>
      <c r="P247" s="136">
        <v>0</v>
      </c>
      <c r="Q247" s="136">
        <v>0</v>
      </c>
      <c r="R247" s="136">
        <v>0</v>
      </c>
      <c r="S247" s="136">
        <v>0</v>
      </c>
      <c r="T247" s="88"/>
      <c r="U247" s="103" t="s">
        <v>135</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379</v>
      </c>
      <c r="K248" s="247">
        <f t="shared" si="13"/>
        <v>80</v>
      </c>
      <c r="L248" s="247">
        <f t="shared" si="7"/>
        <v>80</v>
      </c>
      <c r="M248" s="247">
        <f t="shared" si="7"/>
        <v>80</v>
      </c>
      <c r="N248" s="247">
        <f t="shared" si="7"/>
        <v>80</v>
      </c>
      <c r="O248" s="136">
        <v>80</v>
      </c>
      <c r="P248" s="136">
        <v>0</v>
      </c>
      <c r="Q248" s="136">
        <v>0</v>
      </c>
      <c r="R248" s="136">
        <v>0</v>
      </c>
      <c r="S248" s="136">
        <v>0</v>
      </c>
      <c r="T248" s="88"/>
      <c r="U248" s="103" t="s">
        <v>136</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380</v>
      </c>
      <c r="K249" s="247">
        <f t="shared" si="13"/>
        <v>80</v>
      </c>
      <c r="L249" s="247">
        <f t="shared" si="13"/>
        <v>80</v>
      </c>
      <c r="M249" s="247">
        <f t="shared" si="13"/>
        <v>80</v>
      </c>
      <c r="N249" s="247">
        <f t="shared" si="13"/>
        <v>80</v>
      </c>
      <c r="O249" s="136">
        <v>80</v>
      </c>
      <c r="P249" s="136">
        <v>0</v>
      </c>
      <c r="Q249" s="136">
        <v>0</v>
      </c>
      <c r="R249" s="136">
        <v>0</v>
      </c>
      <c r="S249" s="136">
        <v>0</v>
      </c>
      <c r="T249" s="88"/>
      <c r="U249" s="103" t="s">
        <v>137</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381</v>
      </c>
      <c r="K250" s="247">
        <f t="shared" si="13"/>
        <v>80</v>
      </c>
      <c r="L250" s="247">
        <f t="shared" si="13"/>
        <v>80</v>
      </c>
      <c r="M250" s="247">
        <f t="shared" si="13"/>
        <v>80</v>
      </c>
      <c r="N250" s="247">
        <f t="shared" si="13"/>
        <v>80</v>
      </c>
      <c r="O250" s="136">
        <v>80</v>
      </c>
      <c r="P250" s="136">
        <v>0</v>
      </c>
      <c r="Q250" s="136">
        <v>0</v>
      </c>
      <c r="R250" s="136">
        <v>0</v>
      </c>
      <c r="S250" s="136">
        <v>0</v>
      </c>
      <c r="T250" s="88"/>
      <c r="U250" s="103" t="s">
        <v>138</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382</v>
      </c>
      <c r="K251" s="247">
        <f t="shared" si="13"/>
        <v>80</v>
      </c>
      <c r="L251" s="247">
        <f t="shared" si="13"/>
        <v>80</v>
      </c>
      <c r="M251" s="247">
        <f t="shared" si="13"/>
        <v>80</v>
      </c>
      <c r="N251" s="247">
        <f t="shared" si="13"/>
        <v>80</v>
      </c>
      <c r="O251" s="136">
        <v>80</v>
      </c>
      <c r="P251" s="136">
        <v>0</v>
      </c>
      <c r="Q251" s="136">
        <v>0</v>
      </c>
      <c r="R251" s="136">
        <v>0</v>
      </c>
      <c r="S251" s="136">
        <v>0</v>
      </c>
      <c r="T251" s="88"/>
      <c r="U251" s="103" t="s">
        <v>139</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t="s">
        <v>779</v>
      </c>
      <c r="J252" s="103" t="s">
        <v>373</v>
      </c>
      <c r="K252" s="247">
        <f t="shared" si="13"/>
        <v>268.84732142857143</v>
      </c>
      <c r="L252" s="247">
        <f t="shared" si="13"/>
        <v>268.84732142857143</v>
      </c>
      <c r="M252" s="247">
        <f t="shared" si="13"/>
        <v>268.84732142857143</v>
      </c>
      <c r="N252" s="247">
        <f t="shared" si="13"/>
        <v>268.84732142857143</v>
      </c>
      <c r="O252" s="136">
        <v>268.84732142857143</v>
      </c>
      <c r="P252" s="136">
        <v>0</v>
      </c>
      <c r="Q252" s="136">
        <v>0</v>
      </c>
      <c r="R252" s="136">
        <v>0</v>
      </c>
      <c r="S252" s="136">
        <v>0</v>
      </c>
      <c r="T252" s="88"/>
      <c r="U252" s="103" t="s">
        <v>371</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374</v>
      </c>
      <c r="K253" s="247">
        <f t="shared" si="13"/>
        <v>376.84090909090912</v>
      </c>
      <c r="L253" s="247">
        <f t="shared" si="13"/>
        <v>376.84090909090912</v>
      </c>
      <c r="M253" s="247">
        <f t="shared" si="13"/>
        <v>376.84090909090912</v>
      </c>
      <c r="N253" s="247">
        <f t="shared" si="13"/>
        <v>376.84090909090912</v>
      </c>
      <c r="O253" s="136">
        <v>376.84090909090912</v>
      </c>
      <c r="P253" s="136">
        <v>0</v>
      </c>
      <c r="Q253" s="136">
        <v>0</v>
      </c>
      <c r="R253" s="136">
        <v>0</v>
      </c>
      <c r="S253" s="136">
        <v>0</v>
      </c>
      <c r="T253" s="88"/>
      <c r="U253" s="103" t="s">
        <v>131</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375</v>
      </c>
      <c r="K254" s="247">
        <f t="shared" si="13"/>
        <v>337.78181818181815</v>
      </c>
      <c r="L254" s="247">
        <f t="shared" si="13"/>
        <v>337.78181818181815</v>
      </c>
      <c r="M254" s="247">
        <f t="shared" si="13"/>
        <v>337.78181818181815</v>
      </c>
      <c r="N254" s="247">
        <f t="shared" si="13"/>
        <v>337.78181818181815</v>
      </c>
      <c r="O254" s="136">
        <v>337.78181818181815</v>
      </c>
      <c r="P254" s="136">
        <v>0</v>
      </c>
      <c r="Q254" s="136">
        <v>0</v>
      </c>
      <c r="R254" s="136">
        <v>0</v>
      </c>
      <c r="S254" s="136">
        <v>0</v>
      </c>
      <c r="T254" s="88"/>
      <c r="U254" s="103" t="s">
        <v>132</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376</v>
      </c>
      <c r="K255" s="247">
        <f t="shared" si="13"/>
        <v>377.85113636363639</v>
      </c>
      <c r="L255" s="247">
        <f t="shared" si="13"/>
        <v>377.85113636363639</v>
      </c>
      <c r="M255" s="247">
        <f t="shared" si="13"/>
        <v>377.85113636363639</v>
      </c>
      <c r="N255" s="247">
        <f t="shared" si="13"/>
        <v>377.85113636363639</v>
      </c>
      <c r="O255" s="136">
        <v>377.85113636363639</v>
      </c>
      <c r="P255" s="136">
        <v>0</v>
      </c>
      <c r="Q255" s="136">
        <v>0</v>
      </c>
      <c r="R255" s="136">
        <v>0</v>
      </c>
      <c r="S255" s="136">
        <v>0</v>
      </c>
      <c r="T255" s="88"/>
      <c r="U255" s="103" t="s">
        <v>133</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c r="J256" s="103" t="s">
        <v>377</v>
      </c>
      <c r="K256" s="247">
        <f t="shared" si="13"/>
        <v>464.81704545454545</v>
      </c>
      <c r="L256" s="247">
        <f t="shared" si="13"/>
        <v>464.81704545454545</v>
      </c>
      <c r="M256" s="247">
        <f t="shared" si="13"/>
        <v>464.81704545454545</v>
      </c>
      <c r="N256" s="247">
        <f t="shared" si="13"/>
        <v>464.81704545454545</v>
      </c>
      <c r="O256" s="136">
        <v>464.81704545454545</v>
      </c>
      <c r="P256" s="136">
        <v>0</v>
      </c>
      <c r="Q256" s="136">
        <v>0</v>
      </c>
      <c r="R256" s="136">
        <v>0</v>
      </c>
      <c r="S256" s="136">
        <v>0</v>
      </c>
      <c r="T256" s="88"/>
      <c r="U256" s="103" t="s">
        <v>134</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378</v>
      </c>
      <c r="K257" s="247">
        <f t="shared" si="13"/>
        <v>439.39</v>
      </c>
      <c r="L257" s="247">
        <f t="shared" si="13"/>
        <v>439.39</v>
      </c>
      <c r="M257" s="247">
        <f t="shared" si="13"/>
        <v>439.39</v>
      </c>
      <c r="N257" s="247">
        <f t="shared" si="13"/>
        <v>439.39</v>
      </c>
      <c r="O257" s="136">
        <v>439.39</v>
      </c>
      <c r="P257" s="136">
        <v>0</v>
      </c>
      <c r="Q257" s="136">
        <v>0</v>
      </c>
      <c r="R257" s="136">
        <v>0</v>
      </c>
      <c r="S257" s="136">
        <v>0</v>
      </c>
      <c r="T257" s="88"/>
      <c r="U257" s="103" t="s">
        <v>135</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379</v>
      </c>
      <c r="K258" s="247">
        <f t="shared" si="13"/>
        <v>80</v>
      </c>
      <c r="L258" s="247">
        <f t="shared" si="13"/>
        <v>80</v>
      </c>
      <c r="M258" s="247">
        <f t="shared" si="13"/>
        <v>80</v>
      </c>
      <c r="N258" s="247">
        <f t="shared" si="13"/>
        <v>80</v>
      </c>
      <c r="O258" s="136">
        <v>80</v>
      </c>
      <c r="P258" s="136">
        <v>0</v>
      </c>
      <c r="Q258" s="136">
        <v>0</v>
      </c>
      <c r="R258" s="136">
        <v>0</v>
      </c>
      <c r="S258" s="136">
        <v>0</v>
      </c>
      <c r="T258" s="88"/>
      <c r="U258" s="103" t="s">
        <v>136</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380</v>
      </c>
      <c r="K259" s="247">
        <f t="shared" si="13"/>
        <v>80</v>
      </c>
      <c r="L259" s="247">
        <f t="shared" si="13"/>
        <v>80</v>
      </c>
      <c r="M259" s="247">
        <f t="shared" si="13"/>
        <v>80</v>
      </c>
      <c r="N259" s="247">
        <f t="shared" si="13"/>
        <v>80</v>
      </c>
      <c r="O259" s="136">
        <v>80</v>
      </c>
      <c r="P259" s="136">
        <v>0</v>
      </c>
      <c r="Q259" s="136">
        <v>0</v>
      </c>
      <c r="R259" s="136">
        <v>0</v>
      </c>
      <c r="S259" s="136">
        <v>0</v>
      </c>
      <c r="T259" s="88"/>
      <c r="U259" s="103" t="s">
        <v>137</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381</v>
      </c>
      <c r="K260" s="247">
        <f t="shared" si="13"/>
        <v>80</v>
      </c>
      <c r="L260" s="247">
        <f t="shared" si="13"/>
        <v>80</v>
      </c>
      <c r="M260" s="247">
        <f t="shared" si="13"/>
        <v>80</v>
      </c>
      <c r="N260" s="247">
        <f t="shared" si="13"/>
        <v>80</v>
      </c>
      <c r="O260" s="136">
        <v>80</v>
      </c>
      <c r="P260" s="136">
        <v>0</v>
      </c>
      <c r="Q260" s="136">
        <v>0</v>
      </c>
      <c r="R260" s="136">
        <v>0</v>
      </c>
      <c r="S260" s="136">
        <v>0</v>
      </c>
      <c r="T260" s="88"/>
      <c r="U260" s="103" t="s">
        <v>138</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382</v>
      </c>
      <c r="K261" s="247">
        <f t="shared" si="13"/>
        <v>80</v>
      </c>
      <c r="L261" s="247">
        <f t="shared" si="13"/>
        <v>80</v>
      </c>
      <c r="M261" s="247">
        <f t="shared" si="13"/>
        <v>80</v>
      </c>
      <c r="N261" s="247">
        <f t="shared" si="13"/>
        <v>80</v>
      </c>
      <c r="O261" s="136">
        <v>80</v>
      </c>
      <c r="P261" s="136">
        <v>0</v>
      </c>
      <c r="Q261" s="136">
        <v>0</v>
      </c>
      <c r="R261" s="136">
        <v>0</v>
      </c>
      <c r="S261" s="136">
        <v>0</v>
      </c>
      <c r="T261" s="88"/>
      <c r="U261" s="103" t="s">
        <v>139</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t="s">
        <v>780</v>
      </c>
      <c r="J262" s="103" t="s">
        <v>373</v>
      </c>
      <c r="K262" s="247">
        <f t="shared" si="13"/>
        <v>268.84732142857143</v>
      </c>
      <c r="L262" s="247">
        <f t="shared" si="13"/>
        <v>268.84732142857143</v>
      </c>
      <c r="M262" s="247">
        <f t="shared" si="13"/>
        <v>268.84732142857143</v>
      </c>
      <c r="N262" s="247">
        <f t="shared" si="13"/>
        <v>268.84732142857143</v>
      </c>
      <c r="O262" s="136">
        <v>268.84732142857143</v>
      </c>
      <c r="P262" s="136">
        <v>0</v>
      </c>
      <c r="Q262" s="136">
        <v>0</v>
      </c>
      <c r="R262" s="136">
        <v>0</v>
      </c>
      <c r="S262" s="136">
        <v>0</v>
      </c>
      <c r="T262" s="88"/>
      <c r="U262" s="103" t="s">
        <v>371</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374</v>
      </c>
      <c r="K263" s="247">
        <f t="shared" si="13"/>
        <v>346.35833333333335</v>
      </c>
      <c r="L263" s="247">
        <f t="shared" si="13"/>
        <v>346.35833333333335</v>
      </c>
      <c r="M263" s="247">
        <f t="shared" si="13"/>
        <v>346.35833333333335</v>
      </c>
      <c r="N263" s="247">
        <f t="shared" si="13"/>
        <v>346.35833333333335</v>
      </c>
      <c r="O263" s="136">
        <v>346.35833333333335</v>
      </c>
      <c r="P263" s="136">
        <v>0</v>
      </c>
      <c r="Q263" s="136">
        <v>0</v>
      </c>
      <c r="R263" s="136">
        <v>0</v>
      </c>
      <c r="S263" s="136">
        <v>0</v>
      </c>
      <c r="T263" s="88"/>
      <c r="U263" s="103" t="s">
        <v>131</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375</v>
      </c>
      <c r="K264" s="247">
        <f t="shared" si="13"/>
        <v>395.58750000000009</v>
      </c>
      <c r="L264" s="247">
        <f t="shared" si="13"/>
        <v>395.58750000000009</v>
      </c>
      <c r="M264" s="247">
        <f t="shared" si="13"/>
        <v>395.58750000000009</v>
      </c>
      <c r="N264" s="247">
        <f t="shared" si="13"/>
        <v>395.58750000000009</v>
      </c>
      <c r="O264" s="136">
        <v>395.58750000000009</v>
      </c>
      <c r="P264" s="136">
        <v>0</v>
      </c>
      <c r="Q264" s="136">
        <v>0</v>
      </c>
      <c r="R264" s="136">
        <v>0</v>
      </c>
      <c r="S264" s="136">
        <v>0</v>
      </c>
      <c r="T264" s="88"/>
      <c r="U264" s="103" t="s">
        <v>132</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376</v>
      </c>
      <c r="K265" s="247">
        <f t="shared" si="13"/>
        <v>399.13333333333338</v>
      </c>
      <c r="L265" s="247">
        <f t="shared" si="13"/>
        <v>399.13333333333338</v>
      </c>
      <c r="M265" s="247">
        <f t="shared" si="13"/>
        <v>399.13333333333338</v>
      </c>
      <c r="N265" s="247">
        <f t="shared" si="13"/>
        <v>399.13333333333338</v>
      </c>
      <c r="O265" s="136">
        <v>399.13333333333338</v>
      </c>
      <c r="P265" s="136">
        <v>0</v>
      </c>
      <c r="Q265" s="136">
        <v>0</v>
      </c>
      <c r="R265" s="136">
        <v>0</v>
      </c>
      <c r="S265" s="136">
        <v>0</v>
      </c>
      <c r="T265" s="88"/>
      <c r="U265" s="103" t="s">
        <v>133</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c r="J266" s="103" t="s">
        <v>377</v>
      </c>
      <c r="K266" s="247">
        <f t="shared" ref="K266:N297" si="18">$O266</f>
        <v>488.27083333333337</v>
      </c>
      <c r="L266" s="247">
        <f t="shared" si="18"/>
        <v>488.27083333333337</v>
      </c>
      <c r="M266" s="247">
        <f t="shared" si="18"/>
        <v>488.27083333333337</v>
      </c>
      <c r="N266" s="247">
        <f t="shared" si="18"/>
        <v>488.27083333333337</v>
      </c>
      <c r="O266" s="136">
        <v>488.27083333333337</v>
      </c>
      <c r="P266" s="136">
        <v>0</v>
      </c>
      <c r="Q266" s="136">
        <v>0</v>
      </c>
      <c r="R266" s="136">
        <v>0</v>
      </c>
      <c r="S266" s="136">
        <v>0</v>
      </c>
      <c r="T266" s="88"/>
      <c r="U266" s="103" t="s">
        <v>134</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378</v>
      </c>
      <c r="K267" s="247">
        <f t="shared" si="18"/>
        <v>679.15</v>
      </c>
      <c r="L267" s="247">
        <f t="shared" si="18"/>
        <v>679.15</v>
      </c>
      <c r="M267" s="247">
        <f t="shared" si="18"/>
        <v>679.15</v>
      </c>
      <c r="N267" s="247">
        <f t="shared" si="18"/>
        <v>679.15</v>
      </c>
      <c r="O267" s="136">
        <v>679.15</v>
      </c>
      <c r="P267" s="136">
        <v>0</v>
      </c>
      <c r="Q267" s="136">
        <v>0</v>
      </c>
      <c r="R267" s="136">
        <v>0</v>
      </c>
      <c r="S267" s="136">
        <v>0</v>
      </c>
      <c r="T267" s="88"/>
      <c r="U267" s="103" t="s">
        <v>135</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379</v>
      </c>
      <c r="K268" s="247">
        <f t="shared" si="18"/>
        <v>80</v>
      </c>
      <c r="L268" s="247">
        <f t="shared" si="18"/>
        <v>80</v>
      </c>
      <c r="M268" s="247">
        <f t="shared" si="18"/>
        <v>80</v>
      </c>
      <c r="N268" s="247">
        <f t="shared" si="18"/>
        <v>80</v>
      </c>
      <c r="O268" s="136">
        <v>80</v>
      </c>
      <c r="P268" s="136">
        <v>0</v>
      </c>
      <c r="Q268" s="136">
        <v>0</v>
      </c>
      <c r="R268" s="136">
        <v>0</v>
      </c>
      <c r="S268" s="136">
        <v>0</v>
      </c>
      <c r="T268" s="88"/>
      <c r="U268" s="103" t="s">
        <v>136</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380</v>
      </c>
      <c r="K269" s="247">
        <f t="shared" si="18"/>
        <v>80</v>
      </c>
      <c r="L269" s="247">
        <f t="shared" si="18"/>
        <v>80</v>
      </c>
      <c r="M269" s="247">
        <f t="shared" si="18"/>
        <v>80</v>
      </c>
      <c r="N269" s="247">
        <f t="shared" si="18"/>
        <v>80</v>
      </c>
      <c r="O269" s="136">
        <v>80</v>
      </c>
      <c r="P269" s="136">
        <v>0</v>
      </c>
      <c r="Q269" s="136">
        <v>0</v>
      </c>
      <c r="R269" s="136">
        <v>0</v>
      </c>
      <c r="S269" s="136">
        <v>0</v>
      </c>
      <c r="T269" s="88"/>
      <c r="U269" s="103" t="s">
        <v>137</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381</v>
      </c>
      <c r="K270" s="247">
        <f t="shared" si="18"/>
        <v>80</v>
      </c>
      <c r="L270" s="247">
        <f t="shared" si="18"/>
        <v>80</v>
      </c>
      <c r="M270" s="247">
        <f t="shared" si="18"/>
        <v>80</v>
      </c>
      <c r="N270" s="247">
        <f t="shared" si="18"/>
        <v>80</v>
      </c>
      <c r="O270" s="136">
        <v>80</v>
      </c>
      <c r="P270" s="136">
        <v>0</v>
      </c>
      <c r="Q270" s="136">
        <v>0</v>
      </c>
      <c r="R270" s="136">
        <v>0</v>
      </c>
      <c r="S270" s="136">
        <v>0</v>
      </c>
      <c r="T270" s="88"/>
      <c r="U270" s="103" t="s">
        <v>138</v>
      </c>
      <c r="V270" s="6">
        <f t="shared" si="16"/>
        <v>0</v>
      </c>
      <c r="W270" s="6">
        <f t="shared" si="14"/>
        <v>0</v>
      </c>
      <c r="X270" s="6">
        <f t="shared" si="17"/>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382</v>
      </c>
      <c r="K271" s="247">
        <f t="shared" si="18"/>
        <v>80</v>
      </c>
      <c r="L271" s="247">
        <f t="shared" si="18"/>
        <v>80</v>
      </c>
      <c r="M271" s="247">
        <f t="shared" si="18"/>
        <v>80</v>
      </c>
      <c r="N271" s="247">
        <f t="shared" si="18"/>
        <v>80</v>
      </c>
      <c r="O271" s="136">
        <v>80</v>
      </c>
      <c r="P271" s="136">
        <v>0</v>
      </c>
      <c r="Q271" s="136">
        <v>0</v>
      </c>
      <c r="R271" s="136">
        <v>0</v>
      </c>
      <c r="S271" s="136">
        <v>0</v>
      </c>
      <c r="T271" s="88"/>
      <c r="U271" s="103" t="s">
        <v>139</v>
      </c>
      <c r="V271" s="6">
        <f t="shared" si="16"/>
        <v>0</v>
      </c>
      <c r="W271" s="6">
        <f t="shared" si="14"/>
        <v>0</v>
      </c>
      <c r="X271" s="6">
        <f t="shared" si="17"/>
        <v>0</v>
      </c>
      <c r="Y271" s="6">
        <f t="shared" si="15"/>
        <v>0</v>
      </c>
      <c r="Z271" s="6">
        <f t="shared" si="12"/>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t="s">
        <v>781</v>
      </c>
      <c r="J272" s="103" t="s">
        <v>373</v>
      </c>
      <c r="K272" s="247">
        <f t="shared" si="18"/>
        <v>268.84732142857143</v>
      </c>
      <c r="L272" s="247">
        <f t="shared" si="18"/>
        <v>268.84732142857143</v>
      </c>
      <c r="M272" s="247">
        <f t="shared" si="18"/>
        <v>268.84732142857143</v>
      </c>
      <c r="N272" s="247">
        <f t="shared" si="18"/>
        <v>268.84732142857143</v>
      </c>
      <c r="O272" s="136">
        <v>268.84732142857143</v>
      </c>
      <c r="P272" s="136">
        <v>0</v>
      </c>
      <c r="Q272" s="136">
        <v>0</v>
      </c>
      <c r="R272" s="136">
        <v>0</v>
      </c>
      <c r="S272" s="136">
        <v>0</v>
      </c>
      <c r="T272" s="88"/>
      <c r="U272" s="103" t="s">
        <v>371</v>
      </c>
      <c r="V272" s="6">
        <f t="shared" si="16"/>
        <v>0</v>
      </c>
      <c r="W272" s="6">
        <f t="shared" si="14"/>
        <v>0</v>
      </c>
      <c r="X272" s="6">
        <f t="shared" si="17"/>
        <v>0</v>
      </c>
      <c r="Y272" s="6">
        <f t="shared" si="15"/>
        <v>0</v>
      </c>
      <c r="Z272" s="6">
        <f t="shared" si="12"/>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374</v>
      </c>
      <c r="K273" s="247">
        <f t="shared" si="18"/>
        <v>346.35833333333335</v>
      </c>
      <c r="L273" s="247">
        <f t="shared" si="18"/>
        <v>346.35833333333335</v>
      </c>
      <c r="M273" s="247">
        <f t="shared" si="18"/>
        <v>346.35833333333335</v>
      </c>
      <c r="N273" s="247">
        <f t="shared" si="18"/>
        <v>346.35833333333335</v>
      </c>
      <c r="O273" s="136">
        <v>346.35833333333335</v>
      </c>
      <c r="P273" s="136">
        <v>0</v>
      </c>
      <c r="Q273" s="136">
        <v>0</v>
      </c>
      <c r="R273" s="136">
        <v>0</v>
      </c>
      <c r="S273" s="136">
        <v>0</v>
      </c>
      <c r="T273" s="88"/>
      <c r="U273" s="103" t="s">
        <v>131</v>
      </c>
      <c r="V273" s="6">
        <f t="shared" si="16"/>
        <v>0</v>
      </c>
      <c r="W273" s="6">
        <f t="shared" si="14"/>
        <v>0</v>
      </c>
      <c r="X273" s="6">
        <f t="shared" si="17"/>
        <v>0</v>
      </c>
      <c r="Y273" s="6">
        <f t="shared" si="15"/>
        <v>0</v>
      </c>
      <c r="Z273" s="6">
        <f t="shared" si="12"/>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375</v>
      </c>
      <c r="K274" s="247">
        <f t="shared" si="18"/>
        <v>395.58750000000009</v>
      </c>
      <c r="L274" s="247">
        <f t="shared" si="18"/>
        <v>395.58750000000009</v>
      </c>
      <c r="M274" s="247">
        <f t="shared" si="18"/>
        <v>395.58750000000009</v>
      </c>
      <c r="N274" s="247">
        <f t="shared" si="18"/>
        <v>395.58750000000009</v>
      </c>
      <c r="O274" s="136">
        <v>395.58750000000009</v>
      </c>
      <c r="P274" s="136">
        <v>0</v>
      </c>
      <c r="Q274" s="136">
        <v>0</v>
      </c>
      <c r="R274" s="136">
        <v>0</v>
      </c>
      <c r="S274" s="136">
        <v>0</v>
      </c>
      <c r="T274" s="88"/>
      <c r="U274" s="103" t="s">
        <v>132</v>
      </c>
      <c r="V274" s="6">
        <f t="shared" si="16"/>
        <v>0</v>
      </c>
      <c r="W274" s="6">
        <f t="shared" si="14"/>
        <v>0</v>
      </c>
      <c r="X274" s="6">
        <f t="shared" si="17"/>
        <v>0</v>
      </c>
      <c r="Y274" s="6">
        <f t="shared" si="15"/>
        <v>0</v>
      </c>
      <c r="Z274" s="6">
        <f t="shared" si="12"/>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376</v>
      </c>
      <c r="K275" s="247">
        <f t="shared" si="18"/>
        <v>399.13333333333338</v>
      </c>
      <c r="L275" s="247">
        <f t="shared" si="18"/>
        <v>399.13333333333338</v>
      </c>
      <c r="M275" s="247">
        <f t="shared" si="18"/>
        <v>399.13333333333338</v>
      </c>
      <c r="N275" s="247">
        <f t="shared" si="18"/>
        <v>399.13333333333338</v>
      </c>
      <c r="O275" s="136">
        <v>399.13333333333338</v>
      </c>
      <c r="P275" s="136">
        <v>0</v>
      </c>
      <c r="Q275" s="136">
        <v>0</v>
      </c>
      <c r="R275" s="136">
        <v>0</v>
      </c>
      <c r="S275" s="136">
        <v>0</v>
      </c>
      <c r="T275" s="88"/>
      <c r="U275" s="103" t="s">
        <v>133</v>
      </c>
      <c r="V275" s="6">
        <f t="shared" si="16"/>
        <v>0</v>
      </c>
      <c r="W275" s="6">
        <f t="shared" si="14"/>
        <v>0</v>
      </c>
      <c r="X275" s="6">
        <f t="shared" si="17"/>
        <v>0</v>
      </c>
      <c r="Y275" s="6">
        <f t="shared" si="15"/>
        <v>0</v>
      </c>
      <c r="Z275" s="6">
        <f t="shared" si="12"/>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c r="J276" s="103" t="s">
        <v>377</v>
      </c>
      <c r="K276" s="247">
        <f t="shared" si="18"/>
        <v>488.27083333333337</v>
      </c>
      <c r="L276" s="247">
        <f t="shared" si="18"/>
        <v>488.27083333333337</v>
      </c>
      <c r="M276" s="247">
        <f t="shared" si="18"/>
        <v>488.27083333333337</v>
      </c>
      <c r="N276" s="247">
        <f t="shared" si="18"/>
        <v>488.27083333333337</v>
      </c>
      <c r="O276" s="136">
        <v>488.27083333333337</v>
      </c>
      <c r="P276" s="136">
        <v>0</v>
      </c>
      <c r="Q276" s="136">
        <v>0</v>
      </c>
      <c r="R276" s="136">
        <v>0</v>
      </c>
      <c r="S276" s="136">
        <v>0</v>
      </c>
      <c r="T276" s="88"/>
      <c r="U276" s="103" t="s">
        <v>134</v>
      </c>
      <c r="V276" s="6">
        <f t="shared" si="16"/>
        <v>0</v>
      </c>
      <c r="W276" s="6">
        <f t="shared" si="14"/>
        <v>0</v>
      </c>
      <c r="X276" s="6">
        <f t="shared" si="17"/>
        <v>0</v>
      </c>
      <c r="Y276" s="6">
        <f t="shared" si="15"/>
        <v>0</v>
      </c>
      <c r="Z276" s="6">
        <f t="shared" si="12"/>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378</v>
      </c>
      <c r="K277" s="247">
        <f t="shared" si="18"/>
        <v>650.625</v>
      </c>
      <c r="L277" s="247">
        <f t="shared" si="18"/>
        <v>650.625</v>
      </c>
      <c r="M277" s="247">
        <f t="shared" si="18"/>
        <v>650.625</v>
      </c>
      <c r="N277" s="247">
        <f t="shared" si="18"/>
        <v>650.625</v>
      </c>
      <c r="O277" s="136">
        <v>650.625</v>
      </c>
      <c r="P277" s="136">
        <v>0</v>
      </c>
      <c r="Q277" s="136">
        <v>0</v>
      </c>
      <c r="R277" s="136">
        <v>0</v>
      </c>
      <c r="S277" s="136">
        <v>0</v>
      </c>
      <c r="T277" s="88"/>
      <c r="U277" s="103" t="s">
        <v>135</v>
      </c>
      <c r="V277" s="6">
        <f t="shared" si="16"/>
        <v>0</v>
      </c>
      <c r="W277" s="6">
        <f t="shared" si="14"/>
        <v>0</v>
      </c>
      <c r="X277" s="6">
        <f t="shared" si="17"/>
        <v>0</v>
      </c>
      <c r="Y277" s="6">
        <f t="shared" si="15"/>
        <v>0</v>
      </c>
      <c r="Z277" s="6">
        <f t="shared" si="12"/>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379</v>
      </c>
      <c r="K278" s="247">
        <f t="shared" si="18"/>
        <v>80</v>
      </c>
      <c r="L278" s="247">
        <f t="shared" si="18"/>
        <v>80</v>
      </c>
      <c r="M278" s="247">
        <f t="shared" si="18"/>
        <v>80</v>
      </c>
      <c r="N278" s="247">
        <f t="shared" si="18"/>
        <v>80</v>
      </c>
      <c r="O278" s="136">
        <v>80</v>
      </c>
      <c r="P278" s="136">
        <v>0</v>
      </c>
      <c r="Q278" s="136">
        <v>0</v>
      </c>
      <c r="R278" s="136">
        <v>0</v>
      </c>
      <c r="S278" s="136">
        <v>0</v>
      </c>
      <c r="T278" s="88"/>
      <c r="U278" s="103" t="s">
        <v>136</v>
      </c>
      <c r="V278" s="6">
        <f t="shared" si="16"/>
        <v>0</v>
      </c>
      <c r="W278" s="6">
        <f t="shared" si="14"/>
        <v>0</v>
      </c>
      <c r="X278" s="6">
        <f t="shared" si="17"/>
        <v>0</v>
      </c>
      <c r="Y278" s="6">
        <f t="shared" si="15"/>
        <v>0</v>
      </c>
      <c r="Z278" s="6">
        <f t="shared" si="12"/>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380</v>
      </c>
      <c r="K279" s="247">
        <f t="shared" si="18"/>
        <v>80</v>
      </c>
      <c r="L279" s="247">
        <f t="shared" si="18"/>
        <v>80</v>
      </c>
      <c r="M279" s="247">
        <f t="shared" si="18"/>
        <v>80</v>
      </c>
      <c r="N279" s="247">
        <f t="shared" si="18"/>
        <v>80</v>
      </c>
      <c r="O279" s="136">
        <v>80</v>
      </c>
      <c r="P279" s="136">
        <v>0</v>
      </c>
      <c r="Q279" s="136">
        <v>0</v>
      </c>
      <c r="R279" s="136">
        <v>0</v>
      </c>
      <c r="S279" s="136">
        <v>0</v>
      </c>
      <c r="T279" s="88"/>
      <c r="U279" s="103" t="s">
        <v>137</v>
      </c>
      <c r="V279" s="6">
        <f t="shared" si="16"/>
        <v>0</v>
      </c>
      <c r="W279" s="6">
        <f t="shared" si="14"/>
        <v>0</v>
      </c>
      <c r="X279" s="6">
        <f t="shared" si="17"/>
        <v>0</v>
      </c>
      <c r="Y279" s="6">
        <f t="shared" si="15"/>
        <v>0</v>
      </c>
      <c r="Z279" s="6">
        <f t="shared" si="12"/>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381</v>
      </c>
      <c r="K280" s="247">
        <f t="shared" si="18"/>
        <v>80</v>
      </c>
      <c r="L280" s="247">
        <f t="shared" si="18"/>
        <v>80</v>
      </c>
      <c r="M280" s="247">
        <f t="shared" si="18"/>
        <v>80</v>
      </c>
      <c r="N280" s="247">
        <f t="shared" si="18"/>
        <v>80</v>
      </c>
      <c r="O280" s="136">
        <v>80</v>
      </c>
      <c r="P280" s="136">
        <v>0</v>
      </c>
      <c r="Q280" s="136">
        <v>0</v>
      </c>
      <c r="R280" s="136">
        <v>0</v>
      </c>
      <c r="S280" s="136">
        <v>0</v>
      </c>
      <c r="T280" s="88"/>
      <c r="U280" s="103" t="s">
        <v>138</v>
      </c>
      <c r="V280" s="6">
        <f t="shared" si="16"/>
        <v>0</v>
      </c>
      <c r="W280" s="6">
        <f t="shared" si="14"/>
        <v>0</v>
      </c>
      <c r="X280" s="6">
        <f t="shared" si="17"/>
        <v>0</v>
      </c>
      <c r="Y280" s="6">
        <f t="shared" si="15"/>
        <v>0</v>
      </c>
      <c r="Z280" s="6">
        <f t="shared" si="12"/>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382</v>
      </c>
      <c r="K281" s="247">
        <f t="shared" si="18"/>
        <v>80</v>
      </c>
      <c r="L281" s="247">
        <f t="shared" si="18"/>
        <v>80</v>
      </c>
      <c r="M281" s="247">
        <f t="shared" si="18"/>
        <v>80</v>
      </c>
      <c r="N281" s="247">
        <f t="shared" si="18"/>
        <v>80</v>
      </c>
      <c r="O281" s="136">
        <v>80</v>
      </c>
      <c r="P281" s="136">
        <v>0</v>
      </c>
      <c r="Q281" s="136">
        <v>0</v>
      </c>
      <c r="R281" s="136">
        <v>0</v>
      </c>
      <c r="S281" s="136">
        <v>0</v>
      </c>
      <c r="T281" s="88"/>
      <c r="U281" s="103" t="s">
        <v>139</v>
      </c>
      <c r="V281" s="6">
        <f t="shared" si="16"/>
        <v>0</v>
      </c>
      <c r="W281" s="6">
        <f t="shared" si="14"/>
        <v>0</v>
      </c>
      <c r="X281" s="6">
        <f t="shared" si="17"/>
        <v>0</v>
      </c>
      <c r="Y281" s="6">
        <f t="shared" si="15"/>
        <v>0</v>
      </c>
      <c r="Z281" s="6">
        <f t="shared" si="12"/>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t="s">
        <v>782</v>
      </c>
      <c r="J282" s="103" t="s">
        <v>373</v>
      </c>
      <c r="K282" s="247">
        <f t="shared" si="18"/>
        <v>80</v>
      </c>
      <c r="L282" s="247">
        <f t="shared" si="18"/>
        <v>80</v>
      </c>
      <c r="M282" s="247">
        <f t="shared" si="18"/>
        <v>80</v>
      </c>
      <c r="N282" s="247">
        <f t="shared" si="18"/>
        <v>80</v>
      </c>
      <c r="O282" s="136">
        <v>80</v>
      </c>
      <c r="P282" s="136">
        <v>0</v>
      </c>
      <c r="Q282" s="136">
        <v>0</v>
      </c>
      <c r="R282" s="136">
        <v>0</v>
      </c>
      <c r="S282" s="136">
        <v>0</v>
      </c>
      <c r="T282" s="88"/>
      <c r="U282" s="103" t="s">
        <v>371</v>
      </c>
      <c r="V282" s="6">
        <f t="shared" si="16"/>
        <v>0</v>
      </c>
      <c r="W282" s="6">
        <f t="shared" si="14"/>
        <v>0</v>
      </c>
      <c r="X282" s="6">
        <f t="shared" si="17"/>
        <v>0</v>
      </c>
      <c r="Y282" s="6">
        <f t="shared" si="15"/>
        <v>0</v>
      </c>
      <c r="Z282" s="6">
        <f t="shared" si="12"/>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374</v>
      </c>
      <c r="K283" s="247">
        <f t="shared" si="18"/>
        <v>159.11499999999998</v>
      </c>
      <c r="L283" s="247">
        <f t="shared" si="18"/>
        <v>159.11499999999998</v>
      </c>
      <c r="M283" s="247">
        <f t="shared" si="18"/>
        <v>159.11499999999998</v>
      </c>
      <c r="N283" s="247">
        <f t="shared" si="18"/>
        <v>159.11499999999998</v>
      </c>
      <c r="O283" s="136">
        <v>159.11499999999998</v>
      </c>
      <c r="P283" s="136">
        <v>0</v>
      </c>
      <c r="Q283" s="136">
        <v>0</v>
      </c>
      <c r="R283" s="136">
        <v>0</v>
      </c>
      <c r="S283" s="136">
        <v>0</v>
      </c>
      <c r="T283" s="88"/>
      <c r="U283" s="103" t="s">
        <v>131</v>
      </c>
      <c r="V283" s="6">
        <f t="shared" si="16"/>
        <v>0</v>
      </c>
      <c r="W283" s="6">
        <f t="shared" si="14"/>
        <v>0</v>
      </c>
      <c r="X283" s="6">
        <f t="shared" si="17"/>
        <v>0</v>
      </c>
      <c r="Y283" s="6">
        <f t="shared" si="15"/>
        <v>0</v>
      </c>
      <c r="Z283" s="6">
        <f t="shared" si="12"/>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375</v>
      </c>
      <c r="K284" s="247">
        <f t="shared" si="18"/>
        <v>308.26333333333332</v>
      </c>
      <c r="L284" s="247">
        <f t="shared" si="18"/>
        <v>308.26333333333332</v>
      </c>
      <c r="M284" s="247">
        <f t="shared" si="18"/>
        <v>308.26333333333332</v>
      </c>
      <c r="N284" s="247">
        <f t="shared" si="18"/>
        <v>308.26333333333332</v>
      </c>
      <c r="O284" s="136">
        <v>308.26333333333332</v>
      </c>
      <c r="P284" s="136">
        <v>0</v>
      </c>
      <c r="Q284" s="136">
        <v>0</v>
      </c>
      <c r="R284" s="136">
        <v>0</v>
      </c>
      <c r="S284" s="136">
        <v>0</v>
      </c>
      <c r="T284" s="88"/>
      <c r="U284" s="103" t="s">
        <v>132</v>
      </c>
      <c r="V284" s="6">
        <f t="shared" si="16"/>
        <v>0</v>
      </c>
      <c r="W284" s="6">
        <f t="shared" si="14"/>
        <v>0</v>
      </c>
      <c r="X284" s="6">
        <f t="shared" si="17"/>
        <v>0</v>
      </c>
      <c r="Y284" s="6">
        <f t="shared" si="15"/>
        <v>0</v>
      </c>
      <c r="Z284" s="6">
        <f t="shared" si="12"/>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376</v>
      </c>
      <c r="K285" s="247">
        <f t="shared" si="18"/>
        <v>400.12499999999989</v>
      </c>
      <c r="L285" s="247">
        <f t="shared" si="18"/>
        <v>400.12499999999989</v>
      </c>
      <c r="M285" s="247">
        <f t="shared" si="18"/>
        <v>400.12499999999989</v>
      </c>
      <c r="N285" s="247">
        <f t="shared" si="18"/>
        <v>400.12499999999989</v>
      </c>
      <c r="O285" s="136">
        <v>400.12499999999989</v>
      </c>
      <c r="P285" s="136">
        <v>0</v>
      </c>
      <c r="Q285" s="136">
        <v>0</v>
      </c>
      <c r="R285" s="136">
        <v>0</v>
      </c>
      <c r="S285" s="136">
        <v>0</v>
      </c>
      <c r="T285" s="88"/>
      <c r="U285" s="103" t="s">
        <v>133</v>
      </c>
      <c r="V285" s="6">
        <f t="shared" si="16"/>
        <v>0</v>
      </c>
      <c r="W285" s="6">
        <f t="shared" si="14"/>
        <v>0</v>
      </c>
      <c r="X285" s="6">
        <f t="shared" si="17"/>
        <v>0</v>
      </c>
      <c r="Y285" s="6">
        <f t="shared" si="15"/>
        <v>0</v>
      </c>
      <c r="Z285" s="6">
        <f t="shared" si="12"/>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c r="J286" s="103" t="s">
        <v>377</v>
      </c>
      <c r="K286" s="247">
        <f t="shared" si="18"/>
        <v>356.88666666666666</v>
      </c>
      <c r="L286" s="247">
        <f t="shared" si="18"/>
        <v>356.88666666666666</v>
      </c>
      <c r="M286" s="247">
        <f t="shared" si="18"/>
        <v>356.88666666666666</v>
      </c>
      <c r="N286" s="247">
        <f t="shared" si="18"/>
        <v>356.88666666666666</v>
      </c>
      <c r="O286" s="136">
        <v>356.88666666666666</v>
      </c>
      <c r="P286" s="136">
        <v>0</v>
      </c>
      <c r="Q286" s="136">
        <v>0</v>
      </c>
      <c r="R286" s="136">
        <v>0</v>
      </c>
      <c r="S286" s="136">
        <v>0</v>
      </c>
      <c r="T286" s="88"/>
      <c r="U286" s="103" t="s">
        <v>134</v>
      </c>
      <c r="V286" s="6">
        <f t="shared" si="16"/>
        <v>0</v>
      </c>
      <c r="W286" s="6">
        <f t="shared" si="14"/>
        <v>0</v>
      </c>
      <c r="X286" s="6">
        <f t="shared" si="17"/>
        <v>0</v>
      </c>
      <c r="Y286" s="6">
        <f t="shared" si="15"/>
        <v>0</v>
      </c>
      <c r="Z286" s="6">
        <f t="shared" si="12"/>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378</v>
      </c>
      <c r="K287" s="247">
        <f t="shared" si="18"/>
        <v>498.88214285714292</v>
      </c>
      <c r="L287" s="247">
        <f t="shared" si="18"/>
        <v>498.88214285714292</v>
      </c>
      <c r="M287" s="247">
        <f t="shared" si="18"/>
        <v>498.88214285714292</v>
      </c>
      <c r="N287" s="247">
        <f t="shared" si="18"/>
        <v>498.88214285714292</v>
      </c>
      <c r="O287" s="136">
        <v>498.88214285714292</v>
      </c>
      <c r="P287" s="136">
        <v>0</v>
      </c>
      <c r="Q287" s="136">
        <v>0</v>
      </c>
      <c r="R287" s="136">
        <v>0</v>
      </c>
      <c r="S287" s="136">
        <v>0</v>
      </c>
      <c r="T287" s="88"/>
      <c r="U287" s="103" t="s">
        <v>135</v>
      </c>
      <c r="V287" s="6">
        <f t="shared" si="16"/>
        <v>0</v>
      </c>
      <c r="W287" s="6">
        <f t="shared" si="14"/>
        <v>0</v>
      </c>
      <c r="X287" s="6">
        <f t="shared" si="17"/>
        <v>0</v>
      </c>
      <c r="Y287" s="6">
        <f t="shared" si="15"/>
        <v>0</v>
      </c>
      <c r="Z287" s="6">
        <f t="shared" si="12"/>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379</v>
      </c>
      <c r="K288" s="247">
        <f t="shared" si="18"/>
        <v>80</v>
      </c>
      <c r="L288" s="247">
        <f t="shared" si="18"/>
        <v>80</v>
      </c>
      <c r="M288" s="247">
        <f t="shared" si="18"/>
        <v>80</v>
      </c>
      <c r="N288" s="247">
        <f t="shared" si="18"/>
        <v>80</v>
      </c>
      <c r="O288" s="136">
        <v>80</v>
      </c>
      <c r="P288" s="136">
        <v>0</v>
      </c>
      <c r="Q288" s="136">
        <v>0</v>
      </c>
      <c r="R288" s="136">
        <v>0</v>
      </c>
      <c r="S288" s="136">
        <v>0</v>
      </c>
      <c r="T288" s="88"/>
      <c r="U288" s="103" t="s">
        <v>136</v>
      </c>
      <c r="V288" s="6">
        <f t="shared" si="16"/>
        <v>0</v>
      </c>
      <c r="W288" s="6">
        <f t="shared" si="14"/>
        <v>0</v>
      </c>
      <c r="X288" s="6">
        <f t="shared" si="17"/>
        <v>0</v>
      </c>
      <c r="Y288" s="6">
        <f t="shared" si="15"/>
        <v>0</v>
      </c>
      <c r="Z288" s="6">
        <f t="shared" si="12"/>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380</v>
      </c>
      <c r="K289" s="247">
        <f t="shared" si="18"/>
        <v>80</v>
      </c>
      <c r="L289" s="247">
        <f t="shared" si="18"/>
        <v>80</v>
      </c>
      <c r="M289" s="247">
        <f t="shared" si="18"/>
        <v>80</v>
      </c>
      <c r="N289" s="247">
        <f t="shared" si="18"/>
        <v>80</v>
      </c>
      <c r="O289" s="136">
        <v>80</v>
      </c>
      <c r="P289" s="136">
        <v>0</v>
      </c>
      <c r="Q289" s="136">
        <v>0</v>
      </c>
      <c r="R289" s="136">
        <v>0</v>
      </c>
      <c r="S289" s="136">
        <v>0</v>
      </c>
      <c r="T289" s="88"/>
      <c r="U289" s="103" t="s">
        <v>137</v>
      </c>
      <c r="V289" s="6">
        <f t="shared" si="16"/>
        <v>0</v>
      </c>
      <c r="W289" s="6">
        <f t="shared" si="14"/>
        <v>0</v>
      </c>
      <c r="X289" s="6">
        <f t="shared" si="17"/>
        <v>0</v>
      </c>
      <c r="Y289" s="6">
        <f t="shared" si="15"/>
        <v>0</v>
      </c>
      <c r="Z289" s="6">
        <f t="shared" si="12"/>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381</v>
      </c>
      <c r="K290" s="247">
        <f t="shared" si="18"/>
        <v>80</v>
      </c>
      <c r="L290" s="247">
        <f t="shared" si="18"/>
        <v>80</v>
      </c>
      <c r="M290" s="247">
        <f t="shared" si="18"/>
        <v>80</v>
      </c>
      <c r="N290" s="247">
        <f t="shared" si="18"/>
        <v>80</v>
      </c>
      <c r="O290" s="136">
        <v>80</v>
      </c>
      <c r="P290" s="136">
        <v>0</v>
      </c>
      <c r="Q290" s="136">
        <v>0</v>
      </c>
      <c r="R290" s="136">
        <v>0</v>
      </c>
      <c r="S290" s="136">
        <v>0</v>
      </c>
      <c r="T290" s="88"/>
      <c r="U290" s="103" t="s">
        <v>138</v>
      </c>
      <c r="V290" s="6">
        <f t="shared" si="16"/>
        <v>0</v>
      </c>
      <c r="W290" s="6">
        <f t="shared" si="14"/>
        <v>0</v>
      </c>
      <c r="X290" s="6">
        <f t="shared" si="17"/>
        <v>0</v>
      </c>
      <c r="Y290" s="6">
        <f t="shared" si="15"/>
        <v>0</v>
      </c>
      <c r="Z290" s="6">
        <f t="shared" si="12"/>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382</v>
      </c>
      <c r="K291" s="247">
        <f t="shared" si="18"/>
        <v>80</v>
      </c>
      <c r="L291" s="247">
        <f t="shared" si="18"/>
        <v>80</v>
      </c>
      <c r="M291" s="247">
        <f t="shared" si="18"/>
        <v>80</v>
      </c>
      <c r="N291" s="247">
        <f t="shared" si="18"/>
        <v>80</v>
      </c>
      <c r="O291" s="136">
        <v>80</v>
      </c>
      <c r="P291" s="136">
        <v>0</v>
      </c>
      <c r="Q291" s="136">
        <v>0</v>
      </c>
      <c r="R291" s="136">
        <v>0</v>
      </c>
      <c r="S291" s="136">
        <v>0</v>
      </c>
      <c r="T291" s="88"/>
      <c r="U291" s="103" t="s">
        <v>139</v>
      </c>
      <c r="V291" s="6">
        <f t="shared" si="16"/>
        <v>0</v>
      </c>
      <c r="W291" s="6">
        <f t="shared" si="14"/>
        <v>0</v>
      </c>
      <c r="X291" s="6">
        <f t="shared" si="17"/>
        <v>0</v>
      </c>
      <c r="Y291" s="6">
        <f t="shared" si="15"/>
        <v>0</v>
      </c>
      <c r="Z291" s="6">
        <f t="shared" si="12"/>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t="s">
        <v>783</v>
      </c>
      <c r="J292" s="103" t="s">
        <v>373</v>
      </c>
      <c r="K292" s="247">
        <f t="shared" si="18"/>
        <v>80</v>
      </c>
      <c r="L292" s="247">
        <f t="shared" si="18"/>
        <v>80</v>
      </c>
      <c r="M292" s="247">
        <f t="shared" si="18"/>
        <v>80</v>
      </c>
      <c r="N292" s="247">
        <f t="shared" si="18"/>
        <v>80</v>
      </c>
      <c r="O292" s="136">
        <v>80</v>
      </c>
      <c r="P292" s="136">
        <v>0</v>
      </c>
      <c r="Q292" s="136">
        <v>0</v>
      </c>
      <c r="R292" s="136">
        <v>0</v>
      </c>
      <c r="S292" s="136">
        <v>0</v>
      </c>
      <c r="T292" s="88"/>
      <c r="U292" s="103" t="s">
        <v>371</v>
      </c>
      <c r="V292" s="6">
        <f t="shared" si="16"/>
        <v>0</v>
      </c>
      <c r="W292" s="6">
        <f t="shared" si="14"/>
        <v>0</v>
      </c>
      <c r="X292" s="6">
        <f t="shared" si="17"/>
        <v>0</v>
      </c>
      <c r="Y292" s="6">
        <f t="shared" si="15"/>
        <v>0</v>
      </c>
      <c r="Z292" s="6">
        <f t="shared" si="12"/>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374</v>
      </c>
      <c r="K293" s="247">
        <f t="shared" si="18"/>
        <v>159.11499999999998</v>
      </c>
      <c r="L293" s="247">
        <f t="shared" si="18"/>
        <v>159.11499999999998</v>
      </c>
      <c r="M293" s="247">
        <f t="shared" si="18"/>
        <v>159.11499999999998</v>
      </c>
      <c r="N293" s="247">
        <f t="shared" si="18"/>
        <v>159.11499999999998</v>
      </c>
      <c r="O293" s="136">
        <v>159.11499999999998</v>
      </c>
      <c r="P293" s="136">
        <v>0</v>
      </c>
      <c r="Q293" s="136">
        <v>0</v>
      </c>
      <c r="R293" s="136">
        <v>0</v>
      </c>
      <c r="S293" s="136">
        <v>0</v>
      </c>
      <c r="T293" s="88"/>
      <c r="U293" s="103" t="s">
        <v>131</v>
      </c>
      <c r="V293" s="6">
        <f t="shared" si="16"/>
        <v>0</v>
      </c>
      <c r="W293" s="6">
        <f t="shared" si="14"/>
        <v>0</v>
      </c>
      <c r="X293" s="6">
        <f t="shared" si="17"/>
        <v>0</v>
      </c>
      <c r="Y293" s="6">
        <f t="shared" si="15"/>
        <v>0</v>
      </c>
      <c r="Z293" s="6">
        <f t="shared" si="12"/>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375</v>
      </c>
      <c r="K294" s="247">
        <f t="shared" si="18"/>
        <v>308.26333333333332</v>
      </c>
      <c r="L294" s="247">
        <f t="shared" si="18"/>
        <v>308.26333333333332</v>
      </c>
      <c r="M294" s="247">
        <f t="shared" si="18"/>
        <v>308.26333333333332</v>
      </c>
      <c r="N294" s="247">
        <f t="shared" si="18"/>
        <v>308.26333333333332</v>
      </c>
      <c r="O294" s="136">
        <v>308.26333333333332</v>
      </c>
      <c r="P294" s="136">
        <v>0</v>
      </c>
      <c r="Q294" s="136">
        <v>0</v>
      </c>
      <c r="R294" s="136">
        <v>0</v>
      </c>
      <c r="S294" s="136">
        <v>0</v>
      </c>
      <c r="T294" s="88"/>
      <c r="U294" s="103" t="s">
        <v>132</v>
      </c>
      <c r="V294" s="6">
        <f t="shared" si="16"/>
        <v>0</v>
      </c>
      <c r="W294" s="6">
        <f t="shared" si="14"/>
        <v>0</v>
      </c>
      <c r="X294" s="6">
        <f t="shared" si="17"/>
        <v>0</v>
      </c>
      <c r="Y294" s="6">
        <f t="shared" si="15"/>
        <v>0</v>
      </c>
      <c r="Z294" s="6">
        <f t="shared" si="12"/>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376</v>
      </c>
      <c r="K295" s="247">
        <f t="shared" si="18"/>
        <v>400.12499999999989</v>
      </c>
      <c r="L295" s="247">
        <f t="shared" si="18"/>
        <v>400.12499999999989</v>
      </c>
      <c r="M295" s="247">
        <f t="shared" si="18"/>
        <v>400.12499999999989</v>
      </c>
      <c r="N295" s="247">
        <f t="shared" si="18"/>
        <v>400.12499999999989</v>
      </c>
      <c r="O295" s="136">
        <v>400.12499999999989</v>
      </c>
      <c r="P295" s="136">
        <v>0</v>
      </c>
      <c r="Q295" s="136">
        <v>0</v>
      </c>
      <c r="R295" s="136">
        <v>0</v>
      </c>
      <c r="S295" s="136">
        <v>0</v>
      </c>
      <c r="T295" s="88"/>
      <c r="U295" s="103" t="s">
        <v>133</v>
      </c>
      <c r="V295" s="6">
        <f t="shared" si="16"/>
        <v>0</v>
      </c>
      <c r="W295" s="6">
        <f t="shared" si="14"/>
        <v>0</v>
      </c>
      <c r="X295" s="6">
        <f t="shared" si="17"/>
        <v>0</v>
      </c>
      <c r="Y295" s="6">
        <f t="shared" si="15"/>
        <v>0</v>
      </c>
      <c r="Z295" s="6">
        <f t="shared" si="12"/>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c r="J296" s="103" t="s">
        <v>377</v>
      </c>
      <c r="K296" s="247">
        <f t="shared" si="18"/>
        <v>356.88666666666666</v>
      </c>
      <c r="L296" s="247">
        <f t="shared" si="18"/>
        <v>356.88666666666666</v>
      </c>
      <c r="M296" s="247">
        <f t="shared" si="18"/>
        <v>356.88666666666666</v>
      </c>
      <c r="N296" s="247">
        <f t="shared" si="18"/>
        <v>356.88666666666666</v>
      </c>
      <c r="O296" s="136">
        <v>356.88666666666666</v>
      </c>
      <c r="P296" s="136">
        <v>0</v>
      </c>
      <c r="Q296" s="136">
        <v>0</v>
      </c>
      <c r="R296" s="136">
        <v>0</v>
      </c>
      <c r="S296" s="136">
        <v>0</v>
      </c>
      <c r="T296" s="88"/>
      <c r="U296" s="103" t="s">
        <v>134</v>
      </c>
      <c r="V296" s="6">
        <f t="shared" ref="V296:V331" si="19">0.55*$Z296*(K296/$O296)</f>
        <v>0</v>
      </c>
      <c r="W296" s="6">
        <f t="shared" si="14"/>
        <v>0</v>
      </c>
      <c r="X296" s="6">
        <f t="shared" ref="X296:X331" si="20">0.9*$Z296*(M296/$O296)</f>
        <v>0</v>
      </c>
      <c r="Y296" s="6">
        <f t="shared" si="15"/>
        <v>0</v>
      </c>
      <c r="Z296" s="6">
        <f t="shared" si="12"/>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378</v>
      </c>
      <c r="K297" s="247">
        <f t="shared" si="18"/>
        <v>425.65624999999989</v>
      </c>
      <c r="L297" s="247">
        <f t="shared" si="18"/>
        <v>425.65624999999989</v>
      </c>
      <c r="M297" s="247">
        <f t="shared" si="18"/>
        <v>425.65624999999989</v>
      </c>
      <c r="N297" s="247">
        <f t="shared" si="18"/>
        <v>425.65624999999989</v>
      </c>
      <c r="O297" s="136">
        <v>425.65624999999989</v>
      </c>
      <c r="P297" s="136">
        <v>0</v>
      </c>
      <c r="Q297" s="136">
        <v>0</v>
      </c>
      <c r="R297" s="136">
        <v>0</v>
      </c>
      <c r="S297" s="136">
        <v>0</v>
      </c>
      <c r="T297" s="88"/>
      <c r="U297" s="103" t="s">
        <v>135</v>
      </c>
      <c r="V297" s="6">
        <f t="shared" si="19"/>
        <v>0</v>
      </c>
      <c r="W297" s="6">
        <f t="shared" si="14"/>
        <v>0</v>
      </c>
      <c r="X297" s="6">
        <f t="shared" si="20"/>
        <v>0</v>
      </c>
      <c r="Y297" s="6">
        <f t="shared" si="15"/>
        <v>0</v>
      </c>
      <c r="Z297" s="6">
        <f t="shared" ref="Z297:Z331" si="21">0.93*$AA297*(O297/$O297)</f>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379</v>
      </c>
      <c r="K298" s="247">
        <f t="shared" ref="K298:N331" si="22">$O298</f>
        <v>80</v>
      </c>
      <c r="L298" s="247">
        <f t="shared" si="22"/>
        <v>80</v>
      </c>
      <c r="M298" s="247">
        <f t="shared" si="22"/>
        <v>80</v>
      </c>
      <c r="N298" s="247">
        <f t="shared" si="22"/>
        <v>80</v>
      </c>
      <c r="O298" s="136">
        <v>80</v>
      </c>
      <c r="P298" s="136">
        <v>0</v>
      </c>
      <c r="Q298" s="136">
        <v>0</v>
      </c>
      <c r="R298" s="136">
        <v>0</v>
      </c>
      <c r="S298" s="136">
        <v>0</v>
      </c>
      <c r="T298" s="88"/>
      <c r="U298" s="103" t="s">
        <v>136</v>
      </c>
      <c r="V298" s="6">
        <f t="shared" si="19"/>
        <v>0</v>
      </c>
      <c r="W298" s="6">
        <f t="shared" si="14"/>
        <v>0</v>
      </c>
      <c r="X298" s="6">
        <f t="shared" si="20"/>
        <v>0</v>
      </c>
      <c r="Y298" s="6">
        <f t="shared" si="15"/>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380</v>
      </c>
      <c r="K299" s="247">
        <f t="shared" si="22"/>
        <v>80</v>
      </c>
      <c r="L299" s="247">
        <f t="shared" si="22"/>
        <v>80</v>
      </c>
      <c r="M299" s="247">
        <f t="shared" si="22"/>
        <v>80</v>
      </c>
      <c r="N299" s="247">
        <f t="shared" si="22"/>
        <v>80</v>
      </c>
      <c r="O299" s="136">
        <v>80</v>
      </c>
      <c r="P299" s="136">
        <v>0</v>
      </c>
      <c r="Q299" s="136">
        <v>0</v>
      </c>
      <c r="R299" s="136">
        <v>0</v>
      </c>
      <c r="S299" s="136">
        <v>0</v>
      </c>
      <c r="T299" s="88"/>
      <c r="U299" s="103" t="s">
        <v>137</v>
      </c>
      <c r="V299" s="6">
        <f t="shared" si="19"/>
        <v>0</v>
      </c>
      <c r="W299" s="6">
        <f t="shared" si="14"/>
        <v>0</v>
      </c>
      <c r="X299" s="6">
        <f t="shared" si="20"/>
        <v>0</v>
      </c>
      <c r="Y299" s="6">
        <f t="shared" si="15"/>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381</v>
      </c>
      <c r="K300" s="247">
        <f t="shared" si="22"/>
        <v>80</v>
      </c>
      <c r="L300" s="247">
        <f t="shared" si="22"/>
        <v>80</v>
      </c>
      <c r="M300" s="247">
        <f t="shared" si="22"/>
        <v>80</v>
      </c>
      <c r="N300" s="247">
        <f t="shared" si="22"/>
        <v>80</v>
      </c>
      <c r="O300" s="136">
        <v>80</v>
      </c>
      <c r="P300" s="136">
        <v>0</v>
      </c>
      <c r="Q300" s="136">
        <v>0</v>
      </c>
      <c r="R300" s="136">
        <v>0</v>
      </c>
      <c r="S300" s="136">
        <v>0</v>
      </c>
      <c r="T300" s="88"/>
      <c r="U300" s="103" t="s">
        <v>138</v>
      </c>
      <c r="V300" s="6">
        <f t="shared" si="19"/>
        <v>0</v>
      </c>
      <c r="W300" s="6">
        <f t="shared" si="14"/>
        <v>0</v>
      </c>
      <c r="X300" s="6">
        <f t="shared" si="20"/>
        <v>0</v>
      </c>
      <c r="Y300" s="6">
        <f t="shared" si="15"/>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382</v>
      </c>
      <c r="K301" s="247">
        <f t="shared" si="22"/>
        <v>80</v>
      </c>
      <c r="L301" s="247">
        <f t="shared" si="22"/>
        <v>80</v>
      </c>
      <c r="M301" s="247">
        <f t="shared" si="22"/>
        <v>80</v>
      </c>
      <c r="N301" s="247">
        <f t="shared" si="22"/>
        <v>80</v>
      </c>
      <c r="O301" s="136">
        <v>80</v>
      </c>
      <c r="P301" s="136">
        <v>0</v>
      </c>
      <c r="Q301" s="136">
        <v>0</v>
      </c>
      <c r="R301" s="136">
        <v>0</v>
      </c>
      <c r="S301" s="136">
        <v>0</v>
      </c>
      <c r="T301" s="88"/>
      <c r="U301" s="103" t="s">
        <v>139</v>
      </c>
      <c r="V301" s="6">
        <f t="shared" si="19"/>
        <v>0</v>
      </c>
      <c r="W301" s="6">
        <f t="shared" ref="W301:W331" si="23">0.75*$AA301*(L301/$O301)</f>
        <v>0</v>
      </c>
      <c r="X301" s="6">
        <f t="shared" si="20"/>
        <v>0</v>
      </c>
      <c r="Y301" s="6">
        <f t="shared" si="15"/>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t="s">
        <v>784</v>
      </c>
      <c r="J302" s="103" t="s">
        <v>373</v>
      </c>
      <c r="K302" s="247">
        <f t="shared" si="22"/>
        <v>80</v>
      </c>
      <c r="L302" s="247">
        <f t="shared" si="22"/>
        <v>80</v>
      </c>
      <c r="M302" s="247">
        <f t="shared" si="22"/>
        <v>80</v>
      </c>
      <c r="N302" s="247">
        <f t="shared" si="22"/>
        <v>80</v>
      </c>
      <c r="O302" s="136">
        <v>80</v>
      </c>
      <c r="P302" s="136">
        <v>0</v>
      </c>
      <c r="Q302" s="136">
        <v>0</v>
      </c>
      <c r="R302" s="136">
        <v>0</v>
      </c>
      <c r="S302" s="136">
        <v>0</v>
      </c>
      <c r="T302" s="88"/>
      <c r="U302" s="103" t="s">
        <v>371</v>
      </c>
      <c r="V302" s="6">
        <f t="shared" si="19"/>
        <v>0</v>
      </c>
      <c r="W302" s="6">
        <f t="shared" si="23"/>
        <v>0</v>
      </c>
      <c r="X302" s="6">
        <f t="shared" si="20"/>
        <v>0</v>
      </c>
      <c r="Y302" s="6">
        <f t="shared" si="15"/>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374</v>
      </c>
      <c r="K303" s="247">
        <f t="shared" si="22"/>
        <v>80</v>
      </c>
      <c r="L303" s="247">
        <f t="shared" si="22"/>
        <v>80</v>
      </c>
      <c r="M303" s="247">
        <f t="shared" si="22"/>
        <v>80</v>
      </c>
      <c r="N303" s="247">
        <f t="shared" si="22"/>
        <v>80</v>
      </c>
      <c r="O303" s="136">
        <v>80</v>
      </c>
      <c r="P303" s="136">
        <v>0</v>
      </c>
      <c r="Q303" s="136">
        <v>0</v>
      </c>
      <c r="R303" s="136">
        <v>0</v>
      </c>
      <c r="S303" s="136">
        <v>0</v>
      </c>
      <c r="T303" s="88"/>
      <c r="U303" s="103" t="s">
        <v>131</v>
      </c>
      <c r="V303" s="6">
        <f t="shared" si="19"/>
        <v>0</v>
      </c>
      <c r="W303" s="6">
        <f t="shared" si="23"/>
        <v>0</v>
      </c>
      <c r="X303" s="6">
        <f t="shared" si="20"/>
        <v>0</v>
      </c>
      <c r="Y303" s="6">
        <f t="shared" ref="Y303:Y331" si="24">0.7*$AA303*(N303/$O303)</f>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375</v>
      </c>
      <c r="K304" s="247">
        <f t="shared" si="22"/>
        <v>258.57142857142856</v>
      </c>
      <c r="L304" s="247">
        <f t="shared" si="22"/>
        <v>258.57142857142856</v>
      </c>
      <c r="M304" s="247">
        <f t="shared" si="22"/>
        <v>258.57142857142856</v>
      </c>
      <c r="N304" s="247">
        <f t="shared" si="22"/>
        <v>258.57142857142856</v>
      </c>
      <c r="O304" s="136">
        <v>258.57142857142856</v>
      </c>
      <c r="P304" s="136">
        <v>0</v>
      </c>
      <c r="Q304" s="136">
        <v>0</v>
      </c>
      <c r="R304" s="136">
        <v>0</v>
      </c>
      <c r="S304" s="136">
        <v>0</v>
      </c>
      <c r="T304" s="88"/>
      <c r="U304" s="103" t="s">
        <v>132</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376</v>
      </c>
      <c r="K305" s="247">
        <f t="shared" si="22"/>
        <v>360.12857142857138</v>
      </c>
      <c r="L305" s="247">
        <f t="shared" si="22"/>
        <v>360.12857142857138</v>
      </c>
      <c r="M305" s="247">
        <f t="shared" si="22"/>
        <v>360.12857142857138</v>
      </c>
      <c r="N305" s="247">
        <f t="shared" si="22"/>
        <v>360.12857142857138</v>
      </c>
      <c r="O305" s="136">
        <v>360.12857142857138</v>
      </c>
      <c r="P305" s="136">
        <v>0</v>
      </c>
      <c r="Q305" s="136">
        <v>0</v>
      </c>
      <c r="R305" s="136">
        <v>0</v>
      </c>
      <c r="S305" s="136">
        <v>0</v>
      </c>
      <c r="T305" s="88"/>
      <c r="U305" s="103" t="s">
        <v>133</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hidden="1" customHeight="1" outlineLevel="2" x14ac:dyDescent="0.25">
      <c r="A306" s="106"/>
      <c r="B306" s="97"/>
      <c r="C306" s="18"/>
      <c r="D306" s="18"/>
      <c r="E306" s="18"/>
      <c r="F306" s="14"/>
      <c r="G306" s="88"/>
      <c r="H306" s="88"/>
      <c r="I306" s="103"/>
      <c r="J306" s="103" t="s">
        <v>377</v>
      </c>
      <c r="K306" s="247">
        <f t="shared" si="22"/>
        <v>337.45357142857142</v>
      </c>
      <c r="L306" s="247">
        <f t="shared" si="22"/>
        <v>337.45357142857142</v>
      </c>
      <c r="M306" s="247">
        <f t="shared" si="22"/>
        <v>337.45357142857142</v>
      </c>
      <c r="N306" s="247">
        <f t="shared" si="22"/>
        <v>337.45357142857142</v>
      </c>
      <c r="O306" s="136">
        <v>337.45357142857142</v>
      </c>
      <c r="P306" s="136">
        <v>0</v>
      </c>
      <c r="Q306" s="136">
        <v>0</v>
      </c>
      <c r="R306" s="136">
        <v>0</v>
      </c>
      <c r="S306" s="136">
        <v>0</v>
      </c>
      <c r="T306" s="88"/>
      <c r="U306" s="103" t="s">
        <v>134</v>
      </c>
      <c r="V306" s="6">
        <f t="shared" si="19"/>
        <v>0</v>
      </c>
      <c r="W306" s="6">
        <f t="shared" si="23"/>
        <v>0</v>
      </c>
      <c r="X306" s="6">
        <f t="shared" si="20"/>
        <v>0</v>
      </c>
      <c r="Y306" s="6">
        <f t="shared" si="24"/>
        <v>0</v>
      </c>
      <c r="Z306" s="6">
        <f t="shared" si="21"/>
        <v>0</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hidden="1" customHeight="1" outlineLevel="2" x14ac:dyDescent="0.25">
      <c r="A307" s="106"/>
      <c r="B307" s="97"/>
      <c r="C307" s="18"/>
      <c r="D307" s="18"/>
      <c r="E307" s="18"/>
      <c r="F307" s="14"/>
      <c r="G307" s="88"/>
      <c r="H307" s="88"/>
      <c r="I307" s="103"/>
      <c r="J307" s="103" t="s">
        <v>378</v>
      </c>
      <c r="K307" s="247">
        <f t="shared" si="22"/>
        <v>468</v>
      </c>
      <c r="L307" s="247">
        <f t="shared" si="22"/>
        <v>468</v>
      </c>
      <c r="M307" s="247">
        <f t="shared" si="22"/>
        <v>468</v>
      </c>
      <c r="N307" s="247">
        <f t="shared" si="22"/>
        <v>468</v>
      </c>
      <c r="O307" s="136">
        <v>468</v>
      </c>
      <c r="P307" s="136">
        <v>0</v>
      </c>
      <c r="Q307" s="136">
        <v>0</v>
      </c>
      <c r="R307" s="136">
        <v>0</v>
      </c>
      <c r="S307" s="136">
        <v>0</v>
      </c>
      <c r="T307" s="88"/>
      <c r="U307" s="103" t="s">
        <v>135</v>
      </c>
      <c r="V307" s="6">
        <f t="shared" si="19"/>
        <v>0</v>
      </c>
      <c r="W307" s="6">
        <f t="shared" si="23"/>
        <v>0</v>
      </c>
      <c r="X307" s="6">
        <f t="shared" si="20"/>
        <v>0</v>
      </c>
      <c r="Y307" s="6">
        <f t="shared" si="24"/>
        <v>0</v>
      </c>
      <c r="Z307" s="6">
        <f t="shared" si="21"/>
        <v>0</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hidden="1" customHeight="1" outlineLevel="2" x14ac:dyDescent="0.25">
      <c r="A308" s="106"/>
      <c r="B308" s="97"/>
      <c r="C308" s="18"/>
      <c r="D308" s="18"/>
      <c r="E308" s="18"/>
      <c r="F308" s="14"/>
      <c r="G308" s="88"/>
      <c r="H308" s="88"/>
      <c r="I308" s="103"/>
      <c r="J308" s="103" t="s">
        <v>379</v>
      </c>
      <c r="K308" s="247">
        <f t="shared" si="22"/>
        <v>80</v>
      </c>
      <c r="L308" s="247">
        <f t="shared" si="22"/>
        <v>80</v>
      </c>
      <c r="M308" s="247">
        <f t="shared" si="22"/>
        <v>80</v>
      </c>
      <c r="N308" s="247">
        <f t="shared" si="22"/>
        <v>80</v>
      </c>
      <c r="O308" s="136">
        <v>80</v>
      </c>
      <c r="P308" s="136">
        <v>0</v>
      </c>
      <c r="Q308" s="136">
        <v>0</v>
      </c>
      <c r="R308" s="136">
        <v>0</v>
      </c>
      <c r="S308" s="136">
        <v>0</v>
      </c>
      <c r="T308" s="88"/>
      <c r="U308" s="103" t="s">
        <v>136</v>
      </c>
      <c r="V308" s="6">
        <f t="shared" si="19"/>
        <v>0</v>
      </c>
      <c r="W308" s="6">
        <f t="shared" si="23"/>
        <v>0</v>
      </c>
      <c r="X308" s="6">
        <f t="shared" si="20"/>
        <v>0</v>
      </c>
      <c r="Y308" s="6">
        <f t="shared" si="24"/>
        <v>0</v>
      </c>
      <c r="Z308" s="6">
        <f t="shared" si="21"/>
        <v>0</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hidden="1" customHeight="1" outlineLevel="2" x14ac:dyDescent="0.25">
      <c r="A309" s="106"/>
      <c r="B309" s="97"/>
      <c r="C309" s="18"/>
      <c r="D309" s="18"/>
      <c r="E309" s="18"/>
      <c r="F309" s="14"/>
      <c r="G309" s="88"/>
      <c r="H309" s="88"/>
      <c r="I309" s="103"/>
      <c r="J309" s="103" t="s">
        <v>380</v>
      </c>
      <c r="K309" s="247">
        <f t="shared" si="22"/>
        <v>80</v>
      </c>
      <c r="L309" s="247">
        <f t="shared" si="22"/>
        <v>80</v>
      </c>
      <c r="M309" s="247">
        <f t="shared" si="22"/>
        <v>80</v>
      </c>
      <c r="N309" s="247">
        <f t="shared" si="22"/>
        <v>80</v>
      </c>
      <c r="O309" s="136">
        <v>80</v>
      </c>
      <c r="P309" s="136">
        <v>0</v>
      </c>
      <c r="Q309" s="136">
        <v>0</v>
      </c>
      <c r="R309" s="136">
        <v>0</v>
      </c>
      <c r="S309" s="136">
        <v>0</v>
      </c>
      <c r="T309" s="88"/>
      <c r="U309" s="103" t="s">
        <v>137</v>
      </c>
      <c r="V309" s="6">
        <f t="shared" si="19"/>
        <v>0</v>
      </c>
      <c r="W309" s="6">
        <f t="shared" si="23"/>
        <v>0</v>
      </c>
      <c r="X309" s="6">
        <f t="shared" si="20"/>
        <v>0</v>
      </c>
      <c r="Y309" s="6">
        <f t="shared" si="24"/>
        <v>0</v>
      </c>
      <c r="Z309" s="6">
        <f t="shared" si="21"/>
        <v>0</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hidden="1" customHeight="1" outlineLevel="2" x14ac:dyDescent="0.25">
      <c r="A310" s="106"/>
      <c r="B310" s="97"/>
      <c r="C310" s="18"/>
      <c r="D310" s="18"/>
      <c r="E310" s="18"/>
      <c r="F310" s="14"/>
      <c r="G310" s="88"/>
      <c r="H310" s="88"/>
      <c r="I310" s="103"/>
      <c r="J310" s="103" t="s">
        <v>381</v>
      </c>
      <c r="K310" s="247">
        <f t="shared" si="22"/>
        <v>80</v>
      </c>
      <c r="L310" s="247">
        <f t="shared" si="22"/>
        <v>80</v>
      </c>
      <c r="M310" s="247">
        <f t="shared" si="22"/>
        <v>80</v>
      </c>
      <c r="N310" s="247">
        <f t="shared" si="22"/>
        <v>80</v>
      </c>
      <c r="O310" s="136">
        <v>80</v>
      </c>
      <c r="P310" s="136">
        <v>0</v>
      </c>
      <c r="Q310" s="136">
        <v>0</v>
      </c>
      <c r="R310" s="136">
        <v>0</v>
      </c>
      <c r="S310" s="136">
        <v>0</v>
      </c>
      <c r="T310" s="88"/>
      <c r="U310" s="103" t="s">
        <v>138</v>
      </c>
      <c r="V310" s="6">
        <f t="shared" si="19"/>
        <v>0</v>
      </c>
      <c r="W310" s="6">
        <f t="shared" si="23"/>
        <v>0</v>
      </c>
      <c r="X310" s="6">
        <f t="shared" si="20"/>
        <v>0</v>
      </c>
      <c r="Y310" s="6">
        <f t="shared" si="24"/>
        <v>0</v>
      </c>
      <c r="Z310" s="6">
        <f t="shared" si="21"/>
        <v>0</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hidden="1" customHeight="1" outlineLevel="2" x14ac:dyDescent="0.25">
      <c r="A311" s="106"/>
      <c r="B311" s="97"/>
      <c r="C311" s="18"/>
      <c r="D311" s="18"/>
      <c r="E311" s="18"/>
      <c r="F311" s="14"/>
      <c r="G311" s="88"/>
      <c r="H311" s="88"/>
      <c r="I311" s="103"/>
      <c r="J311" s="103" t="s">
        <v>382</v>
      </c>
      <c r="K311" s="247">
        <f t="shared" si="22"/>
        <v>80</v>
      </c>
      <c r="L311" s="247">
        <f t="shared" si="22"/>
        <v>80</v>
      </c>
      <c r="M311" s="247">
        <f t="shared" si="22"/>
        <v>80</v>
      </c>
      <c r="N311" s="247">
        <f t="shared" si="22"/>
        <v>80</v>
      </c>
      <c r="O311" s="136">
        <v>80</v>
      </c>
      <c r="P311" s="136">
        <v>0</v>
      </c>
      <c r="Q311" s="136">
        <v>0</v>
      </c>
      <c r="R311" s="136">
        <v>0</v>
      </c>
      <c r="S311" s="136">
        <v>0</v>
      </c>
      <c r="T311" s="88"/>
      <c r="U311" s="103" t="s">
        <v>139</v>
      </c>
      <c r="V311" s="6">
        <f t="shared" si="19"/>
        <v>0</v>
      </c>
      <c r="W311" s="6">
        <f t="shared" si="23"/>
        <v>0</v>
      </c>
      <c r="X311" s="6">
        <f t="shared" si="20"/>
        <v>0</v>
      </c>
      <c r="Y311" s="6">
        <f t="shared" si="24"/>
        <v>0</v>
      </c>
      <c r="Z311" s="6">
        <f t="shared" si="21"/>
        <v>0</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hidden="1" customHeight="1" outlineLevel="2" x14ac:dyDescent="0.25">
      <c r="A312" s="106"/>
      <c r="B312" s="97"/>
      <c r="C312" s="18"/>
      <c r="D312" s="18"/>
      <c r="E312" s="18"/>
      <c r="F312" s="14"/>
      <c r="G312" s="88"/>
      <c r="H312" s="88"/>
      <c r="I312" s="103" t="s">
        <v>785</v>
      </c>
      <c r="J312" s="103" t="s">
        <v>373</v>
      </c>
      <c r="K312" s="247">
        <f t="shared" si="22"/>
        <v>80</v>
      </c>
      <c r="L312" s="247">
        <f t="shared" si="22"/>
        <v>80</v>
      </c>
      <c r="M312" s="247">
        <f t="shared" si="22"/>
        <v>80</v>
      </c>
      <c r="N312" s="247">
        <f t="shared" si="22"/>
        <v>80</v>
      </c>
      <c r="O312" s="136">
        <v>80</v>
      </c>
      <c r="P312" s="136">
        <v>0</v>
      </c>
      <c r="Q312" s="136">
        <v>0</v>
      </c>
      <c r="R312" s="136">
        <v>0</v>
      </c>
      <c r="S312" s="136">
        <v>0</v>
      </c>
      <c r="T312" s="88"/>
      <c r="U312" s="103" t="s">
        <v>371</v>
      </c>
      <c r="V312" s="6">
        <f t="shared" si="19"/>
        <v>0</v>
      </c>
      <c r="W312" s="6">
        <f t="shared" si="23"/>
        <v>0</v>
      </c>
      <c r="X312" s="6">
        <f t="shared" si="20"/>
        <v>0</v>
      </c>
      <c r="Y312" s="6">
        <f t="shared" si="24"/>
        <v>0</v>
      </c>
      <c r="Z312" s="6">
        <f t="shared" si="21"/>
        <v>0</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hidden="1" customHeight="1" outlineLevel="2" x14ac:dyDescent="0.25">
      <c r="A313" s="106"/>
      <c r="B313" s="97"/>
      <c r="C313" s="18"/>
      <c r="D313" s="18"/>
      <c r="E313" s="18"/>
      <c r="F313" s="14"/>
      <c r="G313" s="88"/>
      <c r="H313" s="88"/>
      <c r="I313" s="103"/>
      <c r="J313" s="103" t="s">
        <v>374</v>
      </c>
      <c r="K313" s="247">
        <f t="shared" si="22"/>
        <v>80</v>
      </c>
      <c r="L313" s="247">
        <f t="shared" si="22"/>
        <v>80</v>
      </c>
      <c r="M313" s="247">
        <f t="shared" si="22"/>
        <v>80</v>
      </c>
      <c r="N313" s="247">
        <f t="shared" si="22"/>
        <v>80</v>
      </c>
      <c r="O313" s="136">
        <v>80</v>
      </c>
      <c r="P313" s="136">
        <v>0</v>
      </c>
      <c r="Q313" s="136">
        <v>0</v>
      </c>
      <c r="R313" s="136">
        <v>0</v>
      </c>
      <c r="S313" s="136">
        <v>0</v>
      </c>
      <c r="T313" s="88"/>
      <c r="U313" s="103" t="s">
        <v>131</v>
      </c>
      <c r="V313" s="6">
        <f t="shared" si="19"/>
        <v>0</v>
      </c>
      <c r="W313" s="6">
        <f t="shared" si="23"/>
        <v>0</v>
      </c>
      <c r="X313" s="6">
        <f t="shared" si="20"/>
        <v>0</v>
      </c>
      <c r="Y313" s="6">
        <f t="shared" si="24"/>
        <v>0</v>
      </c>
      <c r="Z313" s="6">
        <f t="shared" si="21"/>
        <v>0</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hidden="1" customHeight="1" outlineLevel="2" x14ac:dyDescent="0.25">
      <c r="A314" s="106"/>
      <c r="B314" s="97"/>
      <c r="C314" s="18"/>
      <c r="D314" s="18"/>
      <c r="E314" s="18"/>
      <c r="F314" s="14"/>
      <c r="G314" s="88"/>
      <c r="H314" s="88"/>
      <c r="I314" s="103"/>
      <c r="J314" s="103" t="s">
        <v>375</v>
      </c>
      <c r="K314" s="247">
        <f t="shared" si="22"/>
        <v>258.57142857142856</v>
      </c>
      <c r="L314" s="247">
        <f t="shared" si="22"/>
        <v>258.57142857142856</v>
      </c>
      <c r="M314" s="247">
        <f t="shared" si="22"/>
        <v>258.57142857142856</v>
      </c>
      <c r="N314" s="247">
        <f t="shared" si="22"/>
        <v>258.57142857142856</v>
      </c>
      <c r="O314" s="136">
        <v>258.57142857142856</v>
      </c>
      <c r="P314" s="136">
        <v>0</v>
      </c>
      <c r="Q314" s="136">
        <v>0</v>
      </c>
      <c r="R314" s="136">
        <v>0</v>
      </c>
      <c r="S314" s="136">
        <v>0</v>
      </c>
      <c r="T314" s="88"/>
      <c r="U314" s="103" t="s">
        <v>132</v>
      </c>
      <c r="V314" s="6">
        <f t="shared" si="19"/>
        <v>0</v>
      </c>
      <c r="W314" s="6">
        <f t="shared" si="23"/>
        <v>0</v>
      </c>
      <c r="X314" s="6">
        <f t="shared" si="20"/>
        <v>0</v>
      </c>
      <c r="Y314" s="6">
        <f t="shared" si="24"/>
        <v>0</v>
      </c>
      <c r="Z314" s="6">
        <f t="shared" si="21"/>
        <v>0</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hidden="1" customHeight="1" outlineLevel="2" x14ac:dyDescent="0.25">
      <c r="A315" s="106"/>
      <c r="B315" s="97"/>
      <c r="C315" s="18"/>
      <c r="D315" s="18"/>
      <c r="E315" s="18"/>
      <c r="F315" s="14"/>
      <c r="G315" s="88"/>
      <c r="H315" s="88"/>
      <c r="I315" s="103"/>
      <c r="J315" s="103" t="s">
        <v>376</v>
      </c>
      <c r="K315" s="247">
        <f t="shared" si="22"/>
        <v>360.12857142857138</v>
      </c>
      <c r="L315" s="247">
        <f t="shared" si="22"/>
        <v>360.12857142857138</v>
      </c>
      <c r="M315" s="247">
        <f t="shared" si="22"/>
        <v>360.12857142857138</v>
      </c>
      <c r="N315" s="247">
        <f t="shared" si="22"/>
        <v>360.12857142857138</v>
      </c>
      <c r="O315" s="136">
        <v>360.12857142857138</v>
      </c>
      <c r="P315" s="136">
        <v>0</v>
      </c>
      <c r="Q315" s="136">
        <v>0</v>
      </c>
      <c r="R315" s="136">
        <v>0</v>
      </c>
      <c r="S315" s="136">
        <v>0</v>
      </c>
      <c r="T315" s="88"/>
      <c r="U315" s="103" t="s">
        <v>133</v>
      </c>
      <c r="V315" s="6">
        <f t="shared" si="19"/>
        <v>0</v>
      </c>
      <c r="W315" s="6">
        <f t="shared" si="23"/>
        <v>0</v>
      </c>
      <c r="X315" s="6">
        <f t="shared" si="20"/>
        <v>0</v>
      </c>
      <c r="Y315" s="6">
        <f t="shared" si="24"/>
        <v>0</v>
      </c>
      <c r="Z315" s="6">
        <f t="shared" si="21"/>
        <v>0</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hidden="1" customHeight="1" outlineLevel="2" x14ac:dyDescent="0.25">
      <c r="A316" s="106"/>
      <c r="B316" s="97"/>
      <c r="C316" s="18"/>
      <c r="D316" s="18"/>
      <c r="E316" s="18"/>
      <c r="F316" s="14"/>
      <c r="G316" s="88"/>
      <c r="H316" s="88"/>
      <c r="I316" s="103"/>
      <c r="J316" s="103" t="s">
        <v>377</v>
      </c>
      <c r="K316" s="247">
        <f t="shared" si="22"/>
        <v>337.45357142857142</v>
      </c>
      <c r="L316" s="247">
        <f t="shared" si="22"/>
        <v>337.45357142857142</v>
      </c>
      <c r="M316" s="247">
        <f t="shared" si="22"/>
        <v>337.45357142857142</v>
      </c>
      <c r="N316" s="247">
        <f t="shared" si="22"/>
        <v>337.45357142857142</v>
      </c>
      <c r="O316" s="136">
        <v>337.45357142857142</v>
      </c>
      <c r="P316" s="136">
        <v>0</v>
      </c>
      <c r="Q316" s="136">
        <v>0</v>
      </c>
      <c r="R316" s="136">
        <v>0</v>
      </c>
      <c r="S316" s="136">
        <v>0</v>
      </c>
      <c r="T316" s="88"/>
      <c r="U316" s="103" t="s">
        <v>134</v>
      </c>
      <c r="V316" s="6">
        <f t="shared" si="19"/>
        <v>0</v>
      </c>
      <c r="W316" s="6">
        <f t="shared" si="23"/>
        <v>0</v>
      </c>
      <c r="X316" s="6">
        <f t="shared" si="20"/>
        <v>0</v>
      </c>
      <c r="Y316" s="6">
        <f t="shared" si="24"/>
        <v>0</v>
      </c>
      <c r="Z316" s="6">
        <f t="shared" si="21"/>
        <v>0</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hidden="1" customHeight="1" outlineLevel="2" x14ac:dyDescent="0.25">
      <c r="A317" s="106"/>
      <c r="B317" s="97"/>
      <c r="C317" s="18"/>
      <c r="D317" s="18"/>
      <c r="E317" s="18"/>
      <c r="F317" s="14"/>
      <c r="G317" s="88"/>
      <c r="H317" s="88"/>
      <c r="I317" s="103"/>
      <c r="J317" s="103" t="s">
        <v>378</v>
      </c>
      <c r="K317" s="247">
        <f t="shared" si="22"/>
        <v>492.32000000000011</v>
      </c>
      <c r="L317" s="247">
        <f t="shared" si="22"/>
        <v>492.32000000000011</v>
      </c>
      <c r="M317" s="247">
        <f t="shared" si="22"/>
        <v>492.32000000000011</v>
      </c>
      <c r="N317" s="247">
        <f t="shared" si="22"/>
        <v>492.32000000000011</v>
      </c>
      <c r="O317" s="136">
        <v>492.32000000000011</v>
      </c>
      <c r="P317" s="136">
        <v>0</v>
      </c>
      <c r="Q317" s="136">
        <v>0</v>
      </c>
      <c r="R317" s="136">
        <v>0</v>
      </c>
      <c r="S317" s="136">
        <v>0</v>
      </c>
      <c r="T317" s="88"/>
      <c r="U317" s="103" t="s">
        <v>135</v>
      </c>
      <c r="V317" s="6">
        <f t="shared" si="19"/>
        <v>0</v>
      </c>
      <c r="W317" s="6">
        <f t="shared" si="23"/>
        <v>0</v>
      </c>
      <c r="X317" s="6">
        <f t="shared" si="20"/>
        <v>0</v>
      </c>
      <c r="Y317" s="6">
        <f t="shared" si="24"/>
        <v>0</v>
      </c>
      <c r="Z317" s="6">
        <f t="shared" si="21"/>
        <v>0</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hidden="1" customHeight="1" outlineLevel="2" x14ac:dyDescent="0.25">
      <c r="A318" s="106"/>
      <c r="B318" s="97"/>
      <c r="C318" s="18"/>
      <c r="D318" s="18"/>
      <c r="E318" s="18"/>
      <c r="F318" s="14"/>
      <c r="G318" s="88"/>
      <c r="H318" s="88"/>
      <c r="I318" s="103"/>
      <c r="J318" s="103" t="s">
        <v>379</v>
      </c>
      <c r="K318" s="247">
        <f t="shared" si="22"/>
        <v>80</v>
      </c>
      <c r="L318" s="247">
        <f t="shared" si="22"/>
        <v>80</v>
      </c>
      <c r="M318" s="247">
        <f t="shared" si="22"/>
        <v>80</v>
      </c>
      <c r="N318" s="247">
        <f t="shared" si="22"/>
        <v>80</v>
      </c>
      <c r="O318" s="136">
        <v>80</v>
      </c>
      <c r="P318" s="136">
        <v>0</v>
      </c>
      <c r="Q318" s="136">
        <v>0</v>
      </c>
      <c r="R318" s="136">
        <v>0</v>
      </c>
      <c r="S318" s="136">
        <v>0</v>
      </c>
      <c r="T318" s="88"/>
      <c r="U318" s="103" t="s">
        <v>136</v>
      </c>
      <c r="V318" s="6">
        <f t="shared" si="19"/>
        <v>0</v>
      </c>
      <c r="W318" s="6">
        <f t="shared" si="23"/>
        <v>0</v>
      </c>
      <c r="X318" s="6">
        <f t="shared" si="20"/>
        <v>0</v>
      </c>
      <c r="Y318" s="6">
        <f t="shared" si="24"/>
        <v>0</v>
      </c>
      <c r="Z318" s="6">
        <f t="shared" si="21"/>
        <v>0</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hidden="1" customHeight="1" outlineLevel="2" x14ac:dyDescent="0.25">
      <c r="A319" s="106"/>
      <c r="B319" s="97"/>
      <c r="C319" s="18"/>
      <c r="D319" s="18"/>
      <c r="E319" s="18"/>
      <c r="F319" s="14"/>
      <c r="G319" s="88"/>
      <c r="H319" s="88"/>
      <c r="I319" s="103"/>
      <c r="J319" s="103" t="s">
        <v>380</v>
      </c>
      <c r="K319" s="247">
        <f t="shared" si="22"/>
        <v>80</v>
      </c>
      <c r="L319" s="247">
        <f t="shared" si="22"/>
        <v>80</v>
      </c>
      <c r="M319" s="247">
        <f t="shared" si="22"/>
        <v>80</v>
      </c>
      <c r="N319" s="247">
        <f t="shared" si="22"/>
        <v>80</v>
      </c>
      <c r="O319" s="136">
        <v>80</v>
      </c>
      <c r="P319" s="136">
        <v>0</v>
      </c>
      <c r="Q319" s="136">
        <v>0</v>
      </c>
      <c r="R319" s="136">
        <v>0</v>
      </c>
      <c r="S319" s="136">
        <v>0</v>
      </c>
      <c r="T319" s="88"/>
      <c r="U319" s="103" t="s">
        <v>137</v>
      </c>
      <c r="V319" s="6">
        <f t="shared" si="19"/>
        <v>0</v>
      </c>
      <c r="W319" s="6">
        <f t="shared" si="23"/>
        <v>0</v>
      </c>
      <c r="X319" s="6">
        <f t="shared" si="20"/>
        <v>0</v>
      </c>
      <c r="Y319" s="6">
        <f t="shared" si="24"/>
        <v>0</v>
      </c>
      <c r="Z319" s="6">
        <f t="shared" si="21"/>
        <v>0</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hidden="1" customHeight="1" outlineLevel="2" x14ac:dyDescent="0.25">
      <c r="A320" s="106"/>
      <c r="B320" s="97"/>
      <c r="C320" s="18"/>
      <c r="D320" s="18"/>
      <c r="E320" s="18"/>
      <c r="F320" s="14"/>
      <c r="G320" s="88"/>
      <c r="H320" s="88"/>
      <c r="I320" s="103"/>
      <c r="J320" s="103" t="s">
        <v>381</v>
      </c>
      <c r="K320" s="247">
        <f t="shared" si="22"/>
        <v>80</v>
      </c>
      <c r="L320" s="247">
        <f t="shared" si="22"/>
        <v>80</v>
      </c>
      <c r="M320" s="247">
        <f t="shared" si="22"/>
        <v>80</v>
      </c>
      <c r="N320" s="247">
        <f t="shared" si="22"/>
        <v>80</v>
      </c>
      <c r="O320" s="136">
        <v>80</v>
      </c>
      <c r="P320" s="136">
        <v>0</v>
      </c>
      <c r="Q320" s="136">
        <v>0</v>
      </c>
      <c r="R320" s="136">
        <v>0</v>
      </c>
      <c r="S320" s="136">
        <v>0</v>
      </c>
      <c r="T320" s="88"/>
      <c r="U320" s="103" t="s">
        <v>138</v>
      </c>
      <c r="V320" s="6">
        <f t="shared" si="19"/>
        <v>0</v>
      </c>
      <c r="W320" s="6">
        <f t="shared" si="23"/>
        <v>0</v>
      </c>
      <c r="X320" s="6">
        <f t="shared" si="20"/>
        <v>0</v>
      </c>
      <c r="Y320" s="6">
        <f t="shared" si="24"/>
        <v>0</v>
      </c>
      <c r="Z320" s="6">
        <f t="shared" si="21"/>
        <v>0</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hidden="1" customHeight="1" outlineLevel="2" x14ac:dyDescent="0.25">
      <c r="A321" s="106"/>
      <c r="B321" s="97"/>
      <c r="C321" s="18"/>
      <c r="D321" s="18"/>
      <c r="E321" s="18"/>
      <c r="F321" s="14"/>
      <c r="G321" s="88"/>
      <c r="H321" s="88"/>
      <c r="I321" s="103"/>
      <c r="J321" s="103" t="s">
        <v>382</v>
      </c>
      <c r="K321" s="247">
        <f t="shared" si="22"/>
        <v>80</v>
      </c>
      <c r="L321" s="247">
        <f t="shared" si="22"/>
        <v>80</v>
      </c>
      <c r="M321" s="247">
        <f t="shared" si="22"/>
        <v>80</v>
      </c>
      <c r="N321" s="247">
        <f t="shared" si="22"/>
        <v>80</v>
      </c>
      <c r="O321" s="136">
        <v>80</v>
      </c>
      <c r="P321" s="136">
        <v>0</v>
      </c>
      <c r="Q321" s="136">
        <v>0</v>
      </c>
      <c r="R321" s="136">
        <v>0</v>
      </c>
      <c r="S321" s="136">
        <v>0</v>
      </c>
      <c r="T321" s="88"/>
      <c r="U321" s="103" t="s">
        <v>139</v>
      </c>
      <c r="V321" s="6">
        <f t="shared" si="19"/>
        <v>0</v>
      </c>
      <c r="W321" s="6">
        <f t="shared" si="23"/>
        <v>0</v>
      </c>
      <c r="X321" s="6">
        <f t="shared" si="20"/>
        <v>0</v>
      </c>
      <c r="Y321" s="6">
        <f t="shared" si="24"/>
        <v>0</v>
      </c>
      <c r="Z321" s="6">
        <f t="shared" si="21"/>
        <v>0</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hidden="1" customHeight="1" outlineLevel="2" x14ac:dyDescent="0.25">
      <c r="A322" s="106"/>
      <c r="B322" s="97"/>
      <c r="C322" s="18"/>
      <c r="D322" s="18"/>
      <c r="E322" s="18"/>
      <c r="F322" s="14"/>
      <c r="G322" s="88"/>
      <c r="H322" s="88"/>
      <c r="I322" s="103" t="s">
        <v>786</v>
      </c>
      <c r="J322" s="103" t="s">
        <v>373</v>
      </c>
      <c r="K322" s="247">
        <f t="shared" si="22"/>
        <v>80</v>
      </c>
      <c r="L322" s="247">
        <f t="shared" si="22"/>
        <v>80</v>
      </c>
      <c r="M322" s="247">
        <f t="shared" si="22"/>
        <v>80</v>
      </c>
      <c r="N322" s="247">
        <f t="shared" si="22"/>
        <v>80</v>
      </c>
      <c r="O322" s="136">
        <v>80</v>
      </c>
      <c r="P322" s="136">
        <v>0</v>
      </c>
      <c r="Q322" s="136">
        <v>0</v>
      </c>
      <c r="R322" s="136">
        <v>0</v>
      </c>
      <c r="S322" s="136">
        <v>0</v>
      </c>
      <c r="T322" s="88"/>
      <c r="U322" s="103" t="s">
        <v>371</v>
      </c>
      <c r="V322" s="6">
        <f t="shared" si="19"/>
        <v>0</v>
      </c>
      <c r="W322" s="6">
        <f t="shared" si="23"/>
        <v>0</v>
      </c>
      <c r="X322" s="6">
        <f t="shared" si="20"/>
        <v>0</v>
      </c>
      <c r="Y322" s="6">
        <f t="shared" si="24"/>
        <v>0</v>
      </c>
      <c r="Z322" s="6">
        <f t="shared" si="21"/>
        <v>0</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hidden="1" customHeight="1" outlineLevel="2" x14ac:dyDescent="0.25">
      <c r="A323" s="106"/>
      <c r="B323" s="97"/>
      <c r="C323" s="18"/>
      <c r="D323" s="18"/>
      <c r="E323" s="18"/>
      <c r="F323" s="14"/>
      <c r="G323" s="88"/>
      <c r="H323" s="88"/>
      <c r="I323" s="103"/>
      <c r="J323" s="103" t="s">
        <v>374</v>
      </c>
      <c r="K323" s="247">
        <f t="shared" si="22"/>
        <v>80</v>
      </c>
      <c r="L323" s="247">
        <f t="shared" si="22"/>
        <v>80</v>
      </c>
      <c r="M323" s="247">
        <f t="shared" si="22"/>
        <v>80</v>
      </c>
      <c r="N323" s="247">
        <f t="shared" si="22"/>
        <v>80</v>
      </c>
      <c r="O323" s="136">
        <v>80</v>
      </c>
      <c r="P323" s="136">
        <v>0</v>
      </c>
      <c r="Q323" s="136">
        <v>0</v>
      </c>
      <c r="R323" s="136">
        <v>0</v>
      </c>
      <c r="S323" s="136">
        <v>0</v>
      </c>
      <c r="T323" s="88"/>
      <c r="U323" s="103" t="s">
        <v>131</v>
      </c>
      <c r="V323" s="6">
        <f t="shared" si="19"/>
        <v>0</v>
      </c>
      <c r="W323" s="6">
        <f t="shared" si="23"/>
        <v>0</v>
      </c>
      <c r="X323" s="6">
        <f t="shared" si="20"/>
        <v>0</v>
      </c>
      <c r="Y323" s="6">
        <f t="shared" si="24"/>
        <v>0</v>
      </c>
      <c r="Z323" s="6">
        <f t="shared" si="21"/>
        <v>0</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hidden="1" customHeight="1" outlineLevel="2" x14ac:dyDescent="0.25">
      <c r="A324" s="106"/>
      <c r="B324" s="97"/>
      <c r="C324" s="18"/>
      <c r="D324" s="18"/>
      <c r="E324" s="18"/>
      <c r="F324" s="14"/>
      <c r="G324" s="88"/>
      <c r="H324" s="88"/>
      <c r="I324" s="103"/>
      <c r="J324" s="103" t="s">
        <v>375</v>
      </c>
      <c r="K324" s="247">
        <f t="shared" si="22"/>
        <v>258.57142857142856</v>
      </c>
      <c r="L324" s="247">
        <f t="shared" si="22"/>
        <v>258.57142857142856</v>
      </c>
      <c r="M324" s="247">
        <f t="shared" si="22"/>
        <v>258.57142857142856</v>
      </c>
      <c r="N324" s="247">
        <f t="shared" si="22"/>
        <v>258.57142857142856</v>
      </c>
      <c r="O324" s="136">
        <v>258.57142857142856</v>
      </c>
      <c r="P324" s="136">
        <v>0</v>
      </c>
      <c r="Q324" s="136">
        <v>0</v>
      </c>
      <c r="R324" s="136">
        <v>0</v>
      </c>
      <c r="S324" s="136">
        <v>0</v>
      </c>
      <c r="T324" s="88"/>
      <c r="U324" s="103" t="s">
        <v>132</v>
      </c>
      <c r="V324" s="6">
        <f t="shared" si="19"/>
        <v>0</v>
      </c>
      <c r="W324" s="6">
        <f t="shared" si="23"/>
        <v>0</v>
      </c>
      <c r="X324" s="6">
        <f t="shared" si="20"/>
        <v>0</v>
      </c>
      <c r="Y324" s="6">
        <f t="shared" si="24"/>
        <v>0</v>
      </c>
      <c r="Z324" s="6">
        <f t="shared" si="21"/>
        <v>0</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hidden="1" customHeight="1" outlineLevel="2" x14ac:dyDescent="0.25">
      <c r="A325" s="106"/>
      <c r="B325" s="97"/>
      <c r="C325" s="18"/>
      <c r="D325" s="18"/>
      <c r="E325" s="18"/>
      <c r="F325" s="14"/>
      <c r="G325" s="88"/>
      <c r="H325" s="88"/>
      <c r="I325" s="103"/>
      <c r="J325" s="103" t="s">
        <v>376</v>
      </c>
      <c r="K325" s="247">
        <f t="shared" si="22"/>
        <v>360.12857142857138</v>
      </c>
      <c r="L325" s="247">
        <f t="shared" si="22"/>
        <v>360.12857142857138</v>
      </c>
      <c r="M325" s="247">
        <f t="shared" si="22"/>
        <v>360.12857142857138</v>
      </c>
      <c r="N325" s="247">
        <f t="shared" si="22"/>
        <v>360.12857142857138</v>
      </c>
      <c r="O325" s="136">
        <v>360.12857142857138</v>
      </c>
      <c r="P325" s="136">
        <v>0</v>
      </c>
      <c r="Q325" s="136">
        <v>0</v>
      </c>
      <c r="R325" s="136">
        <v>0</v>
      </c>
      <c r="S325" s="136">
        <v>0</v>
      </c>
      <c r="T325" s="88"/>
      <c r="U325" s="103" t="s">
        <v>133</v>
      </c>
      <c r="V325" s="6">
        <f t="shared" si="19"/>
        <v>0</v>
      </c>
      <c r="W325" s="6">
        <f t="shared" si="23"/>
        <v>0</v>
      </c>
      <c r="X325" s="6">
        <f t="shared" si="20"/>
        <v>0</v>
      </c>
      <c r="Y325" s="6">
        <f t="shared" si="24"/>
        <v>0</v>
      </c>
      <c r="Z325" s="6">
        <f t="shared" si="21"/>
        <v>0</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hidden="1" customHeight="1" outlineLevel="2" x14ac:dyDescent="0.25">
      <c r="A326" s="106"/>
      <c r="B326" s="97"/>
      <c r="C326" s="18"/>
      <c r="D326" s="18"/>
      <c r="E326" s="18"/>
      <c r="F326" s="14"/>
      <c r="G326" s="88"/>
      <c r="H326" s="88"/>
      <c r="I326" s="103"/>
      <c r="J326" s="103" t="s">
        <v>377</v>
      </c>
      <c r="K326" s="247">
        <f t="shared" si="22"/>
        <v>337.45357142857142</v>
      </c>
      <c r="L326" s="247">
        <f t="shared" si="22"/>
        <v>337.45357142857142</v>
      </c>
      <c r="M326" s="247">
        <f t="shared" si="22"/>
        <v>337.45357142857142</v>
      </c>
      <c r="N326" s="247">
        <f t="shared" si="22"/>
        <v>337.45357142857142</v>
      </c>
      <c r="O326" s="136">
        <v>337.45357142857142</v>
      </c>
      <c r="P326" s="136">
        <v>0</v>
      </c>
      <c r="Q326" s="136">
        <v>0</v>
      </c>
      <c r="R326" s="136">
        <v>0</v>
      </c>
      <c r="S326" s="136">
        <v>0</v>
      </c>
      <c r="T326" s="88"/>
      <c r="U326" s="103" t="s">
        <v>134</v>
      </c>
      <c r="V326" s="6">
        <f t="shared" si="19"/>
        <v>0</v>
      </c>
      <c r="W326" s="6">
        <f t="shared" si="23"/>
        <v>0</v>
      </c>
      <c r="X326" s="6">
        <f t="shared" si="20"/>
        <v>0</v>
      </c>
      <c r="Y326" s="6">
        <f t="shared" si="24"/>
        <v>0</v>
      </c>
      <c r="Z326" s="6">
        <f t="shared" si="21"/>
        <v>0</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hidden="1" customHeight="1" outlineLevel="2" x14ac:dyDescent="0.25">
      <c r="A327" s="106"/>
      <c r="B327" s="97"/>
      <c r="C327" s="18"/>
      <c r="D327" s="18"/>
      <c r="E327" s="18"/>
      <c r="F327" s="14"/>
      <c r="G327" s="88"/>
      <c r="H327" s="88"/>
      <c r="I327" s="103"/>
      <c r="J327" s="103" t="s">
        <v>378</v>
      </c>
      <c r="K327" s="247">
        <f t="shared" si="22"/>
        <v>492.32000000000011</v>
      </c>
      <c r="L327" s="247">
        <f t="shared" si="22"/>
        <v>492.32000000000011</v>
      </c>
      <c r="M327" s="247">
        <f t="shared" si="22"/>
        <v>492.32000000000011</v>
      </c>
      <c r="N327" s="247">
        <f t="shared" si="22"/>
        <v>492.32000000000011</v>
      </c>
      <c r="O327" s="136">
        <v>492.32000000000011</v>
      </c>
      <c r="P327" s="136">
        <v>0</v>
      </c>
      <c r="Q327" s="136">
        <v>0</v>
      </c>
      <c r="R327" s="136">
        <v>0</v>
      </c>
      <c r="S327" s="136">
        <v>0</v>
      </c>
      <c r="T327" s="88"/>
      <c r="U327" s="103" t="s">
        <v>135</v>
      </c>
      <c r="V327" s="6">
        <f t="shared" si="19"/>
        <v>0</v>
      </c>
      <c r="W327" s="6">
        <f t="shared" si="23"/>
        <v>0</v>
      </c>
      <c r="X327" s="6">
        <f t="shared" si="20"/>
        <v>0</v>
      </c>
      <c r="Y327" s="6">
        <f t="shared" si="24"/>
        <v>0</v>
      </c>
      <c r="Z327" s="6">
        <f t="shared" si="21"/>
        <v>0</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hidden="1" customHeight="1" outlineLevel="2" x14ac:dyDescent="0.25">
      <c r="A328" s="106"/>
      <c r="B328" s="97"/>
      <c r="C328" s="18"/>
      <c r="D328" s="18"/>
      <c r="E328" s="18"/>
      <c r="F328" s="14"/>
      <c r="G328" s="88"/>
      <c r="H328" s="88"/>
      <c r="I328" s="103"/>
      <c r="J328" s="103" t="s">
        <v>379</v>
      </c>
      <c r="K328" s="247">
        <f t="shared" si="22"/>
        <v>80</v>
      </c>
      <c r="L328" s="247">
        <f t="shared" si="22"/>
        <v>80</v>
      </c>
      <c r="M328" s="247">
        <f t="shared" si="22"/>
        <v>80</v>
      </c>
      <c r="N328" s="247">
        <f t="shared" si="22"/>
        <v>80</v>
      </c>
      <c r="O328" s="136">
        <v>80</v>
      </c>
      <c r="P328" s="136">
        <v>0</v>
      </c>
      <c r="Q328" s="136">
        <v>0</v>
      </c>
      <c r="R328" s="136">
        <v>0</v>
      </c>
      <c r="S328" s="136">
        <v>0</v>
      </c>
      <c r="T328" s="88"/>
      <c r="U328" s="103" t="s">
        <v>136</v>
      </c>
      <c r="V328" s="6">
        <f t="shared" si="19"/>
        <v>0</v>
      </c>
      <c r="W328" s="6">
        <f t="shared" si="23"/>
        <v>0</v>
      </c>
      <c r="X328" s="6">
        <f t="shared" si="20"/>
        <v>0</v>
      </c>
      <c r="Y328" s="6">
        <f t="shared" si="24"/>
        <v>0</v>
      </c>
      <c r="Z328" s="6">
        <f t="shared" si="21"/>
        <v>0</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hidden="1" customHeight="1" outlineLevel="2" x14ac:dyDescent="0.25">
      <c r="A329" s="106"/>
      <c r="B329" s="97"/>
      <c r="C329" s="18"/>
      <c r="D329" s="18"/>
      <c r="E329" s="18"/>
      <c r="F329" s="14"/>
      <c r="G329" s="88"/>
      <c r="H329" s="88"/>
      <c r="I329" s="103"/>
      <c r="J329" s="103" t="s">
        <v>380</v>
      </c>
      <c r="K329" s="247">
        <f t="shared" si="22"/>
        <v>80</v>
      </c>
      <c r="L329" s="247">
        <f t="shared" si="22"/>
        <v>80</v>
      </c>
      <c r="M329" s="247">
        <f t="shared" si="22"/>
        <v>80</v>
      </c>
      <c r="N329" s="247">
        <f t="shared" si="22"/>
        <v>80</v>
      </c>
      <c r="O329" s="136">
        <v>80</v>
      </c>
      <c r="P329" s="136">
        <v>0</v>
      </c>
      <c r="Q329" s="136">
        <v>0</v>
      </c>
      <c r="R329" s="136">
        <v>0</v>
      </c>
      <c r="S329" s="136">
        <v>0</v>
      </c>
      <c r="T329" s="88"/>
      <c r="U329" s="103" t="s">
        <v>137</v>
      </c>
      <c r="V329" s="6">
        <f t="shared" si="19"/>
        <v>0</v>
      </c>
      <c r="W329" s="6">
        <f t="shared" si="23"/>
        <v>0</v>
      </c>
      <c r="X329" s="6">
        <f t="shared" si="20"/>
        <v>0</v>
      </c>
      <c r="Y329" s="6">
        <f t="shared" si="24"/>
        <v>0</v>
      </c>
      <c r="Z329" s="6">
        <f t="shared" si="21"/>
        <v>0</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c r="J330" s="103" t="s">
        <v>381</v>
      </c>
      <c r="K330" s="247">
        <f t="shared" si="22"/>
        <v>80</v>
      </c>
      <c r="L330" s="247">
        <f t="shared" si="22"/>
        <v>80</v>
      </c>
      <c r="M330" s="247">
        <f t="shared" si="22"/>
        <v>80</v>
      </c>
      <c r="N330" s="247">
        <f t="shared" si="22"/>
        <v>80</v>
      </c>
      <c r="O330" s="136">
        <v>80</v>
      </c>
      <c r="P330" s="136">
        <v>0</v>
      </c>
      <c r="Q330" s="136">
        <v>0</v>
      </c>
      <c r="R330" s="136">
        <v>0</v>
      </c>
      <c r="S330" s="136">
        <v>0</v>
      </c>
      <c r="T330" s="88"/>
      <c r="U330" s="103" t="s">
        <v>138</v>
      </c>
      <c r="V330" s="6">
        <f t="shared" si="19"/>
        <v>0</v>
      </c>
      <c r="W330" s="6">
        <f t="shared" si="23"/>
        <v>0</v>
      </c>
      <c r="X330" s="6">
        <f t="shared" si="20"/>
        <v>0</v>
      </c>
      <c r="Y330" s="6">
        <f t="shared" si="24"/>
        <v>0</v>
      </c>
      <c r="Z330" s="6">
        <f t="shared" si="21"/>
        <v>0</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382</v>
      </c>
      <c r="K331" s="247">
        <f t="shared" si="22"/>
        <v>80</v>
      </c>
      <c r="L331" s="247">
        <f t="shared" si="22"/>
        <v>80</v>
      </c>
      <c r="M331" s="247">
        <f t="shared" si="22"/>
        <v>80</v>
      </c>
      <c r="N331" s="247">
        <f t="shared" si="22"/>
        <v>80</v>
      </c>
      <c r="O331" s="136">
        <v>80</v>
      </c>
      <c r="P331" s="136">
        <v>0</v>
      </c>
      <c r="Q331" s="136">
        <v>0</v>
      </c>
      <c r="R331" s="136">
        <v>0</v>
      </c>
      <c r="S331" s="136">
        <v>0</v>
      </c>
      <c r="T331" s="88"/>
      <c r="U331" s="103" t="s">
        <v>139</v>
      </c>
      <c r="V331" s="6">
        <f t="shared" si="19"/>
        <v>0</v>
      </c>
      <c r="W331" s="6">
        <f t="shared" si="23"/>
        <v>0</v>
      </c>
      <c r="X331" s="6">
        <f t="shared" si="20"/>
        <v>0</v>
      </c>
      <c r="Y331" s="6">
        <f t="shared" si="24"/>
        <v>0</v>
      </c>
      <c r="Z331" s="6">
        <f t="shared" si="21"/>
        <v>0</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25"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25"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1" x14ac:dyDescent="0.25">
      <c r="A340" s="106"/>
      <c r="B340" s="97"/>
      <c r="C340" s="18"/>
      <c r="D340" s="13"/>
      <c r="E340" s="18"/>
      <c r="F340" s="75"/>
      <c r="G340" s="79">
        <v>44663.289340277777</v>
      </c>
      <c r="H340" s="80"/>
      <c r="I340" s="76"/>
      <c r="J340" s="76" t="s">
        <v>1238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1284</v>
      </c>
      <c r="AM343"/>
      <c r="AN343"/>
      <c r="AO343"/>
      <c r="AP343"/>
      <c r="AQ343"/>
      <c r="AR343"/>
      <c r="AS343"/>
      <c r="AT343"/>
      <c r="AU343"/>
      <c r="AV343"/>
      <c r="AW343"/>
      <c r="AX343"/>
      <c r="AY343"/>
      <c r="AZ343"/>
      <c r="BA343"/>
      <c r="BB343"/>
      <c r="BC343"/>
      <c r="BD343"/>
      <c r="BE343"/>
      <c r="BF343"/>
      <c r="BG343"/>
      <c r="BH343"/>
    </row>
    <row r="344" spans="1:60" s="108" customFormat="1" ht="13.5" customHeight="1" outlineLevel="1" x14ac:dyDescent="0.25">
      <c r="A344" s="106"/>
      <c r="B344" s="97"/>
      <c r="C344" s="18"/>
      <c r="D344" s="18"/>
      <c r="E344" s="18"/>
      <c r="F344" s="18"/>
      <c r="G344" s="24"/>
      <c r="H344" s="24"/>
      <c r="I344" s="24" t="s">
        <v>445</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369</v>
      </c>
      <c r="AF344" s="101"/>
      <c r="AG344" s="17"/>
      <c r="AH344" s="9"/>
      <c r="AI344"/>
      <c r="AJ344"/>
      <c r="AK344"/>
      <c r="AL344" s="871">
        <v>5</v>
      </c>
      <c r="AM344"/>
      <c r="AN344"/>
      <c r="AO344"/>
      <c r="AP344"/>
      <c r="AQ344"/>
      <c r="AR344"/>
      <c r="AS344"/>
      <c r="AT344"/>
      <c r="AU344"/>
      <c r="AV344"/>
      <c r="AW344"/>
      <c r="AX344"/>
      <c r="AY344"/>
      <c r="AZ344"/>
      <c r="BA344"/>
      <c r="BB344"/>
      <c r="BC344"/>
      <c r="BD344"/>
      <c r="BE344"/>
      <c r="BF344"/>
      <c r="BG344"/>
      <c r="BH344"/>
    </row>
    <row r="345" spans="1:60" s="108" customFormat="1" ht="13.5" customHeight="1" outlineLevel="1" x14ac:dyDescent="0.25">
      <c r="A345" s="106"/>
      <c r="B345" s="97"/>
      <c r="C345" s="18"/>
      <c r="D345" s="18"/>
      <c r="E345" s="18"/>
      <c r="F345" s="18"/>
      <c r="G345" s="24"/>
      <c r="H345" s="24"/>
      <c r="I345" s="24"/>
      <c r="J345" s="24"/>
      <c r="K345" s="24" t="s">
        <v>363</v>
      </c>
      <c r="L345" s="24" t="s">
        <v>364</v>
      </c>
      <c r="M345" s="24" t="s">
        <v>366</v>
      </c>
      <c r="N345" s="24" t="s">
        <v>367</v>
      </c>
      <c r="O345" s="24" t="s">
        <v>368</v>
      </c>
      <c r="P345" s="24" t="s">
        <v>370</v>
      </c>
      <c r="Q345" s="24" t="s">
        <v>871</v>
      </c>
      <c r="R345" s="24" t="s">
        <v>872</v>
      </c>
      <c r="S345" s="24" t="s">
        <v>1170</v>
      </c>
      <c r="T345" s="24"/>
      <c r="U345" s="24"/>
      <c r="V345" s="24" t="s">
        <v>363</v>
      </c>
      <c r="W345" s="24" t="s">
        <v>364</v>
      </c>
      <c r="X345" s="24" t="s">
        <v>366</v>
      </c>
      <c r="Y345" s="24" t="s">
        <v>367</v>
      </c>
      <c r="Z345" s="24" t="s">
        <v>368</v>
      </c>
      <c r="AA345" s="24" t="s">
        <v>370</v>
      </c>
      <c r="AB345" s="24" t="s">
        <v>871</v>
      </c>
      <c r="AC345" s="24" t="s">
        <v>872</v>
      </c>
      <c r="AD345" s="24" t="s">
        <v>1170</v>
      </c>
      <c r="AE345" s="24" t="s">
        <v>368</v>
      </c>
      <c r="AF345" s="24" t="s">
        <v>368</v>
      </c>
      <c r="AG345" s="17"/>
      <c r="AH345" s="9"/>
      <c r="AJ345" s="25" t="s">
        <v>1285</v>
      </c>
      <c r="AK345" s="24" t="s">
        <v>1286</v>
      </c>
      <c r="AL345" s="24" t="s">
        <v>1287</v>
      </c>
      <c r="AM345" s="24" t="s">
        <v>1288</v>
      </c>
      <c r="AN345" s="24" t="s">
        <v>1289</v>
      </c>
      <c r="AO345" s="24" t="s">
        <v>1290</v>
      </c>
      <c r="AP345"/>
      <c r="AQ345"/>
      <c r="AR345"/>
      <c r="AS345"/>
      <c r="AT345"/>
      <c r="AU345"/>
      <c r="AV345"/>
      <c r="AW345"/>
      <c r="AX345"/>
      <c r="AY345"/>
      <c r="AZ345"/>
      <c r="BA345"/>
      <c r="BB345"/>
      <c r="BC345"/>
      <c r="BD345"/>
      <c r="BE345"/>
      <c r="BF345"/>
      <c r="BG345"/>
      <c r="BH345"/>
    </row>
    <row r="346" spans="1:60" s="108" customFormat="1" ht="13.5" customHeight="1" outlineLevel="1" x14ac:dyDescent="0.25">
      <c r="A346" s="106"/>
      <c r="B346" s="97"/>
      <c r="C346" s="18"/>
      <c r="D346" s="18"/>
      <c r="E346" s="18"/>
      <c r="F346" s="14"/>
      <c r="G346" s="88"/>
      <c r="H346" s="88"/>
      <c r="I346" s="103" t="s">
        <v>807</v>
      </c>
      <c r="J346" s="103" t="s">
        <v>371</v>
      </c>
      <c r="K346" s="247">
        <f t="shared" ref="K346:M361" si="25">$O346</f>
        <v>100</v>
      </c>
      <c r="L346" s="247">
        <f t="shared" si="25"/>
        <v>100</v>
      </c>
      <c r="M346" s="247">
        <f t="shared" si="25"/>
        <v>100</v>
      </c>
      <c r="N346" s="247">
        <f t="shared" ref="N346:N377" si="26">$O346</f>
        <v>100</v>
      </c>
      <c r="O346" s="136">
        <v>100</v>
      </c>
      <c r="P346" s="136">
        <v>100</v>
      </c>
      <c r="Q346" s="136">
        <v>0</v>
      </c>
      <c r="R346" s="136">
        <v>0</v>
      </c>
      <c r="S346" s="136">
        <v>0</v>
      </c>
      <c r="T346" s="88"/>
      <c r="U346" s="103" t="s">
        <v>371</v>
      </c>
      <c r="V346" s="6">
        <f>0.2*$AA346*(K346/$O346)</f>
        <v>0.15000000000000002</v>
      </c>
      <c r="W346" s="6">
        <f>0.75*$AA346*(L346/$O346)</f>
        <v>0.5625</v>
      </c>
      <c r="X346" s="6">
        <f>0*$Z346*(M346/$O346)</f>
        <v>0</v>
      </c>
      <c r="Y346" s="6">
        <f>0.7*$AA346*(N346/$O346)</f>
        <v>0.52499999999999991</v>
      </c>
      <c r="Z346" s="6">
        <f>0.93*$AA346*(O346/$O346)</f>
        <v>0.69750000000000001</v>
      </c>
      <c r="AA346" s="137">
        <v>0.75</v>
      </c>
      <c r="AB346" s="137">
        <v>0</v>
      </c>
      <c r="AC346" s="137">
        <v>0</v>
      </c>
      <c r="AD346" s="137">
        <v>0</v>
      </c>
      <c r="AE346" s="88">
        <v>600</v>
      </c>
      <c r="AF346" s="88">
        <v>25</v>
      </c>
      <c r="AG346" s="17"/>
      <c r="AH346" s="9"/>
      <c r="AI346" s="638">
        <v>43572</v>
      </c>
      <c r="AJ346">
        <f>AI347-AI346</f>
        <v>13</v>
      </c>
      <c r="AK346" s="872">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3">
        <f t="shared" ref="AM346" si="27">AK346*(1-$AN346)*(1-(1-$I494)^$AJ346)+AL346*(1-$AN346)*AJ346*(1-(((1 -(1 -$I494)^($AJ346+1)) /$I494-1)/$AJ346))</f>
        <v>0</v>
      </c>
      <c r="AN346" s="869">
        <v>0.1</v>
      </c>
      <c r="AO346"/>
      <c r="AP346"/>
      <c r="AQ346"/>
      <c r="AR346"/>
      <c r="AS346"/>
      <c r="AT346"/>
      <c r="AU346"/>
      <c r="AV346"/>
      <c r="AW346"/>
      <c r="AX346"/>
      <c r="AY346"/>
      <c r="AZ346"/>
      <c r="BA346"/>
      <c r="BB346"/>
      <c r="BC346"/>
      <c r="BD346"/>
      <c r="BE346"/>
      <c r="BF346"/>
      <c r="BG346"/>
      <c r="BH346"/>
    </row>
    <row r="347" spans="1:60" s="108" customFormat="1" ht="13.5" customHeight="1" outlineLevel="1" x14ac:dyDescent="0.25">
      <c r="A347" s="106"/>
      <c r="B347" s="97"/>
      <c r="C347" s="18"/>
      <c r="D347" s="18"/>
      <c r="E347" s="18"/>
      <c r="F347" s="14"/>
      <c r="G347" s="88"/>
      <c r="H347" s="88"/>
      <c r="I347" s="103"/>
      <c r="J347" s="103" t="s">
        <v>131</v>
      </c>
      <c r="K347" s="247">
        <f t="shared" si="25"/>
        <v>365.00200000000001</v>
      </c>
      <c r="L347" s="247">
        <f t="shared" si="25"/>
        <v>365.00200000000001</v>
      </c>
      <c r="M347" s="247">
        <f t="shared" si="25"/>
        <v>365.00200000000001</v>
      </c>
      <c r="N347" s="247">
        <f t="shared" si="26"/>
        <v>365.00200000000001</v>
      </c>
      <c r="O347" s="136">
        <v>365.00200000000001</v>
      </c>
      <c r="P347" s="136">
        <v>365.00200000000001</v>
      </c>
      <c r="Q347" s="136">
        <v>0</v>
      </c>
      <c r="R347" s="136">
        <v>0</v>
      </c>
      <c r="S347" s="136">
        <v>0</v>
      </c>
      <c r="T347" s="88"/>
      <c r="U347" s="103" t="s">
        <v>131</v>
      </c>
      <c r="V347" s="6">
        <f t="shared" ref="V347:V355" si="28">0.2*$AA347*(K347/$O347)</f>
        <v>2.5184714285714298</v>
      </c>
      <c r="W347" s="6">
        <f t="shared" ref="W347:W348" si="29">0.75*$AA347*(L347/$O347)</f>
        <v>9.4442678571428615</v>
      </c>
      <c r="X347" s="6">
        <f t="shared" ref="X347:X355" si="30">0*$Z347*(M347/$O347)</f>
        <v>0</v>
      </c>
      <c r="Y347" s="6">
        <f t="shared" ref="Y347:Y350" si="31">0.7*$AA347*(N347/$O347)</f>
        <v>8.8146500000000039</v>
      </c>
      <c r="Z347" s="6">
        <f t="shared" ref="Z347:Z355" si="32">0.93*$AA347*(O347/$O347)</f>
        <v>11.710892142857148</v>
      </c>
      <c r="AA347" s="137">
        <v>12.592357142857148</v>
      </c>
      <c r="AB347" s="137">
        <v>0</v>
      </c>
      <c r="AC347" s="137">
        <v>0</v>
      </c>
      <c r="AD347" s="137">
        <v>0</v>
      </c>
      <c r="AE347" s="88">
        <v>733</v>
      </c>
      <c r="AF347" s="88">
        <v>20</v>
      </c>
      <c r="AG347" s="17"/>
      <c r="AH347" s="9"/>
      <c r="AI347" s="637">
        <v>43585</v>
      </c>
      <c r="AJ347">
        <f t="shared" ref="AJ347:AJ354" si="33">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11.489363901304754</v>
      </c>
      <c r="AM347" s="873">
        <f>AK347*(1-$AN347)*(1-(1-$I495)^$AJ347)+AL347*(1-$AN347)*AJ347*(1-(((1 -(1 -$I495)^($AJ347+1)) /$I495-1)/$AJ347))</f>
        <v>3.0803469800202428</v>
      </c>
      <c r="AN347" s="869">
        <v>0.35</v>
      </c>
      <c r="AO347"/>
      <c r="AP347"/>
      <c r="AQ347"/>
      <c r="AR347"/>
      <c r="AS347"/>
      <c r="AT347"/>
      <c r="AU347"/>
      <c r="AV347"/>
      <c r="AW347"/>
      <c r="AX347"/>
      <c r="AY347"/>
      <c r="AZ347"/>
      <c r="BA347"/>
      <c r="BB347"/>
      <c r="BC347"/>
      <c r="BD347"/>
      <c r="BE347"/>
      <c r="BF347"/>
      <c r="BG347"/>
      <c r="BH347"/>
    </row>
    <row r="348" spans="1:60" s="108" customFormat="1" ht="13.5" customHeight="1" outlineLevel="1" x14ac:dyDescent="0.25">
      <c r="A348" s="106"/>
      <c r="B348" s="97"/>
      <c r="C348" s="18"/>
      <c r="D348" s="18"/>
      <c r="E348" s="18"/>
      <c r="F348" s="14"/>
      <c r="G348" s="88"/>
      <c r="H348" s="88"/>
      <c r="I348" s="103"/>
      <c r="J348" s="103" t="s">
        <v>132</v>
      </c>
      <c r="K348" s="247">
        <f t="shared" si="25"/>
        <v>595.13200000000006</v>
      </c>
      <c r="L348" s="247">
        <f t="shared" si="25"/>
        <v>595.13200000000006</v>
      </c>
      <c r="M348" s="247">
        <f t="shared" si="25"/>
        <v>595.13200000000006</v>
      </c>
      <c r="N348" s="247">
        <f t="shared" si="26"/>
        <v>595.13200000000006</v>
      </c>
      <c r="O348" s="136">
        <v>595.13200000000006</v>
      </c>
      <c r="P348" s="136">
        <v>595.13200000000006</v>
      </c>
      <c r="Q348" s="136">
        <v>0</v>
      </c>
      <c r="R348" s="136">
        <v>0</v>
      </c>
      <c r="S348" s="136">
        <v>0</v>
      </c>
      <c r="T348" s="88"/>
      <c r="U348" s="103" t="s">
        <v>132</v>
      </c>
      <c r="V348" s="6">
        <f t="shared" si="28"/>
        <v>4.0043636363636406</v>
      </c>
      <c r="W348" s="6">
        <f t="shared" si="29"/>
        <v>15.01636363636365</v>
      </c>
      <c r="X348" s="6">
        <f t="shared" si="30"/>
        <v>0</v>
      </c>
      <c r="Y348" s="6">
        <f t="shared" si="31"/>
        <v>14.015272727272739</v>
      </c>
      <c r="Z348" s="6">
        <f t="shared" si="32"/>
        <v>18.620290909090929</v>
      </c>
      <c r="AA348" s="137">
        <v>20.021818181818201</v>
      </c>
      <c r="AB348" s="137">
        <v>0</v>
      </c>
      <c r="AC348" s="137">
        <v>0</v>
      </c>
      <c r="AD348" s="137">
        <v>0</v>
      </c>
      <c r="AE348" s="88">
        <v>1071</v>
      </c>
      <c r="AF348" s="88">
        <v>50</v>
      </c>
      <c r="AG348" s="17"/>
      <c r="AH348" s="9"/>
      <c r="AI348" s="637">
        <v>43606</v>
      </c>
      <c r="AJ348">
        <f t="shared" si="33"/>
        <v>22</v>
      </c>
      <c r="AK348">
        <f t="shared" ref="AK348:AK355" si="34">(AK347+AL347*AJ347)*(1-AN347)-AM347</f>
        <v>366.29947027278968</v>
      </c>
      <c r="AL348" cm="1">
        <f t="array" ref="AL348">IF(AK348&lt;=INDEX(K234:S234,$AL$344),INDEX(V234:AD234,$AL$344)*(AK348/INDEX(K234:S234,$AL$344)),IF(AK348&lt;=INDEX(K348:S348,$AL$344),INDEX(V234:AD234,$AL$344)+(INDEX(V348:AD348,$AL$344)-INDEX(V234:AD234,$AL$344))/(INDEX(K348:S348,$AL$344)-INDEX(K234:S234,$AL$344))*(AK348-INDEX(K234:S234,$AL$344)),INDEX(V348:AD348,$AL$344)))</f>
        <v>17.885880136299892</v>
      </c>
      <c r="AM348" s="873">
        <f t="shared" ref="AM348:AM355" si="35">AK348*(1-$AN348)*(1-(1-$I496)^$AJ348)+AL348*(1-$AN348)*AJ348*(1-(((1 -(1 -$I496)^($AJ348+1)) /$I496-1)/$AJ348))</f>
        <v>8.1042937039242844</v>
      </c>
      <c r="AN348" s="869">
        <v>0.35</v>
      </c>
      <c r="AO348"/>
      <c r="AP348"/>
      <c r="AQ348"/>
      <c r="AR348"/>
      <c r="AS348"/>
      <c r="AT348"/>
      <c r="AU348"/>
      <c r="AV348"/>
      <c r="AW348"/>
      <c r="AX348"/>
      <c r="AY348"/>
      <c r="AZ348"/>
      <c r="BA348"/>
      <c r="BB348"/>
      <c r="BC348"/>
      <c r="BD348"/>
      <c r="BE348"/>
      <c r="BF348"/>
      <c r="BG348"/>
      <c r="BH348"/>
    </row>
    <row r="349" spans="1:60" s="108" customFormat="1" ht="13.5" customHeight="1" outlineLevel="1" x14ac:dyDescent="0.25">
      <c r="A349" s="106"/>
      <c r="B349" s="97"/>
      <c r="C349" s="18"/>
      <c r="D349" s="18"/>
      <c r="E349" s="18"/>
      <c r="F349" s="14"/>
      <c r="G349" s="88"/>
      <c r="H349" s="88"/>
      <c r="I349" s="103"/>
      <c r="J349" s="103" t="s">
        <v>133</v>
      </c>
      <c r="K349" s="247">
        <f t="shared" si="25"/>
        <v>649.52549999999997</v>
      </c>
      <c r="L349" s="247">
        <f t="shared" si="25"/>
        <v>649.52549999999997</v>
      </c>
      <c r="M349" s="247">
        <f t="shared" si="25"/>
        <v>649.52549999999997</v>
      </c>
      <c r="N349" s="247">
        <f t="shared" si="26"/>
        <v>649.52549999999997</v>
      </c>
      <c r="O349" s="136">
        <v>649.52549999999997</v>
      </c>
      <c r="P349" s="136">
        <v>649.52549999999997</v>
      </c>
      <c r="Q349" s="136">
        <v>0</v>
      </c>
      <c r="R349" s="136">
        <v>0</v>
      </c>
      <c r="S349" s="136">
        <v>0</v>
      </c>
      <c r="T349" s="88"/>
      <c r="U349" s="103" t="s">
        <v>133</v>
      </c>
      <c r="V349" s="6">
        <f t="shared" si="28"/>
        <v>5.4196371428571393</v>
      </c>
      <c r="W349" s="137">
        <f>0.7*$AA349*(L349/$O349)</f>
        <v>18.968729999999987</v>
      </c>
      <c r="X349" s="6">
        <f t="shared" si="30"/>
        <v>0</v>
      </c>
      <c r="Y349" s="6">
        <f t="shared" si="31"/>
        <v>18.968729999999987</v>
      </c>
      <c r="Z349" s="6">
        <f t="shared" si="32"/>
        <v>25.201312714285699</v>
      </c>
      <c r="AA349" s="137">
        <v>27.098185714285695</v>
      </c>
      <c r="AB349" s="137">
        <v>0</v>
      </c>
      <c r="AC349" s="137">
        <v>0</v>
      </c>
      <c r="AD349" s="137">
        <v>0</v>
      </c>
      <c r="AE349" s="88">
        <v>1300</v>
      </c>
      <c r="AF349" s="88">
        <v>55</v>
      </c>
      <c r="AG349" s="17"/>
      <c r="AH349" s="9"/>
      <c r="AI349" s="637">
        <v>43628</v>
      </c>
      <c r="AJ349">
        <f t="shared" si="33"/>
        <v>56</v>
      </c>
      <c r="AK349">
        <f t="shared" si="34"/>
        <v>485.75844792247756</v>
      </c>
      <c r="AL349" cm="1">
        <f t="array" ref="AL349">IF(AK349&lt;=INDEX(K235:S235,$AL$344),INDEX(V235:AD235,$AL$344)*(AK349/INDEX(K235:S235,$AL$344)),IF(AK349&lt;=INDEX(K349:S349,$AL$344),INDEX(V235:AD235,$AL$344)+(INDEX(V349:AD349,$AL$344)-INDEX(V235:AD235,$AL$344))/(INDEX(K349:S349,$AL$344)-INDEX(K235:S235,$AL$344))*(AK349-INDEX(K235:S235,$AL$344)),INDEX(V349:AD349,$AL$344)))</f>
        <v>24.40417689129756</v>
      </c>
      <c r="AM349" s="873">
        <f t="shared" si="35"/>
        <v>72.010565183238342</v>
      </c>
      <c r="AN349" s="869">
        <v>0.25</v>
      </c>
      <c r="AO349"/>
      <c r="AP349"/>
      <c r="AQ349"/>
      <c r="AR349"/>
      <c r="AS349"/>
      <c r="AT349"/>
      <c r="AU349"/>
      <c r="AV349"/>
      <c r="AW349"/>
      <c r="AX349"/>
      <c r="AY349"/>
      <c r="AZ349"/>
      <c r="BA349"/>
      <c r="BB349"/>
      <c r="BC349"/>
      <c r="BD349"/>
      <c r="BE349"/>
      <c r="BF349"/>
      <c r="BG349"/>
      <c r="BH349"/>
    </row>
    <row r="350" spans="1:60" s="108" customFormat="1" ht="13.5" customHeight="1" outlineLevel="1" x14ac:dyDescent="0.25">
      <c r="A350" s="106"/>
      <c r="B350" s="97"/>
      <c r="C350" s="18"/>
      <c r="D350" s="18"/>
      <c r="E350" s="18"/>
      <c r="F350" s="14"/>
      <c r="G350" s="88"/>
      <c r="H350" s="88"/>
      <c r="I350" s="103"/>
      <c r="J350" s="103" t="s">
        <v>134</v>
      </c>
      <c r="K350" s="247">
        <f t="shared" si="25"/>
        <v>947.072</v>
      </c>
      <c r="L350" s="247">
        <f t="shared" si="25"/>
        <v>947.072</v>
      </c>
      <c r="M350" s="247">
        <f t="shared" si="25"/>
        <v>947.072</v>
      </c>
      <c r="N350" s="247">
        <f t="shared" si="26"/>
        <v>947.072</v>
      </c>
      <c r="O350" s="136">
        <v>947.072</v>
      </c>
      <c r="P350" s="136">
        <v>947.072</v>
      </c>
      <c r="Q350" s="136">
        <v>0</v>
      </c>
      <c r="R350" s="136">
        <v>0</v>
      </c>
      <c r="S350" s="136">
        <v>0</v>
      </c>
      <c r="T350" s="88"/>
      <c r="U350" s="103" t="s">
        <v>134</v>
      </c>
      <c r="V350" s="6">
        <f t="shared" si="28"/>
        <v>11.974278571428568</v>
      </c>
      <c r="W350" s="6">
        <f>0.75*$AA350*(L350/$O350)</f>
        <v>44.903544642857128</v>
      </c>
      <c r="X350" s="6">
        <f t="shared" si="30"/>
        <v>0</v>
      </c>
      <c r="Y350" s="6">
        <f t="shared" si="31"/>
        <v>41.909974999999982</v>
      </c>
      <c r="Z350" s="6">
        <f t="shared" si="32"/>
        <v>55.680395357142842</v>
      </c>
      <c r="AA350" s="137">
        <v>59.871392857142837</v>
      </c>
      <c r="AB350" s="137">
        <v>0</v>
      </c>
      <c r="AC350" s="137">
        <v>0</v>
      </c>
      <c r="AD350" s="137">
        <v>0</v>
      </c>
      <c r="AE350" s="88">
        <v>1500</v>
      </c>
      <c r="AF350" s="88">
        <v>86</v>
      </c>
      <c r="AG350" s="17"/>
      <c r="AH350" s="9"/>
      <c r="AI350" s="637">
        <v>43684</v>
      </c>
      <c r="AJ350">
        <f t="shared" si="33"/>
        <v>49</v>
      </c>
      <c r="AK350">
        <f t="shared" si="34"/>
        <v>1317.2837001931173</v>
      </c>
      <c r="AL350" cm="1">
        <f t="array" ref="AL350">IF(AK350&lt;=INDEX(K236:S236,$AL$344),INDEX(V236:AD236,$AL$344)*(AK350/INDEX(K236:S236,$AL$344)),IF(AK350&lt;=INDEX(K350:S350,$AL$344),INDEX(V236:AD236,$AL$344)+(INDEX(V350:AD350,$AL$344)-INDEX(V236:AD236,$AL$344))/(INDEX(K350:S350,$AL$344)-INDEX(K236:S236,$AL$344))*(AK350-INDEX(K236:S236,$AL$344)),INDEX(V350:AD350,$AL$344)))</f>
        <v>55.680395357142842</v>
      </c>
      <c r="AM350" s="873">
        <f t="shared" si="35"/>
        <v>281.60411704924616</v>
      </c>
      <c r="AN350" s="869">
        <v>0.25</v>
      </c>
      <c r="AO350"/>
      <c r="AP350"/>
      <c r="AQ350"/>
      <c r="AR350"/>
      <c r="AS350"/>
      <c r="AT350"/>
      <c r="AU350"/>
      <c r="AV350"/>
      <c r="AW350"/>
      <c r="AX350"/>
      <c r="AY350"/>
      <c r="AZ350"/>
      <c r="BA350"/>
      <c r="BB350"/>
      <c r="BC350"/>
      <c r="BD350"/>
      <c r="BE350"/>
      <c r="BF350"/>
      <c r="BG350"/>
      <c r="BH350"/>
    </row>
    <row r="351" spans="1:60" s="108" customFormat="1" ht="13.5" customHeight="1" outlineLevel="1" x14ac:dyDescent="0.25">
      <c r="A351" s="106"/>
      <c r="B351" s="97"/>
      <c r="C351" s="18"/>
      <c r="D351" s="18"/>
      <c r="E351" s="18"/>
      <c r="F351" s="14"/>
      <c r="G351" s="88"/>
      <c r="H351" s="88"/>
      <c r="I351" s="103"/>
      <c r="J351" s="103" t="s">
        <v>135</v>
      </c>
      <c r="K351" s="247">
        <f t="shared" si="25"/>
        <v>1979.588</v>
      </c>
      <c r="L351" s="247">
        <f t="shared" si="25"/>
        <v>1979.588</v>
      </c>
      <c r="M351" s="247">
        <f t="shared" si="25"/>
        <v>1979.588</v>
      </c>
      <c r="N351" s="247">
        <f t="shared" si="26"/>
        <v>1979.588</v>
      </c>
      <c r="O351" s="136">
        <v>1979.588</v>
      </c>
      <c r="P351" s="136">
        <v>1979.588</v>
      </c>
      <c r="Q351" s="136">
        <v>0</v>
      </c>
      <c r="R351" s="136">
        <v>0</v>
      </c>
      <c r="S351" s="136">
        <v>0</v>
      </c>
      <c r="T351" s="88"/>
      <c r="U351" s="103" t="s">
        <v>135</v>
      </c>
      <c r="V351" s="6">
        <f t="shared" si="28"/>
        <v>13.851064000000022</v>
      </c>
      <c r="W351" s="6">
        <f t="shared" ref="W351:W355" si="36">0.75*$AA351*(L351/$O351)</f>
        <v>51.941490000000087</v>
      </c>
      <c r="X351" s="6">
        <f t="shared" si="30"/>
        <v>0</v>
      </c>
      <c r="Y351" s="137">
        <f>0.6*$AA351*(N351/$O351)</f>
        <v>41.553192000000067</v>
      </c>
      <c r="Z351" s="6">
        <f t="shared" si="32"/>
        <v>64.407447600000111</v>
      </c>
      <c r="AA351" s="137">
        <v>69.255320000000111</v>
      </c>
      <c r="AB351" s="137">
        <v>0</v>
      </c>
      <c r="AC351" s="137">
        <v>0</v>
      </c>
      <c r="AD351" s="137">
        <v>0</v>
      </c>
      <c r="AE351" s="88"/>
      <c r="AF351" s="88">
        <v>0</v>
      </c>
      <c r="AG351" s="17"/>
      <c r="AH351" s="9"/>
      <c r="AI351" s="637">
        <v>43733</v>
      </c>
      <c r="AJ351">
        <f t="shared" si="33"/>
        <v>45</v>
      </c>
      <c r="AK351">
        <f t="shared" si="34"/>
        <v>2752.6131874705907</v>
      </c>
      <c r="AL351" cm="1">
        <f t="array" ref="AL351">IF(AK351&lt;=INDEX(K237:S237,$AL$344),INDEX(V237:AD237,$AL$344)*(AK351/INDEX(K237:S237,$AL$344)),IF(AK351&lt;=INDEX(K351:S351,$AL$344),INDEX(V237:AD237,$AL$344)+(INDEX(V351:AD351,$AL$344)-INDEX(V237:AD237,$AL$344))/(INDEX(K351:S351,$AL$344)-INDEX(K237:S237,$AL$344))*(AK351-INDEX(K237:S237,$AL$344)),INDEX(V351:AD351,$AL$344)))</f>
        <v>64.407447600000111</v>
      </c>
      <c r="AM351" s="873">
        <f t="shared" si="35"/>
        <v>705.92137158970695</v>
      </c>
      <c r="AN351" s="869">
        <v>0</v>
      </c>
      <c r="AO351"/>
      <c r="AP351"/>
      <c r="AQ351"/>
      <c r="AR351"/>
      <c r="AS351"/>
      <c r="AT351"/>
      <c r="AU351"/>
      <c r="AV351"/>
      <c r="AW351"/>
      <c r="AX351"/>
      <c r="AY351"/>
      <c r="AZ351"/>
      <c r="BA351"/>
      <c r="BB351"/>
      <c r="BC351"/>
      <c r="BD351"/>
      <c r="BE351"/>
      <c r="BF351"/>
      <c r="BG351"/>
      <c r="BH351"/>
    </row>
    <row r="352" spans="1:60" s="108" customFormat="1" ht="13.5" customHeight="1" outlineLevel="1" x14ac:dyDescent="0.25">
      <c r="A352" s="106"/>
      <c r="B352" s="97"/>
      <c r="C352" s="18"/>
      <c r="D352" s="18"/>
      <c r="E352" s="18"/>
      <c r="F352" s="14"/>
      <c r="G352" s="88"/>
      <c r="H352" s="88"/>
      <c r="I352" s="103"/>
      <c r="J352" s="103" t="s">
        <v>136</v>
      </c>
      <c r="K352" s="247">
        <f t="shared" si="25"/>
        <v>100</v>
      </c>
      <c r="L352" s="247">
        <f t="shared" si="25"/>
        <v>100</v>
      </c>
      <c r="M352" s="247">
        <f t="shared" si="25"/>
        <v>100</v>
      </c>
      <c r="N352" s="247">
        <f t="shared" si="26"/>
        <v>100</v>
      </c>
      <c r="O352" s="136">
        <v>100</v>
      </c>
      <c r="P352" s="136">
        <v>100</v>
      </c>
      <c r="Q352" s="136">
        <v>0</v>
      </c>
      <c r="R352" s="136">
        <v>0</v>
      </c>
      <c r="S352" s="136">
        <v>0</v>
      </c>
      <c r="T352" s="88"/>
      <c r="U352" s="103" t="s">
        <v>136</v>
      </c>
      <c r="V352" s="6">
        <f t="shared" si="28"/>
        <v>0.18000000000000002</v>
      </c>
      <c r="W352" s="6">
        <f t="shared" si="36"/>
        <v>0.67500000000000004</v>
      </c>
      <c r="X352" s="6">
        <f t="shared" si="30"/>
        <v>0</v>
      </c>
      <c r="Y352" s="6">
        <f>0.7*$AA352*(N352/$O352)</f>
        <v>0.63</v>
      </c>
      <c r="Z352" s="6">
        <f t="shared" si="32"/>
        <v>0.83700000000000008</v>
      </c>
      <c r="AA352" s="137">
        <v>0.9</v>
      </c>
      <c r="AB352" s="137">
        <v>0</v>
      </c>
      <c r="AC352" s="137">
        <v>0</v>
      </c>
      <c r="AD352" s="137">
        <v>0</v>
      </c>
      <c r="AE352" s="88"/>
      <c r="AF352" s="88">
        <v>0</v>
      </c>
      <c r="AG352" s="17"/>
      <c r="AH352" s="9"/>
      <c r="AI352" s="637">
        <v>43778</v>
      </c>
      <c r="AJ352">
        <f t="shared" si="33"/>
        <v>31</v>
      </c>
      <c r="AK352">
        <f t="shared" si="34"/>
        <v>4945.0269578808884</v>
      </c>
      <c r="AL352" cm="1">
        <f t="array" ref="AL352">IF(AK352&lt;=INDEX(K238:S238,$AL$344),INDEX(V238:AD238,$AL$344)*(AK352/INDEX(K238:S238,$AL$344)),IF(AK352&lt;=INDEX(K352:S352,$AL$344),INDEX(V238:AD238,$AL$344)+(INDEX(V352:AD352,$AL$344)-INDEX(V238:AD238,$AL$344))/(INDEX(K352:S352,$AL$344)-INDEX(K238:S238,$AL$344))*(AK352-INDEX(K238:S238,$AL$344)),INDEX(V352:AD352,$AL$344)))</f>
        <v>0.83700000000000008</v>
      </c>
      <c r="AM352" s="873">
        <f t="shared" si="35"/>
        <v>1032.1720935346807</v>
      </c>
      <c r="AN352" s="869">
        <v>0</v>
      </c>
      <c r="AO352"/>
      <c r="AP352"/>
      <c r="AQ352"/>
      <c r="AR352"/>
      <c r="AS352"/>
      <c r="AT352"/>
      <c r="AU352"/>
      <c r="AV352"/>
      <c r="AW352"/>
      <c r="AX352"/>
      <c r="AY352"/>
      <c r="AZ352"/>
      <c r="BA352"/>
      <c r="BB352"/>
      <c r="BC352"/>
      <c r="BD352"/>
      <c r="BE352"/>
      <c r="BF352"/>
      <c r="BG352"/>
      <c r="BH352"/>
    </row>
    <row r="353" spans="1:60" s="108" customFormat="1" ht="13.5" customHeight="1" outlineLevel="1" x14ac:dyDescent="0.25">
      <c r="A353" s="106"/>
      <c r="B353" s="97"/>
      <c r="C353" s="18"/>
      <c r="D353" s="18"/>
      <c r="E353" s="18"/>
      <c r="F353" s="14"/>
      <c r="G353" s="88"/>
      <c r="H353" s="88"/>
      <c r="I353" s="103"/>
      <c r="J353" s="103" t="s">
        <v>137</v>
      </c>
      <c r="K353" s="247">
        <f t="shared" si="25"/>
        <v>100</v>
      </c>
      <c r="L353" s="247">
        <f t="shared" si="25"/>
        <v>100</v>
      </c>
      <c r="M353" s="247">
        <f t="shared" si="25"/>
        <v>100</v>
      </c>
      <c r="N353" s="247">
        <f t="shared" si="26"/>
        <v>100</v>
      </c>
      <c r="O353" s="136">
        <v>100</v>
      </c>
      <c r="P353" s="136">
        <v>100</v>
      </c>
      <c r="Q353" s="136">
        <v>0</v>
      </c>
      <c r="R353" s="136">
        <v>0</v>
      </c>
      <c r="S353" s="136">
        <v>0</v>
      </c>
      <c r="T353" s="88"/>
      <c r="U353" s="103" t="s">
        <v>137</v>
      </c>
      <c r="V353" s="6">
        <f t="shared" si="28"/>
        <v>0.18000000000000002</v>
      </c>
      <c r="W353" s="6">
        <f t="shared" si="36"/>
        <v>0.67500000000000004</v>
      </c>
      <c r="X353" s="6">
        <f t="shared" si="30"/>
        <v>0</v>
      </c>
      <c r="Y353" s="6">
        <f t="shared" ref="Y353:Y355" si="37">0.7*$AA353*(N353/$O353)</f>
        <v>0.63</v>
      </c>
      <c r="Z353" s="6">
        <f t="shared" si="32"/>
        <v>0.83700000000000008</v>
      </c>
      <c r="AA353" s="137">
        <v>0.9</v>
      </c>
      <c r="AB353" s="137">
        <v>0</v>
      </c>
      <c r="AC353" s="137">
        <v>0</v>
      </c>
      <c r="AD353" s="137">
        <v>0</v>
      </c>
      <c r="AE353" s="88"/>
      <c r="AF353" s="88">
        <v>0</v>
      </c>
      <c r="AG353" s="17"/>
      <c r="AH353" s="9"/>
      <c r="AI353" s="637">
        <v>43809</v>
      </c>
      <c r="AJ353">
        <f t="shared" si="33"/>
        <v>43</v>
      </c>
      <c r="AK353">
        <f t="shared" si="34"/>
        <v>3938.8018643462078</v>
      </c>
      <c r="AL353" cm="1">
        <f t="array" ref="AL353">IF(AK353&lt;=INDEX(K239:S239,$AL$344),INDEX(V239:AD239,$AL$344)*(AK353/INDEX(K239:S239,$AL$344)),IF(AK353&lt;=INDEX(K353:S353,$AL$344),INDEX(V239:AD239,$AL$344)+(INDEX(V353:AD353,$AL$344)-INDEX(V239:AD239,$AL$344))/(INDEX(K353:S353,$AL$344)-INDEX(K239:S239,$AL$344))*(AK353-INDEX(K239:S239,$AL$344)),INDEX(V353:AD353,$AL$344)))</f>
        <v>0.83700000000000008</v>
      </c>
      <c r="AM353" s="873">
        <f t="shared" si="35"/>
        <v>626.55330881207442</v>
      </c>
      <c r="AN353" s="869">
        <v>0</v>
      </c>
      <c r="AO353"/>
      <c r="AP353"/>
      <c r="AQ353"/>
      <c r="AR353"/>
      <c r="AS353"/>
      <c r="AT353"/>
      <c r="AU353"/>
      <c r="AV353"/>
      <c r="AW353"/>
      <c r="AX353"/>
      <c r="AY353"/>
      <c r="AZ353"/>
      <c r="BA353"/>
      <c r="BB353"/>
      <c r="BC353"/>
      <c r="BD353"/>
      <c r="BE353"/>
      <c r="BF353"/>
      <c r="BG353"/>
      <c r="BH353"/>
    </row>
    <row r="354" spans="1:60" s="108" customFormat="1" ht="13.5" customHeight="1" outlineLevel="1" x14ac:dyDescent="0.25">
      <c r="A354" s="106"/>
      <c r="B354" s="97"/>
      <c r="C354" s="18"/>
      <c r="D354" s="18"/>
      <c r="E354" s="18"/>
      <c r="F354" s="14"/>
      <c r="G354" s="88"/>
      <c r="H354" s="88"/>
      <c r="I354" s="103"/>
      <c r="J354" s="103" t="s">
        <v>138</v>
      </c>
      <c r="K354" s="247">
        <f t="shared" si="25"/>
        <v>100</v>
      </c>
      <c r="L354" s="247">
        <f t="shared" si="25"/>
        <v>100</v>
      </c>
      <c r="M354" s="247">
        <f t="shared" si="25"/>
        <v>100</v>
      </c>
      <c r="N354" s="247">
        <f t="shared" si="26"/>
        <v>100</v>
      </c>
      <c r="O354" s="136">
        <v>100</v>
      </c>
      <c r="P354" s="136">
        <v>100</v>
      </c>
      <c r="Q354" s="136">
        <v>0</v>
      </c>
      <c r="R354" s="136">
        <v>0</v>
      </c>
      <c r="S354" s="136">
        <v>0</v>
      </c>
      <c r="T354" s="88"/>
      <c r="U354" s="103" t="s">
        <v>138</v>
      </c>
      <c r="V354" s="6">
        <f t="shared" si="28"/>
        <v>0.18000000000000002</v>
      </c>
      <c r="W354" s="6">
        <f t="shared" si="36"/>
        <v>0.67500000000000004</v>
      </c>
      <c r="X354" s="6">
        <f t="shared" si="30"/>
        <v>0</v>
      </c>
      <c r="Y354" s="6">
        <f t="shared" si="37"/>
        <v>0.63</v>
      </c>
      <c r="Z354" s="6">
        <f t="shared" si="32"/>
        <v>0.83700000000000008</v>
      </c>
      <c r="AA354" s="137">
        <v>0.9</v>
      </c>
      <c r="AB354" s="137">
        <v>0</v>
      </c>
      <c r="AC354" s="137">
        <v>0</v>
      </c>
      <c r="AD354" s="137">
        <v>0</v>
      </c>
      <c r="AE354" s="88"/>
      <c r="AF354" s="88">
        <v>0</v>
      </c>
      <c r="AG354" s="17"/>
      <c r="AH354" s="9"/>
      <c r="AI354" s="637">
        <v>43852</v>
      </c>
      <c r="AJ354">
        <f t="shared" si="33"/>
        <v>50</v>
      </c>
      <c r="AK354">
        <f t="shared" si="34"/>
        <v>3348.2395555341336</v>
      </c>
      <c r="AL354" cm="1">
        <f t="array" ref="AL354">IF(AK354&lt;=INDEX(K240:S240,$AL$344),INDEX(V240:AD240,$AL$344)*(AK354/INDEX(K240:S240,$AL$344)),IF(AK354&lt;=INDEX(K354:S354,$AL$344),INDEX(V240:AD240,$AL$344)+(INDEX(V354:AD354,$AL$344)-INDEX(V240:AD240,$AL$344))/(INDEX(K354:S354,$AL$344)-INDEX(K240:S240,$AL$344))*(AK354-INDEX(K240:S240,$AL$344)),INDEX(V354:AD354,$AL$344)))</f>
        <v>0.83700000000000008</v>
      </c>
      <c r="AM354" s="873">
        <f t="shared" si="35"/>
        <v>320.99674199739815</v>
      </c>
      <c r="AN354" s="869">
        <v>0</v>
      </c>
      <c r="AO354"/>
      <c r="AP354"/>
      <c r="AQ354"/>
      <c r="AR354"/>
      <c r="AS354"/>
      <c r="AT354"/>
      <c r="AU354"/>
      <c r="AV354"/>
      <c r="AW354"/>
      <c r="AX354"/>
      <c r="AY354"/>
      <c r="AZ354"/>
      <c r="BA354"/>
      <c r="BB354"/>
      <c r="BC354"/>
      <c r="BD354"/>
      <c r="BE354"/>
      <c r="BF354"/>
      <c r="BG354"/>
      <c r="BH354"/>
    </row>
    <row r="355" spans="1:60" s="108" customFormat="1" ht="13.5" customHeight="1" outlineLevel="1" x14ac:dyDescent="0.25">
      <c r="A355" s="106"/>
      <c r="B355" s="97"/>
      <c r="C355" s="18"/>
      <c r="D355" s="18"/>
      <c r="E355" s="18"/>
      <c r="F355" s="14"/>
      <c r="G355" s="88"/>
      <c r="H355" s="88"/>
      <c r="I355" s="103"/>
      <c r="J355" s="103" t="s">
        <v>139</v>
      </c>
      <c r="K355" s="247">
        <f t="shared" si="25"/>
        <v>100</v>
      </c>
      <c r="L355" s="247">
        <f t="shared" si="25"/>
        <v>100</v>
      </c>
      <c r="M355" s="247">
        <f t="shared" si="25"/>
        <v>100</v>
      </c>
      <c r="N355" s="247">
        <f t="shared" si="26"/>
        <v>100</v>
      </c>
      <c r="O355" s="136">
        <v>100</v>
      </c>
      <c r="P355" s="136">
        <v>100</v>
      </c>
      <c r="Q355" s="136">
        <v>0</v>
      </c>
      <c r="R355" s="136">
        <v>0</v>
      </c>
      <c r="S355" s="136">
        <v>0</v>
      </c>
      <c r="T355" s="88"/>
      <c r="U355" s="103" t="s">
        <v>139</v>
      </c>
      <c r="V355" s="6">
        <f t="shared" si="28"/>
        <v>0.18000000000000002</v>
      </c>
      <c r="W355" s="6">
        <f t="shared" si="36"/>
        <v>0.67500000000000004</v>
      </c>
      <c r="X355" s="6">
        <f t="shared" si="30"/>
        <v>0</v>
      </c>
      <c r="Y355" s="6">
        <f t="shared" si="37"/>
        <v>0.63</v>
      </c>
      <c r="Z355" s="6">
        <f t="shared" si="32"/>
        <v>0.83700000000000008</v>
      </c>
      <c r="AA355" s="137">
        <v>0.9</v>
      </c>
      <c r="AB355" s="137">
        <v>0</v>
      </c>
      <c r="AC355" s="137">
        <v>0</v>
      </c>
      <c r="AD355" s="137">
        <v>0</v>
      </c>
      <c r="AE355" s="88"/>
      <c r="AF355" s="88">
        <v>0</v>
      </c>
      <c r="AG355" s="17"/>
      <c r="AH355" s="9"/>
      <c r="AI355" s="637">
        <v>43902</v>
      </c>
      <c r="AJ355">
        <f>AI356-AI355</f>
        <v>35</v>
      </c>
      <c r="AK355">
        <f t="shared" si="34"/>
        <v>3069.0928135367353</v>
      </c>
      <c r="AL355" cm="1">
        <f t="array" ref="AL355">IF(AK355&lt;=INDEX(K241:S241,$AL$344),INDEX(V241:AD241,$AL$344)*(AK355/INDEX(K241:S241,$AL$344)),IF(AK355&lt;=INDEX(K355:S355,$AL$344),INDEX(V241:AD241,$AL$344)+(INDEX(V355:AD355,$AL$344)-INDEX(V241:AD241,$AL$344))/(INDEX(K355:S355,$AL$344)-INDEX(K241:S241,$AL$344))*(AK355-INDEX(K241:S241,$AL$344)),INDEX(V355:AD355,$AL$344)))</f>
        <v>0.83700000000000008</v>
      </c>
      <c r="AM355" s="873">
        <f t="shared" si="35"/>
        <v>208.72131886502638</v>
      </c>
      <c r="AN355" s="869">
        <v>0</v>
      </c>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t="s">
        <v>386</v>
      </c>
      <c r="J356" s="103" t="s">
        <v>371</v>
      </c>
      <c r="K356" s="247">
        <f t="shared" si="25"/>
        <v>350.51428571428568</v>
      </c>
      <c r="L356" s="247">
        <f t="shared" si="25"/>
        <v>350.51428571428568</v>
      </c>
      <c r="M356" s="247">
        <f t="shared" si="25"/>
        <v>350.51428571428568</v>
      </c>
      <c r="N356" s="247">
        <f t="shared" si="26"/>
        <v>350.51428571428568</v>
      </c>
      <c r="O356" s="136">
        <v>350.51428571428568</v>
      </c>
      <c r="P356" s="136">
        <v>0</v>
      </c>
      <c r="Q356" s="136">
        <v>0</v>
      </c>
      <c r="R356" s="136">
        <v>0</v>
      </c>
      <c r="S356" s="136">
        <v>0</v>
      </c>
      <c r="T356" s="88"/>
      <c r="U356" s="103" t="s">
        <v>371</v>
      </c>
      <c r="V356" s="6">
        <f t="shared" ref="V356:V377" si="38">0.55*$Z356*(K356/$O356)</f>
        <v>7.9510076530612261</v>
      </c>
      <c r="W356" s="6">
        <f t="shared" ref="W356:W357" si="39">0.85*$Z356*(L356/$O356)</f>
        <v>12.287920918367348</v>
      </c>
      <c r="X356" s="6">
        <f t="shared" ref="X356:X377" si="40">0.9*$Z356*(M356/$O356)</f>
        <v>13.010739795918369</v>
      </c>
      <c r="Y356" s="6">
        <f t="shared" ref="Y356:Y359" si="41">$Z356*(N356/$O356)</f>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131</v>
      </c>
      <c r="K357" s="247">
        <f t="shared" si="25"/>
        <v>541.3295454545455</v>
      </c>
      <c r="L357" s="247">
        <f t="shared" si="25"/>
        <v>541.3295454545455</v>
      </c>
      <c r="M357" s="247">
        <f t="shared" si="25"/>
        <v>541.3295454545455</v>
      </c>
      <c r="N357" s="247">
        <f t="shared" si="26"/>
        <v>541.3295454545455</v>
      </c>
      <c r="O357" s="136">
        <v>541.3295454545455</v>
      </c>
      <c r="P357" s="136">
        <v>0</v>
      </c>
      <c r="Q357" s="136">
        <v>0</v>
      </c>
      <c r="R357" s="136">
        <v>0</v>
      </c>
      <c r="S357" s="136">
        <v>0</v>
      </c>
      <c r="T357" s="88"/>
      <c r="U357" s="103" t="s">
        <v>131</v>
      </c>
      <c r="V357" s="6">
        <f t="shared" si="38"/>
        <v>11.538016122448985</v>
      </c>
      <c r="W357" s="6">
        <f t="shared" si="39"/>
        <v>17.831479461966612</v>
      </c>
      <c r="X357" s="6">
        <f t="shared" si="40"/>
        <v>18.880390018552884</v>
      </c>
      <c r="Y357" s="6">
        <f t="shared" si="41"/>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132</v>
      </c>
      <c r="K358" s="247">
        <f t="shared" si="25"/>
        <v>641.43636363636369</v>
      </c>
      <c r="L358" s="247">
        <f t="shared" si="25"/>
        <v>641.43636363636369</v>
      </c>
      <c r="M358" s="247">
        <f t="shared" si="25"/>
        <v>641.43636363636369</v>
      </c>
      <c r="N358" s="247">
        <f t="shared" si="26"/>
        <v>641.43636363636369</v>
      </c>
      <c r="O358" s="136">
        <v>641.43636363636369</v>
      </c>
      <c r="P358" s="136">
        <v>0</v>
      </c>
      <c r="Q358" s="136">
        <v>0</v>
      </c>
      <c r="R358" s="136">
        <v>0</v>
      </c>
      <c r="S358" s="136">
        <v>0</v>
      </c>
      <c r="T358" s="88"/>
      <c r="U358" s="103" t="s">
        <v>132</v>
      </c>
      <c r="V358" s="6">
        <f t="shared" si="38"/>
        <v>15.4973671875</v>
      </c>
      <c r="W358" s="137">
        <f>0.7*$Z358*(L358/$O358)</f>
        <v>19.723921874999998</v>
      </c>
      <c r="X358" s="6">
        <f t="shared" si="40"/>
        <v>25.359328125000001</v>
      </c>
      <c r="Y358" s="6">
        <f t="shared" si="41"/>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133</v>
      </c>
      <c r="K359" s="247">
        <f t="shared" si="25"/>
        <v>1009.9227272727273</v>
      </c>
      <c r="L359" s="247">
        <f t="shared" si="25"/>
        <v>1009.9227272727273</v>
      </c>
      <c r="M359" s="247">
        <f t="shared" si="25"/>
        <v>1009.9227272727273</v>
      </c>
      <c r="N359" s="247">
        <f t="shared" si="26"/>
        <v>1009.9227272727273</v>
      </c>
      <c r="O359" s="136">
        <v>1009.9227272727273</v>
      </c>
      <c r="P359" s="136">
        <v>0</v>
      </c>
      <c r="Q359" s="136">
        <v>0</v>
      </c>
      <c r="R359" s="136">
        <v>0</v>
      </c>
      <c r="S359" s="136">
        <v>0</v>
      </c>
      <c r="T359" s="88"/>
      <c r="U359" s="103" t="s">
        <v>133</v>
      </c>
      <c r="V359" s="6">
        <f t="shared" si="38"/>
        <v>33.42950892857143</v>
      </c>
      <c r="W359" s="6">
        <f t="shared" ref="W359:W367" si="42">0.85*$Z359*(L359/$O359)</f>
        <v>51.663786525974018</v>
      </c>
      <c r="X359" s="6">
        <f t="shared" si="40"/>
        <v>54.702832792207786</v>
      </c>
      <c r="Y359" s="6">
        <f t="shared" si="41"/>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c r="J360" s="103" t="s">
        <v>134</v>
      </c>
      <c r="K360" s="247">
        <f t="shared" si="25"/>
        <v>1827</v>
      </c>
      <c r="L360" s="247">
        <f t="shared" si="25"/>
        <v>1827</v>
      </c>
      <c r="M360" s="247">
        <f t="shared" si="25"/>
        <v>1827</v>
      </c>
      <c r="N360" s="247">
        <f t="shared" si="26"/>
        <v>1827</v>
      </c>
      <c r="O360" s="136">
        <v>1827</v>
      </c>
      <c r="P360" s="136">
        <v>0</v>
      </c>
      <c r="Q360" s="136">
        <v>0</v>
      </c>
      <c r="R360" s="136">
        <v>0</v>
      </c>
      <c r="S360" s="136">
        <v>0</v>
      </c>
      <c r="T360" s="88"/>
      <c r="U360" s="103" t="s">
        <v>134</v>
      </c>
      <c r="V360" s="6">
        <f t="shared" si="38"/>
        <v>45.980662500000001</v>
      </c>
      <c r="W360" s="6">
        <f t="shared" si="42"/>
        <v>71.06102386363635</v>
      </c>
      <c r="X360" s="6">
        <f t="shared" si="4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135</v>
      </c>
      <c r="K361" s="247">
        <f t="shared" si="25"/>
        <v>1798.614583333333</v>
      </c>
      <c r="L361" s="247">
        <f t="shared" si="25"/>
        <v>1798.614583333333</v>
      </c>
      <c r="M361" s="247">
        <f t="shared" si="25"/>
        <v>1798.614583333333</v>
      </c>
      <c r="N361" s="247">
        <f t="shared" si="26"/>
        <v>1798.614583333333</v>
      </c>
      <c r="O361" s="136">
        <v>1798.614583333333</v>
      </c>
      <c r="P361" s="136">
        <v>0</v>
      </c>
      <c r="Q361" s="136">
        <v>0</v>
      </c>
      <c r="R361" s="136">
        <v>0</v>
      </c>
      <c r="S361" s="136">
        <v>0</v>
      </c>
      <c r="T361" s="88"/>
      <c r="U361" s="103" t="s">
        <v>135</v>
      </c>
      <c r="V361" s="6">
        <f t="shared" si="38"/>
        <v>34.439891129032283</v>
      </c>
      <c r="W361" s="6">
        <f t="shared" si="42"/>
        <v>53.225286290322614</v>
      </c>
      <c r="X361" s="6">
        <f t="shared" si="40"/>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136</v>
      </c>
      <c r="K362" s="247">
        <f t="shared" ref="K362:M425" si="43">$O362</f>
        <v>100</v>
      </c>
      <c r="L362" s="247">
        <f t="shared" si="43"/>
        <v>100</v>
      </c>
      <c r="M362" s="247">
        <f t="shared" si="43"/>
        <v>100</v>
      </c>
      <c r="N362" s="247">
        <f t="shared" si="26"/>
        <v>100</v>
      </c>
      <c r="O362" s="136">
        <v>100</v>
      </c>
      <c r="P362" s="136">
        <v>0</v>
      </c>
      <c r="Q362" s="136">
        <v>0</v>
      </c>
      <c r="R362" s="136">
        <v>0</v>
      </c>
      <c r="S362" s="136">
        <v>0</v>
      </c>
      <c r="T362" s="88"/>
      <c r="U362" s="103" t="s">
        <v>136</v>
      </c>
      <c r="V362" s="6">
        <f t="shared" si="38"/>
        <v>0.49500000000000005</v>
      </c>
      <c r="W362" s="6">
        <f t="shared" si="42"/>
        <v>0.76500000000000001</v>
      </c>
      <c r="X362" s="6">
        <f t="shared" si="40"/>
        <v>0.81</v>
      </c>
      <c r="Y362" s="6">
        <f t="shared" ref="Y362:Y369" si="44">$Z362*(N362/$O362)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137</v>
      </c>
      <c r="K363" s="247">
        <f t="shared" si="43"/>
        <v>100</v>
      </c>
      <c r="L363" s="247">
        <f t="shared" si="43"/>
        <v>100</v>
      </c>
      <c r="M363" s="247">
        <f t="shared" si="43"/>
        <v>100</v>
      </c>
      <c r="N363" s="247">
        <f t="shared" si="26"/>
        <v>100</v>
      </c>
      <c r="O363" s="136">
        <v>100</v>
      </c>
      <c r="P363" s="136">
        <v>0</v>
      </c>
      <c r="Q363" s="136">
        <v>0</v>
      </c>
      <c r="R363" s="136">
        <v>0</v>
      </c>
      <c r="S363" s="136">
        <v>0</v>
      </c>
      <c r="T363" s="88"/>
      <c r="U363" s="103" t="s">
        <v>137</v>
      </c>
      <c r="V363" s="6">
        <f t="shared" si="38"/>
        <v>0.49500000000000005</v>
      </c>
      <c r="W363" s="6">
        <f t="shared" si="42"/>
        <v>0.76500000000000001</v>
      </c>
      <c r="X363" s="6">
        <f t="shared" si="40"/>
        <v>0.81</v>
      </c>
      <c r="Y363" s="6">
        <f t="shared" si="44"/>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138</v>
      </c>
      <c r="K364" s="247">
        <f t="shared" si="43"/>
        <v>100</v>
      </c>
      <c r="L364" s="247">
        <f t="shared" si="43"/>
        <v>100</v>
      </c>
      <c r="M364" s="247">
        <f t="shared" si="43"/>
        <v>100</v>
      </c>
      <c r="N364" s="247">
        <f t="shared" si="26"/>
        <v>100</v>
      </c>
      <c r="O364" s="136">
        <v>100</v>
      </c>
      <c r="P364" s="136">
        <v>0</v>
      </c>
      <c r="Q364" s="136">
        <v>0</v>
      </c>
      <c r="R364" s="136">
        <v>0</v>
      </c>
      <c r="S364" s="136">
        <v>0</v>
      </c>
      <c r="T364" s="88"/>
      <c r="U364" s="103" t="s">
        <v>138</v>
      </c>
      <c r="V364" s="6">
        <f t="shared" si="38"/>
        <v>0.49500000000000011</v>
      </c>
      <c r="W364" s="6">
        <f t="shared" si="42"/>
        <v>0.76500000000000012</v>
      </c>
      <c r="X364" s="6">
        <f t="shared" si="40"/>
        <v>0.81000000000000016</v>
      </c>
      <c r="Y364" s="6">
        <f t="shared" si="44"/>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139</v>
      </c>
      <c r="K365" s="247">
        <f t="shared" si="43"/>
        <v>100</v>
      </c>
      <c r="L365" s="247">
        <f t="shared" si="43"/>
        <v>100</v>
      </c>
      <c r="M365" s="247">
        <f t="shared" si="43"/>
        <v>100</v>
      </c>
      <c r="N365" s="247">
        <f t="shared" si="26"/>
        <v>100</v>
      </c>
      <c r="O365" s="136">
        <v>100</v>
      </c>
      <c r="P365" s="136">
        <v>0</v>
      </c>
      <c r="Q365" s="136">
        <v>0</v>
      </c>
      <c r="R365" s="136">
        <v>0</v>
      </c>
      <c r="S365" s="136">
        <v>0</v>
      </c>
      <c r="T365" s="88"/>
      <c r="U365" s="103" t="s">
        <v>139</v>
      </c>
      <c r="V365" s="6">
        <f t="shared" si="38"/>
        <v>0.49500000000000005</v>
      </c>
      <c r="W365" s="6">
        <f t="shared" si="42"/>
        <v>0.76500000000000001</v>
      </c>
      <c r="X365" s="6">
        <f t="shared" si="40"/>
        <v>0.81</v>
      </c>
      <c r="Y365" s="6">
        <f t="shared" si="44"/>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t="s">
        <v>779</v>
      </c>
      <c r="J366" s="103" t="s">
        <v>371</v>
      </c>
      <c r="K366" s="247">
        <f t="shared" si="43"/>
        <v>350.51428571428568</v>
      </c>
      <c r="L366" s="247">
        <f t="shared" si="43"/>
        <v>350.51428571428568</v>
      </c>
      <c r="M366" s="247">
        <f t="shared" si="43"/>
        <v>350.51428571428568</v>
      </c>
      <c r="N366" s="247">
        <f t="shared" si="26"/>
        <v>350.51428571428568</v>
      </c>
      <c r="O366" s="136">
        <v>350.51428571428568</v>
      </c>
      <c r="P366" s="136">
        <v>0</v>
      </c>
      <c r="Q366" s="136">
        <v>0</v>
      </c>
      <c r="R366" s="136">
        <v>0</v>
      </c>
      <c r="S366" s="136">
        <v>0</v>
      </c>
      <c r="T366" s="88"/>
      <c r="U366" s="103" t="s">
        <v>371</v>
      </c>
      <c r="V366" s="6">
        <f t="shared" si="38"/>
        <v>7.9510076530612261</v>
      </c>
      <c r="W366" s="6">
        <f t="shared" si="42"/>
        <v>12.287920918367348</v>
      </c>
      <c r="X366" s="6">
        <f t="shared" si="40"/>
        <v>13.010739795918369</v>
      </c>
      <c r="Y366" s="6">
        <f t="shared" si="44"/>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131</v>
      </c>
      <c r="K367" s="247">
        <f t="shared" si="43"/>
        <v>541.3295454545455</v>
      </c>
      <c r="L367" s="247">
        <f t="shared" si="43"/>
        <v>541.3295454545455</v>
      </c>
      <c r="M367" s="247">
        <f t="shared" si="43"/>
        <v>541.3295454545455</v>
      </c>
      <c r="N367" s="247">
        <f t="shared" si="26"/>
        <v>541.3295454545455</v>
      </c>
      <c r="O367" s="136">
        <v>541.3295454545455</v>
      </c>
      <c r="P367" s="136">
        <v>0</v>
      </c>
      <c r="Q367" s="136">
        <v>0</v>
      </c>
      <c r="R367" s="136">
        <v>0</v>
      </c>
      <c r="S367" s="136">
        <v>0</v>
      </c>
      <c r="T367" s="88"/>
      <c r="U367" s="103" t="s">
        <v>131</v>
      </c>
      <c r="V367" s="6">
        <f t="shared" si="38"/>
        <v>11.538016122448985</v>
      </c>
      <c r="W367" s="6">
        <f t="shared" si="42"/>
        <v>17.831479461966612</v>
      </c>
      <c r="X367" s="6">
        <f t="shared" si="40"/>
        <v>18.880390018552884</v>
      </c>
      <c r="Y367" s="6">
        <f t="shared" si="44"/>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132</v>
      </c>
      <c r="K368" s="247">
        <f t="shared" si="43"/>
        <v>641.43636363636369</v>
      </c>
      <c r="L368" s="247">
        <f t="shared" si="43"/>
        <v>641.43636363636369</v>
      </c>
      <c r="M368" s="247">
        <f t="shared" si="43"/>
        <v>641.43636363636369</v>
      </c>
      <c r="N368" s="247">
        <f t="shared" si="26"/>
        <v>641.43636363636369</v>
      </c>
      <c r="O368" s="136">
        <v>641.43636363636369</v>
      </c>
      <c r="P368" s="136">
        <v>0</v>
      </c>
      <c r="Q368" s="136">
        <v>0</v>
      </c>
      <c r="R368" s="136">
        <v>0</v>
      </c>
      <c r="S368" s="136">
        <v>0</v>
      </c>
      <c r="T368" s="88"/>
      <c r="U368" s="103" t="s">
        <v>132</v>
      </c>
      <c r="V368" s="6">
        <f t="shared" si="38"/>
        <v>15.4973671875</v>
      </c>
      <c r="W368" s="137">
        <f>0.7*$Z368*(L368/$O368)</f>
        <v>19.723921874999998</v>
      </c>
      <c r="X368" s="6">
        <f t="shared" si="40"/>
        <v>25.359328125000001</v>
      </c>
      <c r="Y368" s="6">
        <f t="shared" si="44"/>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133</v>
      </c>
      <c r="K369" s="247">
        <f t="shared" si="43"/>
        <v>1009.9227272727273</v>
      </c>
      <c r="L369" s="247">
        <f t="shared" si="43"/>
        <v>1009.9227272727273</v>
      </c>
      <c r="M369" s="247">
        <f t="shared" si="43"/>
        <v>1009.9227272727273</v>
      </c>
      <c r="N369" s="247">
        <f t="shared" si="26"/>
        <v>1009.9227272727273</v>
      </c>
      <c r="O369" s="136">
        <v>1009.9227272727273</v>
      </c>
      <c r="P369" s="136">
        <v>0</v>
      </c>
      <c r="Q369" s="136">
        <v>0</v>
      </c>
      <c r="R369" s="136">
        <v>0</v>
      </c>
      <c r="S369" s="136">
        <v>0</v>
      </c>
      <c r="T369" s="88"/>
      <c r="U369" s="103" t="s">
        <v>133</v>
      </c>
      <c r="V369" s="6">
        <f t="shared" si="38"/>
        <v>33.42950892857143</v>
      </c>
      <c r="W369" s="6">
        <f t="shared" ref="W369:W377" si="45">0.85*$Z369*(L369/$O369)</f>
        <v>51.663786525974018</v>
      </c>
      <c r="X369" s="6">
        <f t="shared" si="40"/>
        <v>54.702832792207786</v>
      </c>
      <c r="Y369" s="6">
        <f t="shared" si="44"/>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c r="J370" s="103" t="s">
        <v>134</v>
      </c>
      <c r="K370" s="247">
        <f t="shared" si="43"/>
        <v>1827</v>
      </c>
      <c r="L370" s="247">
        <f t="shared" si="43"/>
        <v>1827</v>
      </c>
      <c r="M370" s="247">
        <f t="shared" si="43"/>
        <v>1827</v>
      </c>
      <c r="N370" s="247">
        <f t="shared" si="26"/>
        <v>1827</v>
      </c>
      <c r="O370" s="136">
        <v>1827</v>
      </c>
      <c r="P370" s="136">
        <v>0</v>
      </c>
      <c r="Q370" s="136">
        <v>0</v>
      </c>
      <c r="R370" s="136">
        <v>0</v>
      </c>
      <c r="S370" s="136">
        <v>0</v>
      </c>
      <c r="T370" s="88"/>
      <c r="U370" s="103" t="s">
        <v>134</v>
      </c>
      <c r="V370" s="6">
        <f t="shared" si="38"/>
        <v>45.980662500000001</v>
      </c>
      <c r="W370" s="6">
        <f t="shared" si="45"/>
        <v>71.06102386363635</v>
      </c>
      <c r="X370" s="6">
        <f t="shared" si="40"/>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135</v>
      </c>
      <c r="K371" s="247">
        <f t="shared" si="43"/>
        <v>940.00749999999994</v>
      </c>
      <c r="L371" s="247">
        <f t="shared" si="43"/>
        <v>940.00749999999994</v>
      </c>
      <c r="M371" s="247">
        <f t="shared" si="43"/>
        <v>940.00749999999994</v>
      </c>
      <c r="N371" s="247">
        <f t="shared" si="26"/>
        <v>940.00749999999994</v>
      </c>
      <c r="O371" s="136">
        <v>940.00749999999994</v>
      </c>
      <c r="P371" s="136">
        <v>0</v>
      </c>
      <c r="Q371" s="136">
        <v>0</v>
      </c>
      <c r="R371" s="136">
        <v>0</v>
      </c>
      <c r="S371" s="136">
        <v>0</v>
      </c>
      <c r="T371" s="88"/>
      <c r="U371" s="103" t="s">
        <v>135</v>
      </c>
      <c r="V371" s="6">
        <f t="shared" si="38"/>
        <v>15.388312499999993</v>
      </c>
      <c r="W371" s="6">
        <f t="shared" si="45"/>
        <v>23.781937499999987</v>
      </c>
      <c r="X371" s="6">
        <f t="shared" si="40"/>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136</v>
      </c>
      <c r="K372" s="247">
        <f t="shared" si="43"/>
        <v>100</v>
      </c>
      <c r="L372" s="247">
        <f t="shared" si="43"/>
        <v>100</v>
      </c>
      <c r="M372" s="247">
        <f t="shared" si="43"/>
        <v>100</v>
      </c>
      <c r="N372" s="247">
        <f t="shared" si="26"/>
        <v>100</v>
      </c>
      <c r="O372" s="136">
        <v>100</v>
      </c>
      <c r="P372" s="136">
        <v>0</v>
      </c>
      <c r="Q372" s="136">
        <v>0</v>
      </c>
      <c r="R372" s="136">
        <v>0</v>
      </c>
      <c r="S372" s="136">
        <v>0</v>
      </c>
      <c r="T372" s="88"/>
      <c r="U372" s="103" t="s">
        <v>136</v>
      </c>
      <c r="V372" s="6">
        <f t="shared" si="38"/>
        <v>0.49500000000000005</v>
      </c>
      <c r="W372" s="6">
        <f t="shared" si="45"/>
        <v>0.76500000000000001</v>
      </c>
      <c r="X372" s="6">
        <f t="shared" si="40"/>
        <v>0.81</v>
      </c>
      <c r="Y372" s="6">
        <f t="shared" ref="Y372:Y379" si="46">$Z372*(N372/$O372)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137</v>
      </c>
      <c r="K373" s="247">
        <f t="shared" si="43"/>
        <v>100</v>
      </c>
      <c r="L373" s="247">
        <f t="shared" si="43"/>
        <v>100</v>
      </c>
      <c r="M373" s="247">
        <f t="shared" si="43"/>
        <v>100</v>
      </c>
      <c r="N373" s="247">
        <f t="shared" si="26"/>
        <v>100</v>
      </c>
      <c r="O373" s="136">
        <v>100</v>
      </c>
      <c r="P373" s="136">
        <v>0</v>
      </c>
      <c r="Q373" s="136">
        <v>0</v>
      </c>
      <c r="R373" s="136">
        <v>0</v>
      </c>
      <c r="S373" s="136">
        <v>0</v>
      </c>
      <c r="T373" s="88"/>
      <c r="U373" s="103" t="s">
        <v>137</v>
      </c>
      <c r="V373" s="6">
        <f t="shared" si="38"/>
        <v>0.49500000000000005</v>
      </c>
      <c r="W373" s="6">
        <f t="shared" si="45"/>
        <v>0.76500000000000001</v>
      </c>
      <c r="X373" s="6">
        <f t="shared" si="40"/>
        <v>0.81</v>
      </c>
      <c r="Y373" s="6">
        <f t="shared" si="46"/>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138</v>
      </c>
      <c r="K374" s="247">
        <f t="shared" si="43"/>
        <v>100</v>
      </c>
      <c r="L374" s="247">
        <f t="shared" si="43"/>
        <v>100</v>
      </c>
      <c r="M374" s="247">
        <f t="shared" si="43"/>
        <v>100</v>
      </c>
      <c r="N374" s="247">
        <f t="shared" si="26"/>
        <v>100</v>
      </c>
      <c r="O374" s="136">
        <v>100</v>
      </c>
      <c r="P374" s="136">
        <v>0</v>
      </c>
      <c r="Q374" s="136">
        <v>0</v>
      </c>
      <c r="R374" s="136">
        <v>0</v>
      </c>
      <c r="S374" s="136">
        <v>0</v>
      </c>
      <c r="T374" s="88"/>
      <c r="U374" s="103" t="s">
        <v>138</v>
      </c>
      <c r="V374" s="6">
        <f t="shared" si="38"/>
        <v>0.49500000000000011</v>
      </c>
      <c r="W374" s="6">
        <f t="shared" si="45"/>
        <v>0.76500000000000012</v>
      </c>
      <c r="X374" s="6">
        <f t="shared" si="40"/>
        <v>0.81000000000000016</v>
      </c>
      <c r="Y374" s="6">
        <f t="shared" si="46"/>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139</v>
      </c>
      <c r="K375" s="247">
        <f t="shared" si="43"/>
        <v>100</v>
      </c>
      <c r="L375" s="247">
        <f t="shared" si="43"/>
        <v>100</v>
      </c>
      <c r="M375" s="247">
        <f t="shared" si="43"/>
        <v>100</v>
      </c>
      <c r="N375" s="247">
        <f t="shared" si="26"/>
        <v>100</v>
      </c>
      <c r="O375" s="136">
        <v>100</v>
      </c>
      <c r="P375" s="136">
        <v>0</v>
      </c>
      <c r="Q375" s="136">
        <v>0</v>
      </c>
      <c r="R375" s="136">
        <v>0</v>
      </c>
      <c r="S375" s="136">
        <v>0</v>
      </c>
      <c r="T375" s="88"/>
      <c r="U375" s="103" t="s">
        <v>139</v>
      </c>
      <c r="V375" s="6">
        <f t="shared" si="38"/>
        <v>0.49500000000000005</v>
      </c>
      <c r="W375" s="6">
        <f t="shared" si="45"/>
        <v>0.76500000000000001</v>
      </c>
      <c r="X375" s="6">
        <f t="shared" si="40"/>
        <v>0.81</v>
      </c>
      <c r="Y375" s="6">
        <f t="shared" si="46"/>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t="s">
        <v>780</v>
      </c>
      <c r="J376" s="103" t="s">
        <v>371</v>
      </c>
      <c r="K376" s="247">
        <f t="shared" si="43"/>
        <v>350.51428571428568</v>
      </c>
      <c r="L376" s="247">
        <f t="shared" si="43"/>
        <v>350.51428571428568</v>
      </c>
      <c r="M376" s="247">
        <f t="shared" si="43"/>
        <v>350.51428571428568</v>
      </c>
      <c r="N376" s="247">
        <f t="shared" si="26"/>
        <v>350.51428571428568</v>
      </c>
      <c r="O376" s="136">
        <v>350.51428571428568</v>
      </c>
      <c r="P376" s="136">
        <v>0</v>
      </c>
      <c r="Q376" s="136">
        <v>0</v>
      </c>
      <c r="R376" s="136">
        <v>0</v>
      </c>
      <c r="S376" s="136">
        <v>0</v>
      </c>
      <c r="T376" s="88"/>
      <c r="U376" s="103" t="s">
        <v>371</v>
      </c>
      <c r="V376" s="6">
        <f t="shared" si="38"/>
        <v>7.9510076530612261</v>
      </c>
      <c r="W376" s="6">
        <f t="shared" si="45"/>
        <v>12.287920918367348</v>
      </c>
      <c r="X376" s="6">
        <f t="shared" si="40"/>
        <v>13.010739795918369</v>
      </c>
      <c r="Y376" s="6">
        <f t="shared" si="46"/>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131</v>
      </c>
      <c r="K377" s="247">
        <f t="shared" si="43"/>
        <v>534.375</v>
      </c>
      <c r="L377" s="247">
        <f t="shared" si="43"/>
        <v>534.375</v>
      </c>
      <c r="M377" s="247">
        <f t="shared" si="43"/>
        <v>534.375</v>
      </c>
      <c r="N377" s="247">
        <f t="shared" si="26"/>
        <v>534.375</v>
      </c>
      <c r="O377" s="136">
        <v>534.375</v>
      </c>
      <c r="P377" s="136">
        <v>0</v>
      </c>
      <c r="Q377" s="136">
        <v>0</v>
      </c>
      <c r="R377" s="136">
        <v>0</v>
      </c>
      <c r="S377" s="136">
        <v>0</v>
      </c>
      <c r="T377" s="88"/>
      <c r="U377" s="103" t="s">
        <v>131</v>
      </c>
      <c r="V377" s="6">
        <f t="shared" si="38"/>
        <v>10.102281757703086</v>
      </c>
      <c r="W377" s="6">
        <f t="shared" si="45"/>
        <v>15.612617261904767</v>
      </c>
      <c r="X377" s="6">
        <f t="shared" si="40"/>
        <v>16.53100651260505</v>
      </c>
      <c r="Y377" s="6">
        <f t="shared" si="46"/>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132</v>
      </c>
      <c r="K378" s="247">
        <f t="shared" si="43"/>
        <v>599.00416666666672</v>
      </c>
      <c r="L378" s="247">
        <f t="shared" si="43"/>
        <v>599.00416666666672</v>
      </c>
      <c r="M378" s="247">
        <f t="shared" si="43"/>
        <v>599.00416666666672</v>
      </c>
      <c r="N378" s="247">
        <f t="shared" ref="N378:N409" si="47">$O378</f>
        <v>599.00416666666672</v>
      </c>
      <c r="O378" s="136">
        <v>599.00416666666672</v>
      </c>
      <c r="P378" s="136">
        <v>0</v>
      </c>
      <c r="Q378" s="136">
        <v>0</v>
      </c>
      <c r="R378" s="136">
        <v>0</v>
      </c>
      <c r="S378" s="136">
        <v>0</v>
      </c>
      <c r="T378" s="88"/>
      <c r="U378" s="103" t="s">
        <v>132</v>
      </c>
      <c r="V378" s="6">
        <f t="shared" ref="V378:V409" si="48">0.55*$Z378*(K378/$O378)</f>
        <v>15.131501096491228</v>
      </c>
      <c r="W378" s="137">
        <f>0.7*$Z378*(L378/$O378)</f>
        <v>19.258274122807013</v>
      </c>
      <c r="X378" s="6">
        <f t="shared" ref="X378:X409" si="49">0.9*$Z378*(M378/$O378)</f>
        <v>24.760638157894736</v>
      </c>
      <c r="Y378" s="6">
        <f t="shared" si="46"/>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133</v>
      </c>
      <c r="K379" s="247">
        <f t="shared" si="43"/>
        <v>1102.1291666666668</v>
      </c>
      <c r="L379" s="247">
        <f t="shared" si="43"/>
        <v>1102.1291666666668</v>
      </c>
      <c r="M379" s="247">
        <f t="shared" si="43"/>
        <v>1102.1291666666668</v>
      </c>
      <c r="N379" s="247">
        <f t="shared" si="47"/>
        <v>1102.1291666666668</v>
      </c>
      <c r="O379" s="136">
        <v>1102.1291666666668</v>
      </c>
      <c r="P379" s="136">
        <v>0</v>
      </c>
      <c r="Q379" s="136">
        <v>0</v>
      </c>
      <c r="R379" s="136">
        <v>0</v>
      </c>
      <c r="S379" s="136">
        <v>0</v>
      </c>
      <c r="T379" s="88"/>
      <c r="U379" s="103" t="s">
        <v>133</v>
      </c>
      <c r="V379" s="6">
        <f t="shared" si="48"/>
        <v>33.406607142857148</v>
      </c>
      <c r="W379" s="6">
        <f t="shared" ref="W379:W387" si="50">0.85*$Z379*(L379/$O379)</f>
        <v>51.628392857142863</v>
      </c>
      <c r="X379" s="6">
        <f t="shared" si="49"/>
        <v>54.665357142857147</v>
      </c>
      <c r="Y379" s="6">
        <f t="shared" si="46"/>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c r="J380" s="103" t="s">
        <v>134</v>
      </c>
      <c r="K380" s="247">
        <f t="shared" si="43"/>
        <v>1907.4208333333336</v>
      </c>
      <c r="L380" s="247">
        <f t="shared" si="43"/>
        <v>1907.4208333333336</v>
      </c>
      <c r="M380" s="247">
        <f t="shared" si="43"/>
        <v>1907.4208333333336</v>
      </c>
      <c r="N380" s="247">
        <f t="shared" si="47"/>
        <v>1907.4208333333336</v>
      </c>
      <c r="O380" s="136">
        <v>1907.4208333333336</v>
      </c>
      <c r="P380" s="136">
        <v>0</v>
      </c>
      <c r="Q380" s="136">
        <v>0</v>
      </c>
      <c r="R380" s="136">
        <v>0</v>
      </c>
      <c r="S380" s="136">
        <v>0</v>
      </c>
      <c r="T380" s="88"/>
      <c r="U380" s="103" t="s">
        <v>134</v>
      </c>
      <c r="V380" s="6">
        <f t="shared" si="48"/>
        <v>47.993962500000002</v>
      </c>
      <c r="W380" s="6">
        <f t="shared" si="50"/>
        <v>74.172487499999988</v>
      </c>
      <c r="X380" s="6">
        <f t="shared" si="49"/>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135</v>
      </c>
      <c r="K381" s="247">
        <f t="shared" si="43"/>
        <v>1617.35625</v>
      </c>
      <c r="L381" s="247">
        <f t="shared" si="43"/>
        <v>1617.35625</v>
      </c>
      <c r="M381" s="247">
        <f t="shared" si="43"/>
        <v>1617.35625</v>
      </c>
      <c r="N381" s="247">
        <f t="shared" si="47"/>
        <v>1617.35625</v>
      </c>
      <c r="O381" s="136">
        <v>1617.35625</v>
      </c>
      <c r="P381" s="136">
        <v>0</v>
      </c>
      <c r="Q381" s="136">
        <v>0</v>
      </c>
      <c r="R381" s="136">
        <v>0</v>
      </c>
      <c r="S381" s="136">
        <v>0</v>
      </c>
      <c r="T381" s="88"/>
      <c r="U381" s="103" t="s">
        <v>135</v>
      </c>
      <c r="V381" s="6">
        <f t="shared" si="48"/>
        <v>38.558504032258035</v>
      </c>
      <c r="W381" s="6">
        <f t="shared" si="50"/>
        <v>59.590415322580597</v>
      </c>
      <c r="X381" s="6">
        <f t="shared" si="49"/>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136</v>
      </c>
      <c r="K382" s="247">
        <f t="shared" si="43"/>
        <v>100</v>
      </c>
      <c r="L382" s="247">
        <f t="shared" si="43"/>
        <v>100</v>
      </c>
      <c r="M382" s="247">
        <f t="shared" si="43"/>
        <v>100</v>
      </c>
      <c r="N382" s="247">
        <f t="shared" si="47"/>
        <v>100</v>
      </c>
      <c r="O382" s="136">
        <v>100</v>
      </c>
      <c r="P382" s="136">
        <v>0</v>
      </c>
      <c r="Q382" s="136">
        <v>0</v>
      </c>
      <c r="R382" s="136">
        <v>0</v>
      </c>
      <c r="S382" s="136">
        <v>0</v>
      </c>
      <c r="T382" s="88"/>
      <c r="U382" s="103" t="s">
        <v>136</v>
      </c>
      <c r="V382" s="6">
        <f t="shared" si="48"/>
        <v>0.49500000000000005</v>
      </c>
      <c r="W382" s="6">
        <f t="shared" si="50"/>
        <v>0.76500000000000001</v>
      </c>
      <c r="X382" s="6">
        <f t="shared" si="49"/>
        <v>0.81</v>
      </c>
      <c r="Y382" s="6">
        <f t="shared" ref="Y382:Y389" si="5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137</v>
      </c>
      <c r="K383" s="247">
        <f t="shared" si="43"/>
        <v>100</v>
      </c>
      <c r="L383" s="247">
        <f t="shared" si="43"/>
        <v>100</v>
      </c>
      <c r="M383" s="247">
        <f t="shared" si="43"/>
        <v>100</v>
      </c>
      <c r="N383" s="247">
        <f t="shared" si="47"/>
        <v>100</v>
      </c>
      <c r="O383" s="136">
        <v>100</v>
      </c>
      <c r="P383" s="136">
        <v>0</v>
      </c>
      <c r="Q383" s="136">
        <v>0</v>
      </c>
      <c r="R383" s="136">
        <v>0</v>
      </c>
      <c r="S383" s="136">
        <v>0</v>
      </c>
      <c r="T383" s="88"/>
      <c r="U383" s="103" t="s">
        <v>137</v>
      </c>
      <c r="V383" s="6">
        <f t="shared" si="48"/>
        <v>0.49500000000000005</v>
      </c>
      <c r="W383" s="6">
        <f t="shared" si="50"/>
        <v>0.76500000000000001</v>
      </c>
      <c r="X383" s="6">
        <f t="shared" si="49"/>
        <v>0.81</v>
      </c>
      <c r="Y383" s="6">
        <f t="shared" si="5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138</v>
      </c>
      <c r="K384" s="247">
        <f t="shared" si="43"/>
        <v>100</v>
      </c>
      <c r="L384" s="247">
        <f t="shared" si="43"/>
        <v>100</v>
      </c>
      <c r="M384" s="247">
        <f t="shared" si="43"/>
        <v>100</v>
      </c>
      <c r="N384" s="247">
        <f t="shared" si="47"/>
        <v>100</v>
      </c>
      <c r="O384" s="136">
        <v>100</v>
      </c>
      <c r="P384" s="136">
        <v>0</v>
      </c>
      <c r="Q384" s="136">
        <v>0</v>
      </c>
      <c r="R384" s="136">
        <v>0</v>
      </c>
      <c r="S384" s="136">
        <v>0</v>
      </c>
      <c r="T384" s="88"/>
      <c r="U384" s="103" t="s">
        <v>138</v>
      </c>
      <c r="V384" s="6">
        <f t="shared" si="48"/>
        <v>0.49500000000000011</v>
      </c>
      <c r="W384" s="6">
        <f t="shared" si="50"/>
        <v>0.76500000000000012</v>
      </c>
      <c r="X384" s="6">
        <f t="shared" si="49"/>
        <v>0.81000000000000016</v>
      </c>
      <c r="Y384" s="6">
        <f t="shared" si="5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139</v>
      </c>
      <c r="K385" s="247">
        <f t="shared" si="43"/>
        <v>100</v>
      </c>
      <c r="L385" s="247">
        <f t="shared" si="43"/>
        <v>100</v>
      </c>
      <c r="M385" s="247">
        <f t="shared" si="43"/>
        <v>100</v>
      </c>
      <c r="N385" s="247">
        <f t="shared" si="47"/>
        <v>100</v>
      </c>
      <c r="O385" s="136">
        <v>100</v>
      </c>
      <c r="P385" s="136">
        <v>0</v>
      </c>
      <c r="Q385" s="136">
        <v>0</v>
      </c>
      <c r="R385" s="136">
        <v>0</v>
      </c>
      <c r="S385" s="136">
        <v>0</v>
      </c>
      <c r="T385" s="88"/>
      <c r="U385" s="103" t="s">
        <v>139</v>
      </c>
      <c r="V385" s="6">
        <f t="shared" si="48"/>
        <v>0.49500000000000005</v>
      </c>
      <c r="W385" s="6">
        <f t="shared" si="50"/>
        <v>0.76500000000000001</v>
      </c>
      <c r="X385" s="6">
        <f t="shared" si="49"/>
        <v>0.81</v>
      </c>
      <c r="Y385" s="6">
        <f t="shared" si="5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t="s">
        <v>781</v>
      </c>
      <c r="J386" s="103" t="s">
        <v>371</v>
      </c>
      <c r="K386" s="247">
        <f t="shared" si="43"/>
        <v>350.51428571428568</v>
      </c>
      <c r="L386" s="247">
        <f t="shared" si="43"/>
        <v>350.51428571428568</v>
      </c>
      <c r="M386" s="247">
        <f t="shared" si="43"/>
        <v>350.51428571428568</v>
      </c>
      <c r="N386" s="247">
        <f t="shared" si="47"/>
        <v>350.51428571428568</v>
      </c>
      <c r="O386" s="136">
        <v>350.51428571428568</v>
      </c>
      <c r="P386" s="136">
        <v>0</v>
      </c>
      <c r="Q386" s="136">
        <v>0</v>
      </c>
      <c r="R386" s="136">
        <v>0</v>
      </c>
      <c r="S386" s="136">
        <v>0</v>
      </c>
      <c r="T386" s="88"/>
      <c r="U386" s="103" t="s">
        <v>371</v>
      </c>
      <c r="V386" s="6">
        <f t="shared" si="48"/>
        <v>7.9510076530612261</v>
      </c>
      <c r="W386" s="6">
        <f t="shared" si="50"/>
        <v>12.287920918367348</v>
      </c>
      <c r="X386" s="6">
        <f t="shared" si="49"/>
        <v>13.010739795918369</v>
      </c>
      <c r="Y386" s="6">
        <f t="shared" si="51"/>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131</v>
      </c>
      <c r="K387" s="247">
        <f t="shared" si="43"/>
        <v>534.375</v>
      </c>
      <c r="L387" s="247">
        <f t="shared" si="43"/>
        <v>534.375</v>
      </c>
      <c r="M387" s="247">
        <f t="shared" si="43"/>
        <v>534.375</v>
      </c>
      <c r="N387" s="247">
        <f t="shared" si="47"/>
        <v>534.375</v>
      </c>
      <c r="O387" s="136">
        <v>534.375</v>
      </c>
      <c r="P387" s="136">
        <v>0</v>
      </c>
      <c r="Q387" s="136">
        <v>0</v>
      </c>
      <c r="R387" s="136">
        <v>0</v>
      </c>
      <c r="S387" s="136">
        <v>0</v>
      </c>
      <c r="T387" s="88"/>
      <c r="U387" s="103" t="s">
        <v>131</v>
      </c>
      <c r="V387" s="6">
        <f t="shared" si="48"/>
        <v>10.102281757703086</v>
      </c>
      <c r="W387" s="6">
        <f t="shared" si="50"/>
        <v>15.612617261904767</v>
      </c>
      <c r="X387" s="6">
        <f t="shared" si="49"/>
        <v>16.53100651260505</v>
      </c>
      <c r="Y387" s="6">
        <f t="shared" si="51"/>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132</v>
      </c>
      <c r="K388" s="247">
        <f t="shared" si="43"/>
        <v>599.00416666666672</v>
      </c>
      <c r="L388" s="247">
        <f t="shared" si="43"/>
        <v>599.00416666666672</v>
      </c>
      <c r="M388" s="247">
        <f t="shared" si="43"/>
        <v>599.00416666666672</v>
      </c>
      <c r="N388" s="247">
        <f t="shared" si="47"/>
        <v>599.00416666666672</v>
      </c>
      <c r="O388" s="136">
        <v>599.00416666666672</v>
      </c>
      <c r="P388" s="136">
        <v>0</v>
      </c>
      <c r="Q388" s="136">
        <v>0</v>
      </c>
      <c r="R388" s="136">
        <v>0</v>
      </c>
      <c r="S388" s="136">
        <v>0</v>
      </c>
      <c r="T388" s="88"/>
      <c r="U388" s="103" t="s">
        <v>132</v>
      </c>
      <c r="V388" s="6">
        <f t="shared" si="48"/>
        <v>15.131501096491228</v>
      </c>
      <c r="W388" s="137">
        <f>0.7*$Z388*(L388/$O388)</f>
        <v>19.258274122807013</v>
      </c>
      <c r="X388" s="6">
        <f t="shared" si="49"/>
        <v>24.760638157894736</v>
      </c>
      <c r="Y388" s="6">
        <f t="shared" si="51"/>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133</v>
      </c>
      <c r="K389" s="247">
        <f t="shared" si="43"/>
        <v>1102.1291666666668</v>
      </c>
      <c r="L389" s="247">
        <f t="shared" si="43"/>
        <v>1102.1291666666668</v>
      </c>
      <c r="M389" s="247">
        <f t="shared" si="43"/>
        <v>1102.1291666666668</v>
      </c>
      <c r="N389" s="247">
        <f t="shared" si="47"/>
        <v>1102.1291666666668</v>
      </c>
      <c r="O389" s="136">
        <v>1102.1291666666668</v>
      </c>
      <c r="P389" s="136">
        <v>0</v>
      </c>
      <c r="Q389" s="136">
        <v>0</v>
      </c>
      <c r="R389" s="136">
        <v>0</v>
      </c>
      <c r="S389" s="136">
        <v>0</v>
      </c>
      <c r="T389" s="88"/>
      <c r="U389" s="103" t="s">
        <v>133</v>
      </c>
      <c r="V389" s="6">
        <f t="shared" si="48"/>
        <v>33.406607142857148</v>
      </c>
      <c r="W389" s="6">
        <f t="shared" ref="W389:W397" si="52">0.85*$Z389*(L389/$O389)</f>
        <v>51.628392857142863</v>
      </c>
      <c r="X389" s="6">
        <f t="shared" si="49"/>
        <v>54.665357142857147</v>
      </c>
      <c r="Y389" s="6">
        <f t="shared" si="51"/>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c r="J390" s="103" t="s">
        <v>134</v>
      </c>
      <c r="K390" s="247">
        <f t="shared" si="43"/>
        <v>1907.4208333333336</v>
      </c>
      <c r="L390" s="247">
        <f t="shared" si="43"/>
        <v>1907.4208333333336</v>
      </c>
      <c r="M390" s="247">
        <f t="shared" si="43"/>
        <v>1907.4208333333336</v>
      </c>
      <c r="N390" s="247">
        <f t="shared" si="47"/>
        <v>1907.4208333333336</v>
      </c>
      <c r="O390" s="136">
        <v>1907.4208333333336</v>
      </c>
      <c r="P390" s="136">
        <v>0</v>
      </c>
      <c r="Q390" s="136">
        <v>0</v>
      </c>
      <c r="R390" s="136">
        <v>0</v>
      </c>
      <c r="S390" s="136">
        <v>0</v>
      </c>
      <c r="T390" s="88"/>
      <c r="U390" s="103" t="s">
        <v>134</v>
      </c>
      <c r="V390" s="6">
        <f t="shared" si="48"/>
        <v>47.993962500000002</v>
      </c>
      <c r="W390" s="6">
        <f t="shared" si="52"/>
        <v>74.172487499999988</v>
      </c>
      <c r="X390" s="6">
        <f t="shared" si="49"/>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135</v>
      </c>
      <c r="K391" s="247">
        <f t="shared" si="43"/>
        <v>2519.6374999999998</v>
      </c>
      <c r="L391" s="247">
        <f t="shared" si="43"/>
        <v>2519.6374999999998</v>
      </c>
      <c r="M391" s="247">
        <f t="shared" si="43"/>
        <v>2519.6374999999998</v>
      </c>
      <c r="N391" s="247">
        <f t="shared" si="47"/>
        <v>2519.6374999999998</v>
      </c>
      <c r="O391" s="136">
        <v>2519.6374999999998</v>
      </c>
      <c r="P391" s="136">
        <v>0</v>
      </c>
      <c r="Q391" s="136">
        <v>0</v>
      </c>
      <c r="R391" s="136">
        <v>0</v>
      </c>
      <c r="S391" s="136">
        <v>0</v>
      </c>
      <c r="T391" s="88"/>
      <c r="U391" s="103" t="s">
        <v>135</v>
      </c>
      <c r="V391" s="6">
        <f t="shared" si="48"/>
        <v>17.635326923076924</v>
      </c>
      <c r="W391" s="6">
        <f t="shared" si="52"/>
        <v>27.254596153846151</v>
      </c>
      <c r="X391" s="6">
        <f t="shared" si="49"/>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136</v>
      </c>
      <c r="K392" s="247">
        <f t="shared" si="43"/>
        <v>100</v>
      </c>
      <c r="L392" s="247">
        <f t="shared" si="43"/>
        <v>100</v>
      </c>
      <c r="M392" s="247">
        <f t="shared" si="43"/>
        <v>100</v>
      </c>
      <c r="N392" s="247">
        <f t="shared" si="47"/>
        <v>100</v>
      </c>
      <c r="O392" s="136">
        <v>100</v>
      </c>
      <c r="P392" s="136">
        <v>0</v>
      </c>
      <c r="Q392" s="136">
        <v>0</v>
      </c>
      <c r="R392" s="136">
        <v>0</v>
      </c>
      <c r="S392" s="136">
        <v>0</v>
      </c>
      <c r="T392" s="88"/>
      <c r="U392" s="103" t="s">
        <v>136</v>
      </c>
      <c r="V392" s="6">
        <f t="shared" si="48"/>
        <v>0.49500000000000005</v>
      </c>
      <c r="W392" s="6">
        <f t="shared" si="52"/>
        <v>0.76500000000000001</v>
      </c>
      <c r="X392" s="6">
        <f t="shared" si="49"/>
        <v>0.81</v>
      </c>
      <c r="Y392" s="6">
        <f t="shared" ref="Y392:Y399" si="5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137</v>
      </c>
      <c r="K393" s="247">
        <f t="shared" si="43"/>
        <v>100</v>
      </c>
      <c r="L393" s="247">
        <f t="shared" si="43"/>
        <v>100</v>
      </c>
      <c r="M393" s="247">
        <f t="shared" si="43"/>
        <v>100</v>
      </c>
      <c r="N393" s="247">
        <f t="shared" si="47"/>
        <v>100</v>
      </c>
      <c r="O393" s="136">
        <v>100</v>
      </c>
      <c r="P393" s="136">
        <v>0</v>
      </c>
      <c r="Q393" s="136">
        <v>0</v>
      </c>
      <c r="R393" s="136">
        <v>0</v>
      </c>
      <c r="S393" s="136">
        <v>0</v>
      </c>
      <c r="T393" s="88"/>
      <c r="U393" s="103" t="s">
        <v>137</v>
      </c>
      <c r="V393" s="6">
        <f t="shared" si="48"/>
        <v>0.49500000000000005</v>
      </c>
      <c r="W393" s="6">
        <f t="shared" si="52"/>
        <v>0.76500000000000001</v>
      </c>
      <c r="X393" s="6">
        <f t="shared" si="49"/>
        <v>0.81</v>
      </c>
      <c r="Y393" s="6">
        <f t="shared" si="5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138</v>
      </c>
      <c r="K394" s="247">
        <f t="shared" si="43"/>
        <v>100</v>
      </c>
      <c r="L394" s="247">
        <f t="shared" si="43"/>
        <v>100</v>
      </c>
      <c r="M394" s="247">
        <f t="shared" si="43"/>
        <v>100</v>
      </c>
      <c r="N394" s="247">
        <f t="shared" si="47"/>
        <v>100</v>
      </c>
      <c r="O394" s="136">
        <v>100</v>
      </c>
      <c r="P394" s="136">
        <v>0</v>
      </c>
      <c r="Q394" s="136">
        <v>0</v>
      </c>
      <c r="R394" s="136">
        <v>0</v>
      </c>
      <c r="S394" s="136">
        <v>0</v>
      </c>
      <c r="T394" s="88"/>
      <c r="U394" s="103" t="s">
        <v>138</v>
      </c>
      <c r="V394" s="6">
        <f t="shared" si="48"/>
        <v>0.49500000000000011</v>
      </c>
      <c r="W394" s="6">
        <f t="shared" si="52"/>
        <v>0.76500000000000012</v>
      </c>
      <c r="X394" s="6">
        <f t="shared" si="49"/>
        <v>0.81000000000000016</v>
      </c>
      <c r="Y394" s="6">
        <f t="shared" si="5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139</v>
      </c>
      <c r="K395" s="247">
        <f t="shared" si="43"/>
        <v>100</v>
      </c>
      <c r="L395" s="247">
        <f t="shared" si="43"/>
        <v>100</v>
      </c>
      <c r="M395" s="247">
        <f t="shared" si="43"/>
        <v>100</v>
      </c>
      <c r="N395" s="247">
        <f t="shared" si="47"/>
        <v>100</v>
      </c>
      <c r="O395" s="136">
        <v>100</v>
      </c>
      <c r="P395" s="136">
        <v>0</v>
      </c>
      <c r="Q395" s="136">
        <v>0</v>
      </c>
      <c r="R395" s="136">
        <v>0</v>
      </c>
      <c r="S395" s="136">
        <v>0</v>
      </c>
      <c r="T395" s="88"/>
      <c r="U395" s="103" t="s">
        <v>139</v>
      </c>
      <c r="V395" s="6">
        <f t="shared" si="48"/>
        <v>0.49500000000000005</v>
      </c>
      <c r="W395" s="6">
        <f t="shared" si="52"/>
        <v>0.76500000000000001</v>
      </c>
      <c r="X395" s="6">
        <f t="shared" si="49"/>
        <v>0.81</v>
      </c>
      <c r="Y395" s="6">
        <f t="shared" si="5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t="s">
        <v>782</v>
      </c>
      <c r="J396" s="103" t="s">
        <v>371</v>
      </c>
      <c r="K396" s="247">
        <f t="shared" si="43"/>
        <v>100</v>
      </c>
      <c r="L396" s="247">
        <f t="shared" si="43"/>
        <v>100</v>
      </c>
      <c r="M396" s="247">
        <f t="shared" si="43"/>
        <v>100</v>
      </c>
      <c r="N396" s="247">
        <f t="shared" si="47"/>
        <v>100</v>
      </c>
      <c r="O396" s="136">
        <v>100</v>
      </c>
      <c r="P396" s="136">
        <v>0</v>
      </c>
      <c r="Q396" s="136">
        <v>0</v>
      </c>
      <c r="R396" s="136">
        <v>0</v>
      </c>
      <c r="S396" s="136">
        <v>0</v>
      </c>
      <c r="T396" s="88"/>
      <c r="U396" s="103" t="s">
        <v>371</v>
      </c>
      <c r="V396" s="6">
        <f t="shared" si="48"/>
        <v>0.41250000000000003</v>
      </c>
      <c r="W396" s="6">
        <f t="shared" si="52"/>
        <v>0.63749999999999996</v>
      </c>
      <c r="X396" s="6">
        <f t="shared" si="49"/>
        <v>0.67500000000000004</v>
      </c>
      <c r="Y396" s="6">
        <f t="shared" si="5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131</v>
      </c>
      <c r="K397" s="247">
        <f t="shared" si="43"/>
        <v>220.89499999999998</v>
      </c>
      <c r="L397" s="247">
        <f t="shared" si="43"/>
        <v>220.89499999999998</v>
      </c>
      <c r="M397" s="247">
        <f t="shared" si="43"/>
        <v>220.89499999999998</v>
      </c>
      <c r="N397" s="247">
        <f t="shared" si="47"/>
        <v>220.89499999999998</v>
      </c>
      <c r="O397" s="136">
        <v>220.89499999999998</v>
      </c>
      <c r="P397" s="136">
        <v>0</v>
      </c>
      <c r="Q397" s="136">
        <v>0</v>
      </c>
      <c r="R397" s="136">
        <v>0</v>
      </c>
      <c r="S397" s="136">
        <v>0</v>
      </c>
      <c r="T397" s="88"/>
      <c r="U397" s="103" t="s">
        <v>131</v>
      </c>
      <c r="V397" s="6">
        <f t="shared" si="48"/>
        <v>8.2333459383753453</v>
      </c>
      <c r="W397" s="6">
        <f t="shared" si="52"/>
        <v>12.724261904761896</v>
      </c>
      <c r="X397" s="6">
        <f t="shared" si="49"/>
        <v>13.472747899159655</v>
      </c>
      <c r="Y397" s="6">
        <f t="shared" si="53"/>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132</v>
      </c>
      <c r="K398" s="247">
        <f t="shared" si="43"/>
        <v>598.87499999999989</v>
      </c>
      <c r="L398" s="247">
        <f t="shared" si="43"/>
        <v>598.87499999999989</v>
      </c>
      <c r="M398" s="247">
        <f t="shared" si="43"/>
        <v>598.87499999999989</v>
      </c>
      <c r="N398" s="247">
        <f t="shared" si="47"/>
        <v>598.87499999999989</v>
      </c>
      <c r="O398" s="136">
        <v>598.87499999999989</v>
      </c>
      <c r="P398" s="136">
        <v>0</v>
      </c>
      <c r="Q398" s="136">
        <v>0</v>
      </c>
      <c r="R398" s="136">
        <v>0</v>
      </c>
      <c r="S398" s="136">
        <v>0</v>
      </c>
      <c r="T398" s="88"/>
      <c r="U398" s="103" t="s">
        <v>132</v>
      </c>
      <c r="V398" s="6">
        <f t="shared" si="48"/>
        <v>14.254914473684208</v>
      </c>
      <c r="W398" s="137">
        <f>0.7*$Z398*(L398/$O398)</f>
        <v>18.142618421052624</v>
      </c>
      <c r="X398" s="6">
        <f t="shared" si="49"/>
        <v>23.326223684210518</v>
      </c>
      <c r="Y398" s="6">
        <f t="shared" si="53"/>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133</v>
      </c>
      <c r="K399" s="247">
        <f t="shared" si="43"/>
        <v>900.15666666666652</v>
      </c>
      <c r="L399" s="247">
        <f t="shared" si="43"/>
        <v>900.15666666666652</v>
      </c>
      <c r="M399" s="247">
        <f t="shared" si="43"/>
        <v>900.15666666666652</v>
      </c>
      <c r="N399" s="247">
        <f t="shared" si="47"/>
        <v>900.15666666666652</v>
      </c>
      <c r="O399" s="136">
        <v>900.15666666666652</v>
      </c>
      <c r="P399" s="136">
        <v>0</v>
      </c>
      <c r="Q399" s="136">
        <v>0</v>
      </c>
      <c r="R399" s="136">
        <v>0</v>
      </c>
      <c r="S399" s="136">
        <v>0</v>
      </c>
      <c r="T399" s="88"/>
      <c r="U399" s="103" t="s">
        <v>133</v>
      </c>
      <c r="V399" s="6">
        <f t="shared" si="48"/>
        <v>32.141999999999989</v>
      </c>
      <c r="W399" s="6">
        <f t="shared" ref="W399:W407" si="54">0.85*$Z399*(L399/$O399)</f>
        <v>49.673999999999978</v>
      </c>
      <c r="X399" s="6">
        <f t="shared" si="49"/>
        <v>52.595999999999982</v>
      </c>
      <c r="Y399" s="6">
        <f t="shared" si="5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c r="J400" s="103" t="s">
        <v>134</v>
      </c>
      <c r="K400" s="247">
        <f t="shared" si="43"/>
        <v>1092.3666666666668</v>
      </c>
      <c r="L400" s="247">
        <f t="shared" si="43"/>
        <v>1092.3666666666668</v>
      </c>
      <c r="M400" s="247">
        <f t="shared" si="43"/>
        <v>1092.3666666666668</v>
      </c>
      <c r="N400" s="247">
        <f t="shared" si="47"/>
        <v>1092.3666666666668</v>
      </c>
      <c r="O400" s="136">
        <v>1092.3666666666668</v>
      </c>
      <c r="P400" s="136">
        <v>0</v>
      </c>
      <c r="Q400" s="136">
        <v>0</v>
      </c>
      <c r="R400" s="136">
        <v>0</v>
      </c>
      <c r="S400" s="136">
        <v>0</v>
      </c>
      <c r="T400" s="88"/>
      <c r="U400" s="103" t="s">
        <v>134</v>
      </c>
      <c r="V400" s="6">
        <f t="shared" si="48"/>
        <v>44.518155000000007</v>
      </c>
      <c r="W400" s="6">
        <f t="shared" si="54"/>
        <v>68.800785000000005</v>
      </c>
      <c r="X400" s="6">
        <f t="shared" si="49"/>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135</v>
      </c>
      <c r="K401" s="247">
        <f t="shared" si="43"/>
        <v>1764.957142857143</v>
      </c>
      <c r="L401" s="247">
        <f t="shared" si="43"/>
        <v>1764.957142857143</v>
      </c>
      <c r="M401" s="247">
        <f t="shared" si="43"/>
        <v>1764.957142857143</v>
      </c>
      <c r="N401" s="247">
        <f t="shared" si="47"/>
        <v>1764.957142857143</v>
      </c>
      <c r="O401" s="136">
        <v>1764.957142857143</v>
      </c>
      <c r="P401" s="136">
        <v>0</v>
      </c>
      <c r="Q401" s="136">
        <v>0</v>
      </c>
      <c r="R401" s="136">
        <v>0</v>
      </c>
      <c r="S401" s="136">
        <v>0</v>
      </c>
      <c r="T401" s="88"/>
      <c r="U401" s="103" t="s">
        <v>135</v>
      </c>
      <c r="V401" s="6">
        <f t="shared" si="48"/>
        <v>33.775499999999987</v>
      </c>
      <c r="W401" s="6">
        <f t="shared" si="54"/>
        <v>52.198499999999974</v>
      </c>
      <c r="X401" s="6">
        <f t="shared" si="49"/>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136</v>
      </c>
      <c r="K402" s="247">
        <f t="shared" si="43"/>
        <v>100</v>
      </c>
      <c r="L402" s="247">
        <f t="shared" si="43"/>
        <v>100</v>
      </c>
      <c r="M402" s="247">
        <f t="shared" si="43"/>
        <v>100</v>
      </c>
      <c r="N402" s="247">
        <f t="shared" si="47"/>
        <v>100</v>
      </c>
      <c r="O402" s="136">
        <v>100</v>
      </c>
      <c r="P402" s="136">
        <v>0</v>
      </c>
      <c r="Q402" s="136">
        <v>0</v>
      </c>
      <c r="R402" s="136">
        <v>0</v>
      </c>
      <c r="S402" s="136">
        <v>0</v>
      </c>
      <c r="T402" s="88"/>
      <c r="U402" s="103" t="s">
        <v>136</v>
      </c>
      <c r="V402" s="6">
        <f t="shared" si="48"/>
        <v>0.49500000000000005</v>
      </c>
      <c r="W402" s="6">
        <f t="shared" si="54"/>
        <v>0.76500000000000001</v>
      </c>
      <c r="X402" s="6">
        <f t="shared" si="49"/>
        <v>0.81</v>
      </c>
      <c r="Y402" s="6">
        <f t="shared" ref="Y402:Y409" si="55">$Z402*(N402/$O402)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137</v>
      </c>
      <c r="K403" s="247">
        <f t="shared" si="43"/>
        <v>100</v>
      </c>
      <c r="L403" s="247">
        <f t="shared" si="43"/>
        <v>100</v>
      </c>
      <c r="M403" s="247">
        <f t="shared" si="43"/>
        <v>100</v>
      </c>
      <c r="N403" s="247">
        <f t="shared" si="47"/>
        <v>100</v>
      </c>
      <c r="O403" s="136">
        <v>100</v>
      </c>
      <c r="P403" s="136">
        <v>0</v>
      </c>
      <c r="Q403" s="136">
        <v>0</v>
      </c>
      <c r="R403" s="136">
        <v>0</v>
      </c>
      <c r="S403" s="136">
        <v>0</v>
      </c>
      <c r="T403" s="88"/>
      <c r="U403" s="103" t="s">
        <v>137</v>
      </c>
      <c r="V403" s="6">
        <f t="shared" si="48"/>
        <v>0.49500000000000005</v>
      </c>
      <c r="W403" s="6">
        <f t="shared" si="54"/>
        <v>0.76500000000000001</v>
      </c>
      <c r="X403" s="6">
        <f t="shared" si="49"/>
        <v>0.81</v>
      </c>
      <c r="Y403" s="6">
        <f t="shared" si="55"/>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138</v>
      </c>
      <c r="K404" s="247">
        <f t="shared" si="43"/>
        <v>100</v>
      </c>
      <c r="L404" s="247">
        <f t="shared" si="43"/>
        <v>100</v>
      </c>
      <c r="M404" s="247">
        <f t="shared" si="43"/>
        <v>100</v>
      </c>
      <c r="N404" s="247">
        <f t="shared" si="47"/>
        <v>100</v>
      </c>
      <c r="O404" s="136">
        <v>100</v>
      </c>
      <c r="P404" s="136">
        <v>0</v>
      </c>
      <c r="Q404" s="136">
        <v>0</v>
      </c>
      <c r="R404" s="136">
        <v>0</v>
      </c>
      <c r="S404" s="136">
        <v>0</v>
      </c>
      <c r="T404" s="88"/>
      <c r="U404" s="103" t="s">
        <v>138</v>
      </c>
      <c r="V404" s="6">
        <f t="shared" si="48"/>
        <v>0.49500000000000011</v>
      </c>
      <c r="W404" s="6">
        <f t="shared" si="54"/>
        <v>0.76500000000000012</v>
      </c>
      <c r="X404" s="6">
        <f t="shared" si="49"/>
        <v>0.81000000000000016</v>
      </c>
      <c r="Y404" s="6">
        <f t="shared" si="55"/>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139</v>
      </c>
      <c r="K405" s="247">
        <f t="shared" si="43"/>
        <v>100</v>
      </c>
      <c r="L405" s="247">
        <f t="shared" si="43"/>
        <v>100</v>
      </c>
      <c r="M405" s="247">
        <f t="shared" si="43"/>
        <v>100</v>
      </c>
      <c r="N405" s="247">
        <f t="shared" si="47"/>
        <v>100</v>
      </c>
      <c r="O405" s="136">
        <v>100</v>
      </c>
      <c r="P405" s="136">
        <v>0</v>
      </c>
      <c r="Q405" s="136">
        <v>0</v>
      </c>
      <c r="R405" s="136">
        <v>0</v>
      </c>
      <c r="S405" s="136">
        <v>0</v>
      </c>
      <c r="T405" s="88"/>
      <c r="U405" s="103" t="s">
        <v>139</v>
      </c>
      <c r="V405" s="6">
        <f t="shared" si="48"/>
        <v>0.49500000000000005</v>
      </c>
      <c r="W405" s="6">
        <f t="shared" si="54"/>
        <v>0.76500000000000001</v>
      </c>
      <c r="X405" s="6">
        <f t="shared" si="49"/>
        <v>0.81</v>
      </c>
      <c r="Y405" s="6">
        <f t="shared" si="55"/>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t="s">
        <v>783</v>
      </c>
      <c r="J406" s="103" t="s">
        <v>371</v>
      </c>
      <c r="K406" s="247">
        <f t="shared" si="43"/>
        <v>100</v>
      </c>
      <c r="L406" s="247">
        <f t="shared" si="43"/>
        <v>100</v>
      </c>
      <c r="M406" s="247">
        <f t="shared" si="43"/>
        <v>100</v>
      </c>
      <c r="N406" s="247">
        <f t="shared" si="47"/>
        <v>100</v>
      </c>
      <c r="O406" s="136">
        <v>100</v>
      </c>
      <c r="P406" s="136">
        <v>0</v>
      </c>
      <c r="Q406" s="136">
        <v>0</v>
      </c>
      <c r="R406" s="136">
        <v>0</v>
      </c>
      <c r="S406" s="136">
        <v>0</v>
      </c>
      <c r="T406" s="88"/>
      <c r="U406" s="103" t="s">
        <v>371</v>
      </c>
      <c r="V406" s="6">
        <f t="shared" si="48"/>
        <v>0.41250000000000003</v>
      </c>
      <c r="W406" s="6">
        <f t="shared" si="54"/>
        <v>0.63749999999999996</v>
      </c>
      <c r="X406" s="6">
        <f t="shared" si="49"/>
        <v>0.67500000000000004</v>
      </c>
      <c r="Y406" s="6">
        <f t="shared" si="55"/>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131</v>
      </c>
      <c r="K407" s="247">
        <f t="shared" si="43"/>
        <v>220.89499999999998</v>
      </c>
      <c r="L407" s="247">
        <f t="shared" si="43"/>
        <v>220.89499999999998</v>
      </c>
      <c r="M407" s="247">
        <f t="shared" si="43"/>
        <v>220.89499999999998</v>
      </c>
      <c r="N407" s="247">
        <f t="shared" si="47"/>
        <v>220.89499999999998</v>
      </c>
      <c r="O407" s="136">
        <v>220.89499999999998</v>
      </c>
      <c r="P407" s="136">
        <v>0</v>
      </c>
      <c r="Q407" s="136">
        <v>0</v>
      </c>
      <c r="R407" s="136">
        <v>0</v>
      </c>
      <c r="S407" s="136">
        <v>0</v>
      </c>
      <c r="T407" s="88"/>
      <c r="U407" s="103" t="s">
        <v>131</v>
      </c>
      <c r="V407" s="6">
        <f t="shared" si="48"/>
        <v>8.1028968253968205</v>
      </c>
      <c r="W407" s="6">
        <f t="shared" si="54"/>
        <v>12.522658730158721</v>
      </c>
      <c r="X407" s="6">
        <f t="shared" si="49"/>
        <v>13.259285714285705</v>
      </c>
      <c r="Y407" s="6">
        <f t="shared" si="55"/>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132</v>
      </c>
      <c r="K408" s="247">
        <f t="shared" si="43"/>
        <v>598.87499999999989</v>
      </c>
      <c r="L408" s="247">
        <f t="shared" si="43"/>
        <v>598.87499999999989</v>
      </c>
      <c r="M408" s="247">
        <f t="shared" si="43"/>
        <v>598.87499999999989</v>
      </c>
      <c r="N408" s="247">
        <f t="shared" si="47"/>
        <v>598.87499999999989</v>
      </c>
      <c r="O408" s="136">
        <v>598.87499999999989</v>
      </c>
      <c r="P408" s="136">
        <v>0</v>
      </c>
      <c r="Q408" s="136">
        <v>0</v>
      </c>
      <c r="R408" s="136">
        <v>0</v>
      </c>
      <c r="S408" s="136">
        <v>0</v>
      </c>
      <c r="T408" s="88"/>
      <c r="U408" s="103" t="s">
        <v>132</v>
      </c>
      <c r="V408" s="6">
        <f t="shared" si="48"/>
        <v>14.168521052631579</v>
      </c>
      <c r="W408" s="137">
        <f>0.7*$Z408*(L408/$O408)</f>
        <v>18.032663157894735</v>
      </c>
      <c r="X408" s="6">
        <f t="shared" si="49"/>
        <v>23.184852631578945</v>
      </c>
      <c r="Y408" s="6">
        <f t="shared" si="55"/>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133</v>
      </c>
      <c r="K409" s="247">
        <f t="shared" si="43"/>
        <v>900.15666666666652</v>
      </c>
      <c r="L409" s="247">
        <f t="shared" si="43"/>
        <v>900.15666666666652</v>
      </c>
      <c r="M409" s="247">
        <f t="shared" si="43"/>
        <v>900.15666666666652</v>
      </c>
      <c r="N409" s="247">
        <f t="shared" si="47"/>
        <v>900.15666666666652</v>
      </c>
      <c r="O409" s="136">
        <v>900.15666666666652</v>
      </c>
      <c r="P409" s="136">
        <v>0</v>
      </c>
      <c r="Q409" s="136">
        <v>0</v>
      </c>
      <c r="R409" s="136">
        <v>0</v>
      </c>
      <c r="S409" s="136">
        <v>0</v>
      </c>
      <c r="T409" s="88"/>
      <c r="U409" s="103" t="s">
        <v>133</v>
      </c>
      <c r="V409" s="6">
        <f t="shared" si="48"/>
        <v>32.141999999999989</v>
      </c>
      <c r="W409" s="6">
        <f t="shared" ref="W409:W417" si="56">0.85*$Z409*(L409/$O409)</f>
        <v>49.673999999999978</v>
      </c>
      <c r="X409" s="6">
        <f t="shared" si="49"/>
        <v>52.595999999999982</v>
      </c>
      <c r="Y409" s="6">
        <f t="shared" si="55"/>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c r="J410" s="103" t="s">
        <v>134</v>
      </c>
      <c r="K410" s="247">
        <f t="shared" si="43"/>
        <v>1092.3666666666668</v>
      </c>
      <c r="L410" s="247">
        <f t="shared" si="43"/>
        <v>1092.3666666666668</v>
      </c>
      <c r="M410" s="247">
        <f t="shared" si="43"/>
        <v>1092.3666666666668</v>
      </c>
      <c r="N410" s="247">
        <f t="shared" ref="N410:N445" si="57">$O410</f>
        <v>1092.3666666666668</v>
      </c>
      <c r="O410" s="136">
        <v>1092.3666666666668</v>
      </c>
      <c r="P410" s="136">
        <v>0</v>
      </c>
      <c r="Q410" s="136">
        <v>0</v>
      </c>
      <c r="R410" s="136">
        <v>0</v>
      </c>
      <c r="S410" s="136">
        <v>0</v>
      </c>
      <c r="T410" s="88"/>
      <c r="U410" s="103" t="s">
        <v>134</v>
      </c>
      <c r="V410" s="6">
        <f t="shared" ref="V410:V445" si="58">0.55*$Z410*(K410/$O410)</f>
        <v>44.518155000000007</v>
      </c>
      <c r="W410" s="6">
        <f t="shared" si="56"/>
        <v>68.800785000000005</v>
      </c>
      <c r="X410" s="6">
        <f t="shared" ref="X410:X445" si="59">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135</v>
      </c>
      <c r="K411" s="247">
        <f t="shared" si="43"/>
        <v>1161.203125</v>
      </c>
      <c r="L411" s="247">
        <f t="shared" si="43"/>
        <v>1161.203125</v>
      </c>
      <c r="M411" s="247">
        <f t="shared" si="43"/>
        <v>1161.203125</v>
      </c>
      <c r="N411" s="247">
        <f t="shared" si="57"/>
        <v>1161.203125</v>
      </c>
      <c r="O411" s="136">
        <v>1161.203125</v>
      </c>
      <c r="P411" s="136">
        <v>0</v>
      </c>
      <c r="Q411" s="136">
        <v>0</v>
      </c>
      <c r="R411" s="136">
        <v>0</v>
      </c>
      <c r="S411" s="136">
        <v>0</v>
      </c>
      <c r="T411" s="88"/>
      <c r="U411" s="103" t="s">
        <v>135</v>
      </c>
      <c r="V411" s="6">
        <f t="shared" si="58"/>
        <v>22.877437500000017</v>
      </c>
      <c r="W411" s="6">
        <f t="shared" si="56"/>
        <v>35.356039772727293</v>
      </c>
      <c r="X411" s="6">
        <f t="shared" si="59"/>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136</v>
      </c>
      <c r="K412" s="247">
        <f t="shared" si="43"/>
        <v>100</v>
      </c>
      <c r="L412" s="247">
        <f t="shared" si="43"/>
        <v>100</v>
      </c>
      <c r="M412" s="247">
        <f t="shared" si="43"/>
        <v>100</v>
      </c>
      <c r="N412" s="247">
        <f t="shared" si="57"/>
        <v>100</v>
      </c>
      <c r="O412" s="136">
        <v>100</v>
      </c>
      <c r="P412" s="136">
        <v>0</v>
      </c>
      <c r="Q412" s="136">
        <v>0</v>
      </c>
      <c r="R412" s="136">
        <v>0</v>
      </c>
      <c r="S412" s="136">
        <v>0</v>
      </c>
      <c r="T412" s="88"/>
      <c r="U412" s="103" t="s">
        <v>136</v>
      </c>
      <c r="V412" s="6">
        <f t="shared" si="58"/>
        <v>0.49500000000000011</v>
      </c>
      <c r="W412" s="6">
        <f t="shared" si="56"/>
        <v>0.76500000000000012</v>
      </c>
      <c r="X412" s="6">
        <f t="shared" si="59"/>
        <v>0.81000000000000016</v>
      </c>
      <c r="Y412" s="6">
        <f t="shared" ref="Y412:Y419" si="60">$Z412*(N412/$O412)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137</v>
      </c>
      <c r="K413" s="247">
        <f t="shared" si="43"/>
        <v>100</v>
      </c>
      <c r="L413" s="247">
        <f t="shared" si="43"/>
        <v>100</v>
      </c>
      <c r="M413" s="247">
        <f t="shared" si="43"/>
        <v>100</v>
      </c>
      <c r="N413" s="247">
        <f t="shared" si="57"/>
        <v>100</v>
      </c>
      <c r="O413" s="136">
        <v>100</v>
      </c>
      <c r="P413" s="136">
        <v>0</v>
      </c>
      <c r="Q413" s="136">
        <v>0</v>
      </c>
      <c r="R413" s="136">
        <v>0</v>
      </c>
      <c r="S413" s="136">
        <v>0</v>
      </c>
      <c r="T413" s="88"/>
      <c r="U413" s="103" t="s">
        <v>137</v>
      </c>
      <c r="V413" s="6">
        <f t="shared" si="58"/>
        <v>0.49500000000000005</v>
      </c>
      <c r="W413" s="6">
        <f t="shared" si="56"/>
        <v>0.76500000000000001</v>
      </c>
      <c r="X413" s="6">
        <f t="shared" si="59"/>
        <v>0.81</v>
      </c>
      <c r="Y413" s="6">
        <f t="shared" si="60"/>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138</v>
      </c>
      <c r="K414" s="247">
        <f t="shared" si="43"/>
        <v>100</v>
      </c>
      <c r="L414" s="247">
        <f t="shared" si="43"/>
        <v>100</v>
      </c>
      <c r="M414" s="247">
        <f t="shared" si="43"/>
        <v>100</v>
      </c>
      <c r="N414" s="247">
        <f t="shared" si="57"/>
        <v>100</v>
      </c>
      <c r="O414" s="136">
        <v>100</v>
      </c>
      <c r="P414" s="136">
        <v>0</v>
      </c>
      <c r="Q414" s="136">
        <v>0</v>
      </c>
      <c r="R414" s="136">
        <v>0</v>
      </c>
      <c r="S414" s="136">
        <v>0</v>
      </c>
      <c r="T414" s="88"/>
      <c r="U414" s="103" t="s">
        <v>138</v>
      </c>
      <c r="V414" s="6">
        <f t="shared" si="58"/>
        <v>0.49500000000000011</v>
      </c>
      <c r="W414" s="6">
        <f t="shared" si="56"/>
        <v>0.76500000000000012</v>
      </c>
      <c r="X414" s="6">
        <f t="shared" si="59"/>
        <v>0.81000000000000016</v>
      </c>
      <c r="Y414" s="6">
        <f t="shared" si="60"/>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139</v>
      </c>
      <c r="K415" s="247">
        <f t="shared" si="43"/>
        <v>100</v>
      </c>
      <c r="L415" s="247">
        <f t="shared" si="43"/>
        <v>100</v>
      </c>
      <c r="M415" s="247">
        <f t="shared" si="43"/>
        <v>100</v>
      </c>
      <c r="N415" s="247">
        <f t="shared" si="57"/>
        <v>100</v>
      </c>
      <c r="O415" s="136">
        <v>100</v>
      </c>
      <c r="P415" s="136">
        <v>0</v>
      </c>
      <c r="Q415" s="136">
        <v>0</v>
      </c>
      <c r="R415" s="136">
        <v>0</v>
      </c>
      <c r="S415" s="136">
        <v>0</v>
      </c>
      <c r="T415" s="88"/>
      <c r="U415" s="103" t="s">
        <v>139</v>
      </c>
      <c r="V415" s="6">
        <f t="shared" si="58"/>
        <v>0.49500000000000005</v>
      </c>
      <c r="W415" s="6">
        <f t="shared" si="56"/>
        <v>0.76500000000000001</v>
      </c>
      <c r="X415" s="6">
        <f t="shared" si="59"/>
        <v>0.81</v>
      </c>
      <c r="Y415" s="6">
        <f t="shared" si="60"/>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t="s">
        <v>784</v>
      </c>
      <c r="J416" s="103" t="s">
        <v>371</v>
      </c>
      <c r="K416" s="247">
        <f t="shared" si="43"/>
        <v>100</v>
      </c>
      <c r="L416" s="247">
        <f t="shared" si="43"/>
        <v>100</v>
      </c>
      <c r="M416" s="247">
        <f t="shared" si="43"/>
        <v>100</v>
      </c>
      <c r="N416" s="247">
        <f t="shared" si="57"/>
        <v>100</v>
      </c>
      <c r="O416" s="136">
        <v>100</v>
      </c>
      <c r="P416" s="136">
        <v>0</v>
      </c>
      <c r="Q416" s="136">
        <v>0</v>
      </c>
      <c r="R416" s="136">
        <v>0</v>
      </c>
      <c r="S416" s="136">
        <v>0</v>
      </c>
      <c r="T416" s="88"/>
      <c r="U416" s="103" t="s">
        <v>371</v>
      </c>
      <c r="V416" s="6">
        <f t="shared" si="58"/>
        <v>0.41250000000000003</v>
      </c>
      <c r="W416" s="6">
        <f t="shared" si="56"/>
        <v>0.63749999999999996</v>
      </c>
      <c r="X416" s="6">
        <f t="shared" si="59"/>
        <v>0.67500000000000004</v>
      </c>
      <c r="Y416" s="6">
        <f t="shared" si="60"/>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5" hidden="1" customHeight="1" outlineLevel="2" x14ac:dyDescent="0.25">
      <c r="A417" s="106"/>
      <c r="B417" s="97"/>
      <c r="C417" s="18"/>
      <c r="D417" s="18"/>
      <c r="E417" s="18"/>
      <c r="F417" s="14"/>
      <c r="G417" s="88"/>
      <c r="H417" s="88"/>
      <c r="I417" s="103"/>
      <c r="J417" s="103" t="s">
        <v>131</v>
      </c>
      <c r="K417" s="247">
        <f t="shared" si="43"/>
        <v>100</v>
      </c>
      <c r="L417" s="247">
        <f t="shared" si="43"/>
        <v>100</v>
      </c>
      <c r="M417" s="247">
        <f t="shared" si="43"/>
        <v>100</v>
      </c>
      <c r="N417" s="247">
        <f t="shared" si="57"/>
        <v>100</v>
      </c>
      <c r="O417" s="136">
        <v>100</v>
      </c>
      <c r="P417" s="136">
        <v>0</v>
      </c>
      <c r="Q417" s="136">
        <v>0</v>
      </c>
      <c r="R417" s="136">
        <v>0</v>
      </c>
      <c r="S417" s="136">
        <v>0</v>
      </c>
      <c r="T417" s="88"/>
      <c r="U417" s="103" t="s">
        <v>131</v>
      </c>
      <c r="V417" s="6">
        <f t="shared" si="58"/>
        <v>3.7944129413670238</v>
      </c>
      <c r="W417" s="6">
        <f t="shared" si="56"/>
        <v>5.8640927275672174</v>
      </c>
      <c r="X417" s="6">
        <f t="shared" si="59"/>
        <v>6.2090393586005836</v>
      </c>
      <c r="Y417" s="6">
        <f t="shared" si="60"/>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5" hidden="1" customHeight="1" outlineLevel="2" x14ac:dyDescent="0.25">
      <c r="A418" s="106"/>
      <c r="B418" s="97"/>
      <c r="C418" s="18"/>
      <c r="D418" s="18"/>
      <c r="E418" s="18"/>
      <c r="F418" s="14"/>
      <c r="G418" s="88"/>
      <c r="H418" s="88"/>
      <c r="I418" s="103"/>
      <c r="J418" s="103" t="s">
        <v>132</v>
      </c>
      <c r="K418" s="247">
        <f t="shared" si="43"/>
        <v>358.06785714285712</v>
      </c>
      <c r="L418" s="247">
        <f t="shared" si="43"/>
        <v>358.06785714285712</v>
      </c>
      <c r="M418" s="247">
        <f t="shared" si="43"/>
        <v>358.06785714285712</v>
      </c>
      <c r="N418" s="247">
        <f t="shared" si="57"/>
        <v>358.06785714285712</v>
      </c>
      <c r="O418" s="136">
        <v>358.06785714285712</v>
      </c>
      <c r="P418" s="136">
        <v>0</v>
      </c>
      <c r="Q418" s="136">
        <v>0</v>
      </c>
      <c r="R418" s="136">
        <v>0</v>
      </c>
      <c r="S418" s="136">
        <v>0</v>
      </c>
      <c r="T418" s="88"/>
      <c r="U418" s="103" t="s">
        <v>132</v>
      </c>
      <c r="V418" s="6">
        <f t="shared" si="58"/>
        <v>13.579333877551013</v>
      </c>
      <c r="W418" s="137">
        <f>0.7*$Z418*(L418/$O418)</f>
        <v>17.282788571428558</v>
      </c>
      <c r="X418" s="6">
        <f t="shared" si="59"/>
        <v>22.220728163265292</v>
      </c>
      <c r="Y418" s="6">
        <f t="shared" si="60"/>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5" hidden="1" customHeight="1" outlineLevel="2" x14ac:dyDescent="0.25">
      <c r="A419" s="106"/>
      <c r="B419" s="97"/>
      <c r="C419" s="18"/>
      <c r="D419" s="18"/>
      <c r="E419" s="18"/>
      <c r="F419" s="14"/>
      <c r="G419" s="88"/>
      <c r="H419" s="88"/>
      <c r="I419" s="103"/>
      <c r="J419" s="103" t="s">
        <v>133</v>
      </c>
      <c r="K419" s="247">
        <f t="shared" si="43"/>
        <v>881.51428571428585</v>
      </c>
      <c r="L419" s="247">
        <f t="shared" si="43"/>
        <v>881.51428571428585</v>
      </c>
      <c r="M419" s="247">
        <f t="shared" si="43"/>
        <v>881.51428571428585</v>
      </c>
      <c r="N419" s="247">
        <f t="shared" si="57"/>
        <v>881.51428571428585</v>
      </c>
      <c r="O419" s="136">
        <v>881.51428571428585</v>
      </c>
      <c r="P419" s="136">
        <v>0</v>
      </c>
      <c r="Q419" s="136">
        <v>0</v>
      </c>
      <c r="R419" s="136">
        <v>0</v>
      </c>
      <c r="S419" s="136">
        <v>0</v>
      </c>
      <c r="T419" s="88"/>
      <c r="U419" s="103" t="s">
        <v>133</v>
      </c>
      <c r="V419" s="6">
        <f t="shared" si="58"/>
        <v>32.825178571428587</v>
      </c>
      <c r="W419" s="6">
        <f t="shared" ref="W419:W427" si="61">0.85*$Z419*(L419/$O419)</f>
        <v>50.729821428571448</v>
      </c>
      <c r="X419" s="6">
        <f t="shared" si="59"/>
        <v>53.713928571428596</v>
      </c>
      <c r="Y419" s="6">
        <f t="shared" si="60"/>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5" hidden="1" customHeight="1" outlineLevel="2" x14ac:dyDescent="0.25">
      <c r="A420" s="106"/>
      <c r="B420" s="97"/>
      <c r="C420" s="18"/>
      <c r="D420" s="18"/>
      <c r="E420" s="18"/>
      <c r="F420" s="14"/>
      <c r="G420" s="88"/>
      <c r="H420" s="88"/>
      <c r="I420" s="103"/>
      <c r="J420" s="103" t="s">
        <v>134</v>
      </c>
      <c r="K420" s="247">
        <f t="shared" si="43"/>
        <v>1004.4642857142858</v>
      </c>
      <c r="L420" s="247">
        <f t="shared" si="43"/>
        <v>1004.4642857142858</v>
      </c>
      <c r="M420" s="247">
        <f t="shared" si="43"/>
        <v>1004.4642857142858</v>
      </c>
      <c r="N420" s="247">
        <f t="shared" si="57"/>
        <v>1004.4642857142858</v>
      </c>
      <c r="O420" s="136">
        <v>1004.4642857142858</v>
      </c>
      <c r="P420" s="136">
        <v>0</v>
      </c>
      <c r="Q420" s="136">
        <v>0</v>
      </c>
      <c r="R420" s="136">
        <v>0</v>
      </c>
      <c r="S420" s="136">
        <v>0</v>
      </c>
      <c r="T420" s="88"/>
      <c r="U420" s="103" t="s">
        <v>134</v>
      </c>
      <c r="V420" s="6">
        <f t="shared" si="58"/>
        <v>44.217289285714287</v>
      </c>
      <c r="W420" s="6">
        <f t="shared" si="61"/>
        <v>68.335810714285714</v>
      </c>
      <c r="X420" s="6">
        <f t="shared" si="59"/>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5" hidden="1" customHeight="1" outlineLevel="2" x14ac:dyDescent="0.25">
      <c r="A421" s="106"/>
      <c r="B421" s="97"/>
      <c r="C421" s="18"/>
      <c r="D421" s="18"/>
      <c r="E421" s="18"/>
      <c r="F421" s="14"/>
      <c r="G421" s="88"/>
      <c r="H421" s="88"/>
      <c r="I421" s="103"/>
      <c r="J421" s="103" t="s">
        <v>135</v>
      </c>
      <c r="K421" s="247">
        <f t="shared" si="43"/>
        <v>937.22499999999991</v>
      </c>
      <c r="L421" s="247">
        <f t="shared" si="43"/>
        <v>937.22499999999991</v>
      </c>
      <c r="M421" s="247">
        <f t="shared" si="43"/>
        <v>937.22499999999991</v>
      </c>
      <c r="N421" s="247">
        <f t="shared" si="57"/>
        <v>937.22499999999991</v>
      </c>
      <c r="O421" s="136">
        <v>937.22499999999991</v>
      </c>
      <c r="P421" s="136">
        <v>0</v>
      </c>
      <c r="Q421" s="136">
        <v>0</v>
      </c>
      <c r="R421" s="136">
        <v>0</v>
      </c>
      <c r="S421" s="136">
        <v>0</v>
      </c>
      <c r="T421" s="88"/>
      <c r="U421" s="103" t="s">
        <v>135</v>
      </c>
      <c r="V421" s="6">
        <f t="shared" si="58"/>
        <v>33.246000000000002</v>
      </c>
      <c r="W421" s="6">
        <f t="shared" si="61"/>
        <v>51.380181818181825</v>
      </c>
      <c r="X421" s="6">
        <f t="shared" si="59"/>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5" hidden="1" customHeight="1" outlineLevel="2" x14ac:dyDescent="0.25">
      <c r="A422" s="106"/>
      <c r="B422" s="97"/>
      <c r="C422" s="18"/>
      <c r="D422" s="18"/>
      <c r="E422" s="18"/>
      <c r="F422" s="14"/>
      <c r="G422" s="88"/>
      <c r="H422" s="88"/>
      <c r="I422" s="103"/>
      <c r="J422" s="103" t="s">
        <v>136</v>
      </c>
      <c r="K422" s="247">
        <f t="shared" si="43"/>
        <v>100</v>
      </c>
      <c r="L422" s="247">
        <f t="shared" si="43"/>
        <v>100</v>
      </c>
      <c r="M422" s="247">
        <f t="shared" si="43"/>
        <v>100</v>
      </c>
      <c r="N422" s="247">
        <f t="shared" si="57"/>
        <v>100</v>
      </c>
      <c r="O422" s="136">
        <v>100</v>
      </c>
      <c r="P422" s="136">
        <v>0</v>
      </c>
      <c r="Q422" s="136">
        <v>0</v>
      </c>
      <c r="R422" s="136">
        <v>0</v>
      </c>
      <c r="S422" s="136">
        <v>0</v>
      </c>
      <c r="T422" s="88"/>
      <c r="U422" s="103" t="s">
        <v>136</v>
      </c>
      <c r="V422" s="6">
        <f t="shared" si="58"/>
        <v>0.49500000000000011</v>
      </c>
      <c r="W422" s="6">
        <f t="shared" si="61"/>
        <v>0.76500000000000012</v>
      </c>
      <c r="X422" s="6">
        <f t="shared" si="59"/>
        <v>0.81000000000000016</v>
      </c>
      <c r="Y422" s="6">
        <f t="shared" ref="Y422:Y429" si="62">$Z422*(N422/$O422)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5" hidden="1" customHeight="1" outlineLevel="2" x14ac:dyDescent="0.25">
      <c r="A423" s="106"/>
      <c r="B423" s="97"/>
      <c r="C423" s="18"/>
      <c r="D423" s="18"/>
      <c r="E423" s="18"/>
      <c r="F423" s="14"/>
      <c r="G423" s="88"/>
      <c r="H423" s="88"/>
      <c r="I423" s="103"/>
      <c r="J423" s="103" t="s">
        <v>137</v>
      </c>
      <c r="K423" s="247">
        <f t="shared" si="43"/>
        <v>100</v>
      </c>
      <c r="L423" s="247">
        <f t="shared" si="43"/>
        <v>100</v>
      </c>
      <c r="M423" s="247">
        <f t="shared" si="43"/>
        <v>100</v>
      </c>
      <c r="N423" s="247">
        <f t="shared" si="57"/>
        <v>100</v>
      </c>
      <c r="O423" s="136">
        <v>100</v>
      </c>
      <c r="P423" s="136">
        <v>0</v>
      </c>
      <c r="Q423" s="136">
        <v>0</v>
      </c>
      <c r="R423" s="136">
        <v>0</v>
      </c>
      <c r="S423" s="136">
        <v>0</v>
      </c>
      <c r="T423" s="88"/>
      <c r="U423" s="103" t="s">
        <v>137</v>
      </c>
      <c r="V423" s="6">
        <f t="shared" si="58"/>
        <v>0.49500000000000005</v>
      </c>
      <c r="W423" s="6">
        <f t="shared" si="61"/>
        <v>0.76500000000000001</v>
      </c>
      <c r="X423" s="6">
        <f t="shared" si="59"/>
        <v>0.81</v>
      </c>
      <c r="Y423" s="6">
        <f t="shared" si="62"/>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5" hidden="1" customHeight="1" outlineLevel="2" x14ac:dyDescent="0.25">
      <c r="A424" s="106"/>
      <c r="B424" s="97"/>
      <c r="C424" s="18"/>
      <c r="D424" s="18"/>
      <c r="E424" s="18"/>
      <c r="F424" s="14"/>
      <c r="G424" s="88"/>
      <c r="H424" s="88"/>
      <c r="I424" s="103"/>
      <c r="J424" s="103" t="s">
        <v>138</v>
      </c>
      <c r="K424" s="247">
        <f t="shared" si="43"/>
        <v>100</v>
      </c>
      <c r="L424" s="247">
        <f t="shared" si="43"/>
        <v>100</v>
      </c>
      <c r="M424" s="247">
        <f t="shared" si="43"/>
        <v>100</v>
      </c>
      <c r="N424" s="247">
        <f t="shared" si="57"/>
        <v>100</v>
      </c>
      <c r="O424" s="136">
        <v>100</v>
      </c>
      <c r="P424" s="136">
        <v>0</v>
      </c>
      <c r="Q424" s="136">
        <v>0</v>
      </c>
      <c r="R424" s="136">
        <v>0</v>
      </c>
      <c r="S424" s="136">
        <v>0</v>
      </c>
      <c r="T424" s="88"/>
      <c r="U424" s="103" t="s">
        <v>138</v>
      </c>
      <c r="V424" s="6">
        <f t="shared" si="58"/>
        <v>0.49500000000000011</v>
      </c>
      <c r="W424" s="6">
        <f t="shared" si="61"/>
        <v>0.76500000000000012</v>
      </c>
      <c r="X424" s="6">
        <f t="shared" si="59"/>
        <v>0.81000000000000016</v>
      </c>
      <c r="Y424" s="6">
        <f t="shared" si="62"/>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5" hidden="1" customHeight="1" outlineLevel="2" x14ac:dyDescent="0.25">
      <c r="A425" s="106"/>
      <c r="B425" s="97"/>
      <c r="C425" s="18"/>
      <c r="D425" s="18"/>
      <c r="E425" s="18"/>
      <c r="F425" s="14"/>
      <c r="G425" s="88"/>
      <c r="H425" s="88"/>
      <c r="I425" s="103"/>
      <c r="J425" s="103" t="s">
        <v>139</v>
      </c>
      <c r="K425" s="247">
        <f t="shared" si="43"/>
        <v>100</v>
      </c>
      <c r="L425" s="247">
        <f t="shared" si="43"/>
        <v>100</v>
      </c>
      <c r="M425" s="247">
        <f t="shared" si="43"/>
        <v>100</v>
      </c>
      <c r="N425" s="247">
        <f t="shared" si="57"/>
        <v>100</v>
      </c>
      <c r="O425" s="136">
        <v>100</v>
      </c>
      <c r="P425" s="136">
        <v>0</v>
      </c>
      <c r="Q425" s="136">
        <v>0</v>
      </c>
      <c r="R425" s="136">
        <v>0</v>
      </c>
      <c r="S425" s="136">
        <v>0</v>
      </c>
      <c r="T425" s="88"/>
      <c r="U425" s="103" t="s">
        <v>139</v>
      </c>
      <c r="V425" s="6">
        <f t="shared" si="58"/>
        <v>0.49500000000000005</v>
      </c>
      <c r="W425" s="6">
        <f t="shared" si="61"/>
        <v>0.76500000000000001</v>
      </c>
      <c r="X425" s="6">
        <f t="shared" si="59"/>
        <v>0.81</v>
      </c>
      <c r="Y425" s="6">
        <f t="shared" si="62"/>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5" hidden="1" customHeight="1" outlineLevel="2" x14ac:dyDescent="0.25">
      <c r="A426" s="106"/>
      <c r="B426" s="97"/>
      <c r="C426" s="18"/>
      <c r="D426" s="18"/>
      <c r="E426" s="18"/>
      <c r="F426" s="14"/>
      <c r="G426" s="88"/>
      <c r="H426" s="88"/>
      <c r="I426" s="103" t="s">
        <v>785</v>
      </c>
      <c r="J426" s="103" t="s">
        <v>371</v>
      </c>
      <c r="K426" s="247">
        <f t="shared" ref="K426:M445" si="63">$O426</f>
        <v>100</v>
      </c>
      <c r="L426" s="247">
        <f t="shared" si="63"/>
        <v>100</v>
      </c>
      <c r="M426" s="247">
        <f t="shared" si="63"/>
        <v>100</v>
      </c>
      <c r="N426" s="247">
        <f t="shared" si="57"/>
        <v>100</v>
      </c>
      <c r="O426" s="136">
        <v>100</v>
      </c>
      <c r="P426" s="136">
        <v>0</v>
      </c>
      <c r="Q426" s="136">
        <v>0</v>
      </c>
      <c r="R426" s="136">
        <v>0</v>
      </c>
      <c r="S426" s="136">
        <v>0</v>
      </c>
      <c r="T426" s="88"/>
      <c r="U426" s="103" t="s">
        <v>371</v>
      </c>
      <c r="V426" s="6">
        <f t="shared" si="58"/>
        <v>0.41250000000000003</v>
      </c>
      <c r="W426" s="6">
        <f t="shared" si="61"/>
        <v>0.63749999999999996</v>
      </c>
      <c r="X426" s="6">
        <f t="shared" si="59"/>
        <v>0.67500000000000004</v>
      </c>
      <c r="Y426" s="6">
        <f t="shared" si="62"/>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5" hidden="1" customHeight="1" outlineLevel="2" x14ac:dyDescent="0.25">
      <c r="A427" s="106"/>
      <c r="B427" s="97"/>
      <c r="C427" s="18"/>
      <c r="D427" s="18"/>
      <c r="E427" s="18"/>
      <c r="F427" s="14"/>
      <c r="G427" s="88"/>
      <c r="H427" s="88"/>
      <c r="I427" s="103"/>
      <c r="J427" s="103" t="s">
        <v>131</v>
      </c>
      <c r="K427" s="247">
        <f t="shared" si="63"/>
        <v>100</v>
      </c>
      <c r="L427" s="247">
        <f t="shared" si="63"/>
        <v>100</v>
      </c>
      <c r="M427" s="247">
        <f t="shared" si="63"/>
        <v>100</v>
      </c>
      <c r="N427" s="247">
        <f t="shared" si="57"/>
        <v>100</v>
      </c>
      <c r="O427" s="136">
        <v>100</v>
      </c>
      <c r="P427" s="136">
        <v>0</v>
      </c>
      <c r="Q427" s="136">
        <v>0</v>
      </c>
      <c r="R427" s="136">
        <v>0</v>
      </c>
      <c r="S427" s="136">
        <v>0</v>
      </c>
      <c r="T427" s="88"/>
      <c r="U427" s="103" t="s">
        <v>131</v>
      </c>
      <c r="V427" s="6">
        <f t="shared" si="58"/>
        <v>3.7944129413670238</v>
      </c>
      <c r="W427" s="6">
        <f t="shared" si="61"/>
        <v>5.8640927275672174</v>
      </c>
      <c r="X427" s="6">
        <f t="shared" si="59"/>
        <v>6.2090393586005836</v>
      </c>
      <c r="Y427" s="6">
        <f t="shared" si="62"/>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5" hidden="1" customHeight="1" outlineLevel="2" x14ac:dyDescent="0.25">
      <c r="A428" s="106"/>
      <c r="B428" s="97"/>
      <c r="C428" s="18"/>
      <c r="D428" s="18"/>
      <c r="E428" s="18"/>
      <c r="F428" s="14"/>
      <c r="G428" s="88"/>
      <c r="H428" s="88"/>
      <c r="I428" s="103"/>
      <c r="J428" s="103" t="s">
        <v>132</v>
      </c>
      <c r="K428" s="247">
        <f t="shared" si="63"/>
        <v>358.06785714285712</v>
      </c>
      <c r="L428" s="247">
        <f t="shared" si="63"/>
        <v>358.06785714285712</v>
      </c>
      <c r="M428" s="247">
        <f t="shared" si="63"/>
        <v>358.06785714285712</v>
      </c>
      <c r="N428" s="247">
        <f t="shared" si="57"/>
        <v>358.06785714285712</v>
      </c>
      <c r="O428" s="136">
        <v>358.06785714285712</v>
      </c>
      <c r="P428" s="136">
        <v>0</v>
      </c>
      <c r="Q428" s="136">
        <v>0</v>
      </c>
      <c r="R428" s="136">
        <v>0</v>
      </c>
      <c r="S428" s="136">
        <v>0</v>
      </c>
      <c r="T428" s="88"/>
      <c r="U428" s="103" t="s">
        <v>132</v>
      </c>
      <c r="V428" s="6">
        <f t="shared" si="58"/>
        <v>13.579333877551013</v>
      </c>
      <c r="W428" s="137">
        <f>0.7*$Z428*(L428/$O428)</f>
        <v>17.282788571428558</v>
      </c>
      <c r="X428" s="6">
        <f t="shared" si="59"/>
        <v>22.220728163265292</v>
      </c>
      <c r="Y428" s="6">
        <f t="shared" si="62"/>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5" hidden="1" customHeight="1" outlineLevel="2" x14ac:dyDescent="0.25">
      <c r="A429" s="106"/>
      <c r="B429" s="97"/>
      <c r="C429" s="18"/>
      <c r="D429" s="18"/>
      <c r="E429" s="18"/>
      <c r="F429" s="14"/>
      <c r="G429" s="88"/>
      <c r="H429" s="88"/>
      <c r="I429" s="103"/>
      <c r="J429" s="103" t="s">
        <v>133</v>
      </c>
      <c r="K429" s="247">
        <f t="shared" si="63"/>
        <v>881.51428571428585</v>
      </c>
      <c r="L429" s="247">
        <f t="shared" si="63"/>
        <v>881.51428571428585</v>
      </c>
      <c r="M429" s="247">
        <f t="shared" si="63"/>
        <v>881.51428571428585</v>
      </c>
      <c r="N429" s="247">
        <f t="shared" si="57"/>
        <v>881.51428571428585</v>
      </c>
      <c r="O429" s="136">
        <v>881.51428571428585</v>
      </c>
      <c r="P429" s="136">
        <v>0</v>
      </c>
      <c r="Q429" s="136">
        <v>0</v>
      </c>
      <c r="R429" s="136">
        <v>0</v>
      </c>
      <c r="S429" s="136">
        <v>0</v>
      </c>
      <c r="T429" s="88"/>
      <c r="U429" s="103" t="s">
        <v>133</v>
      </c>
      <c r="V429" s="6">
        <f t="shared" si="58"/>
        <v>32.825178571428587</v>
      </c>
      <c r="W429" s="6">
        <f t="shared" ref="W429:W437" si="64">0.85*$Z429*(L429/$O429)</f>
        <v>50.729821428571448</v>
      </c>
      <c r="X429" s="6">
        <f t="shared" si="59"/>
        <v>53.713928571428596</v>
      </c>
      <c r="Y429" s="6">
        <f t="shared" si="62"/>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5" hidden="1" customHeight="1" outlineLevel="2" x14ac:dyDescent="0.25">
      <c r="A430" s="106"/>
      <c r="B430" s="97"/>
      <c r="C430" s="18"/>
      <c r="D430" s="18"/>
      <c r="E430" s="18"/>
      <c r="F430" s="14"/>
      <c r="G430" s="88"/>
      <c r="H430" s="88"/>
      <c r="I430" s="103"/>
      <c r="J430" s="103" t="s">
        <v>134</v>
      </c>
      <c r="K430" s="247">
        <f t="shared" si="63"/>
        <v>1004.4642857142858</v>
      </c>
      <c r="L430" s="247">
        <f t="shared" si="63"/>
        <v>1004.4642857142858</v>
      </c>
      <c r="M430" s="247">
        <f t="shared" si="63"/>
        <v>1004.4642857142858</v>
      </c>
      <c r="N430" s="247">
        <f t="shared" si="57"/>
        <v>1004.4642857142858</v>
      </c>
      <c r="O430" s="136">
        <v>1004.4642857142858</v>
      </c>
      <c r="P430" s="136">
        <v>0</v>
      </c>
      <c r="Q430" s="136">
        <v>0</v>
      </c>
      <c r="R430" s="136">
        <v>0</v>
      </c>
      <c r="S430" s="136">
        <v>0</v>
      </c>
      <c r="T430" s="88"/>
      <c r="U430" s="103" t="s">
        <v>134</v>
      </c>
      <c r="V430" s="6">
        <f t="shared" si="58"/>
        <v>44.217289285714287</v>
      </c>
      <c r="W430" s="6">
        <f t="shared" si="64"/>
        <v>68.335810714285714</v>
      </c>
      <c r="X430" s="6">
        <f t="shared" si="59"/>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5" hidden="1" customHeight="1" outlineLevel="2" x14ac:dyDescent="0.25">
      <c r="A431" s="106"/>
      <c r="B431" s="97"/>
      <c r="C431" s="18"/>
      <c r="D431" s="18"/>
      <c r="E431" s="18"/>
      <c r="F431" s="14"/>
      <c r="G431" s="88"/>
      <c r="H431" s="88"/>
      <c r="I431" s="103"/>
      <c r="J431" s="103" t="s">
        <v>135</v>
      </c>
      <c r="K431" s="247">
        <f t="shared" si="63"/>
        <v>1507.165</v>
      </c>
      <c r="L431" s="247">
        <f t="shared" si="63"/>
        <v>1507.165</v>
      </c>
      <c r="M431" s="247">
        <f t="shared" si="63"/>
        <v>1507.165</v>
      </c>
      <c r="N431" s="247">
        <f t="shared" si="57"/>
        <v>1507.165</v>
      </c>
      <c r="O431" s="136">
        <v>1507.165</v>
      </c>
      <c r="P431" s="136">
        <v>0</v>
      </c>
      <c r="Q431" s="136">
        <v>0</v>
      </c>
      <c r="R431" s="136">
        <v>0</v>
      </c>
      <c r="S431" s="136">
        <v>0</v>
      </c>
      <c r="T431" s="88"/>
      <c r="U431" s="103" t="s">
        <v>135</v>
      </c>
      <c r="V431" s="6">
        <f t="shared" si="58"/>
        <v>18.313835294117641</v>
      </c>
      <c r="W431" s="6">
        <f t="shared" si="64"/>
        <v>28.30319999999999</v>
      </c>
      <c r="X431" s="6">
        <f t="shared" si="59"/>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5" hidden="1" customHeight="1" outlineLevel="2" x14ac:dyDescent="0.25">
      <c r="A432" s="106"/>
      <c r="B432" s="97"/>
      <c r="C432" s="18"/>
      <c r="D432" s="18"/>
      <c r="E432" s="18"/>
      <c r="F432" s="14"/>
      <c r="G432" s="88"/>
      <c r="H432" s="88"/>
      <c r="I432" s="103"/>
      <c r="J432" s="103" t="s">
        <v>136</v>
      </c>
      <c r="K432" s="247">
        <f t="shared" si="63"/>
        <v>100</v>
      </c>
      <c r="L432" s="247">
        <f t="shared" si="63"/>
        <v>100</v>
      </c>
      <c r="M432" s="247">
        <f t="shared" si="63"/>
        <v>100</v>
      </c>
      <c r="N432" s="247">
        <f t="shared" si="57"/>
        <v>100</v>
      </c>
      <c r="O432" s="136">
        <v>100</v>
      </c>
      <c r="P432" s="136">
        <v>0</v>
      </c>
      <c r="Q432" s="136">
        <v>0</v>
      </c>
      <c r="R432" s="136">
        <v>0</v>
      </c>
      <c r="S432" s="136">
        <v>0</v>
      </c>
      <c r="T432" s="88"/>
      <c r="U432" s="103" t="s">
        <v>136</v>
      </c>
      <c r="V432" s="6">
        <f t="shared" si="58"/>
        <v>0.49500000000000011</v>
      </c>
      <c r="W432" s="6">
        <f t="shared" si="64"/>
        <v>0.76500000000000012</v>
      </c>
      <c r="X432" s="6">
        <f t="shared" si="59"/>
        <v>0.81000000000000016</v>
      </c>
      <c r="Y432" s="6">
        <f t="shared" ref="Y432:Y439" si="65">$Z432*(N432/$O432)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5" hidden="1" customHeight="1" outlineLevel="2" x14ac:dyDescent="0.25">
      <c r="A433" s="106"/>
      <c r="B433" s="97"/>
      <c r="C433" s="18"/>
      <c r="D433" s="18"/>
      <c r="E433" s="18"/>
      <c r="F433" s="14"/>
      <c r="G433" s="88"/>
      <c r="H433" s="88"/>
      <c r="I433" s="103"/>
      <c r="J433" s="103" t="s">
        <v>137</v>
      </c>
      <c r="K433" s="247">
        <f t="shared" si="63"/>
        <v>100</v>
      </c>
      <c r="L433" s="247">
        <f t="shared" si="63"/>
        <v>100</v>
      </c>
      <c r="M433" s="247">
        <f t="shared" si="63"/>
        <v>100</v>
      </c>
      <c r="N433" s="247">
        <f t="shared" si="57"/>
        <v>100</v>
      </c>
      <c r="O433" s="136">
        <v>100</v>
      </c>
      <c r="P433" s="136">
        <v>0</v>
      </c>
      <c r="Q433" s="136">
        <v>0</v>
      </c>
      <c r="R433" s="136">
        <v>0</v>
      </c>
      <c r="S433" s="136">
        <v>0</v>
      </c>
      <c r="T433" s="88"/>
      <c r="U433" s="103" t="s">
        <v>137</v>
      </c>
      <c r="V433" s="6">
        <f t="shared" si="58"/>
        <v>0.49500000000000005</v>
      </c>
      <c r="W433" s="6">
        <f t="shared" si="64"/>
        <v>0.76500000000000001</v>
      </c>
      <c r="X433" s="6">
        <f t="shared" si="59"/>
        <v>0.81</v>
      </c>
      <c r="Y433" s="6">
        <f t="shared" si="65"/>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5" hidden="1" customHeight="1" outlineLevel="2" x14ac:dyDescent="0.25">
      <c r="A434" s="106"/>
      <c r="B434" s="97"/>
      <c r="C434" s="18"/>
      <c r="D434" s="18"/>
      <c r="E434" s="18"/>
      <c r="F434" s="14"/>
      <c r="G434" s="88"/>
      <c r="H434" s="88"/>
      <c r="I434" s="103"/>
      <c r="J434" s="103" t="s">
        <v>138</v>
      </c>
      <c r="K434" s="247">
        <f t="shared" si="63"/>
        <v>100</v>
      </c>
      <c r="L434" s="247">
        <f t="shared" si="63"/>
        <v>100</v>
      </c>
      <c r="M434" s="247">
        <f t="shared" si="63"/>
        <v>100</v>
      </c>
      <c r="N434" s="247">
        <f t="shared" si="57"/>
        <v>100</v>
      </c>
      <c r="O434" s="136">
        <v>100</v>
      </c>
      <c r="P434" s="136">
        <v>0</v>
      </c>
      <c r="Q434" s="136">
        <v>0</v>
      </c>
      <c r="R434" s="136">
        <v>0</v>
      </c>
      <c r="S434" s="136">
        <v>0</v>
      </c>
      <c r="T434" s="88"/>
      <c r="U434" s="103" t="s">
        <v>138</v>
      </c>
      <c r="V434" s="6">
        <f t="shared" si="58"/>
        <v>0.49500000000000011</v>
      </c>
      <c r="W434" s="6">
        <f t="shared" si="64"/>
        <v>0.76500000000000012</v>
      </c>
      <c r="X434" s="6">
        <f t="shared" si="59"/>
        <v>0.81000000000000016</v>
      </c>
      <c r="Y434" s="6">
        <f t="shared" si="65"/>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5" hidden="1" customHeight="1" outlineLevel="2" x14ac:dyDescent="0.25">
      <c r="A435" s="106"/>
      <c r="B435" s="97"/>
      <c r="C435" s="18"/>
      <c r="D435" s="18"/>
      <c r="E435" s="18"/>
      <c r="F435" s="14"/>
      <c r="G435" s="88"/>
      <c r="H435" s="88"/>
      <c r="I435" s="103"/>
      <c r="J435" s="103" t="s">
        <v>139</v>
      </c>
      <c r="K435" s="247">
        <f t="shared" si="63"/>
        <v>100</v>
      </c>
      <c r="L435" s="247">
        <f t="shared" si="63"/>
        <v>100</v>
      </c>
      <c r="M435" s="247">
        <f t="shared" si="63"/>
        <v>100</v>
      </c>
      <c r="N435" s="247">
        <f t="shared" si="57"/>
        <v>100</v>
      </c>
      <c r="O435" s="136">
        <v>100</v>
      </c>
      <c r="P435" s="136">
        <v>0</v>
      </c>
      <c r="Q435" s="136">
        <v>0</v>
      </c>
      <c r="R435" s="136">
        <v>0</v>
      </c>
      <c r="S435" s="136">
        <v>0</v>
      </c>
      <c r="T435" s="88"/>
      <c r="U435" s="103" t="s">
        <v>139</v>
      </c>
      <c r="V435" s="6">
        <f t="shared" si="58"/>
        <v>0.49500000000000005</v>
      </c>
      <c r="W435" s="6">
        <f t="shared" si="64"/>
        <v>0.76500000000000001</v>
      </c>
      <c r="X435" s="6">
        <f t="shared" si="59"/>
        <v>0.81</v>
      </c>
      <c r="Y435" s="6">
        <f t="shared" si="65"/>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5" hidden="1" customHeight="1" outlineLevel="2" x14ac:dyDescent="0.25">
      <c r="A436" s="106"/>
      <c r="B436" s="97"/>
      <c r="C436" s="18"/>
      <c r="D436" s="18"/>
      <c r="E436" s="18"/>
      <c r="F436" s="14"/>
      <c r="G436" s="88"/>
      <c r="H436" s="88"/>
      <c r="I436" s="103" t="s">
        <v>786</v>
      </c>
      <c r="J436" s="103" t="s">
        <v>371</v>
      </c>
      <c r="K436" s="247">
        <f t="shared" si="63"/>
        <v>100</v>
      </c>
      <c r="L436" s="247">
        <f t="shared" si="63"/>
        <v>100</v>
      </c>
      <c r="M436" s="247">
        <f t="shared" si="63"/>
        <v>100</v>
      </c>
      <c r="N436" s="247">
        <f t="shared" si="57"/>
        <v>100</v>
      </c>
      <c r="O436" s="136">
        <v>100</v>
      </c>
      <c r="P436" s="136">
        <v>0</v>
      </c>
      <c r="Q436" s="136">
        <v>0</v>
      </c>
      <c r="R436" s="136">
        <v>0</v>
      </c>
      <c r="S436" s="136">
        <v>0</v>
      </c>
      <c r="T436" s="88"/>
      <c r="U436" s="103" t="s">
        <v>371</v>
      </c>
      <c r="V436" s="6">
        <f t="shared" si="58"/>
        <v>0.55000000000000004</v>
      </c>
      <c r="W436" s="6">
        <f t="shared" si="64"/>
        <v>0.85</v>
      </c>
      <c r="X436" s="6">
        <f t="shared" si="59"/>
        <v>0.9</v>
      </c>
      <c r="Y436" s="6">
        <f t="shared" si="65"/>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5" hidden="1" customHeight="1" outlineLevel="2" x14ac:dyDescent="0.25">
      <c r="A437" s="106"/>
      <c r="B437" s="97"/>
      <c r="C437" s="18"/>
      <c r="D437" s="18"/>
      <c r="E437" s="18"/>
      <c r="F437" s="14"/>
      <c r="G437" s="88"/>
      <c r="H437" s="88"/>
      <c r="I437" s="103"/>
      <c r="J437" s="103" t="s">
        <v>131</v>
      </c>
      <c r="K437" s="247">
        <f t="shared" si="63"/>
        <v>100</v>
      </c>
      <c r="L437" s="247">
        <f t="shared" si="63"/>
        <v>100</v>
      </c>
      <c r="M437" s="247">
        <f t="shared" si="63"/>
        <v>100</v>
      </c>
      <c r="N437" s="247">
        <f t="shared" si="57"/>
        <v>100</v>
      </c>
      <c r="O437" s="136">
        <v>100</v>
      </c>
      <c r="P437" s="136">
        <v>0</v>
      </c>
      <c r="Q437" s="136">
        <v>0</v>
      </c>
      <c r="R437" s="136">
        <v>0</v>
      </c>
      <c r="S437" s="136">
        <v>0</v>
      </c>
      <c r="T437" s="88"/>
      <c r="U437" s="103" t="s">
        <v>131</v>
      </c>
      <c r="V437" s="6">
        <f t="shared" si="58"/>
        <v>0.55000000000000004</v>
      </c>
      <c r="W437" s="6">
        <f t="shared" si="64"/>
        <v>0.85</v>
      </c>
      <c r="X437" s="6">
        <f t="shared" si="59"/>
        <v>0.9</v>
      </c>
      <c r="Y437" s="6">
        <f t="shared" si="65"/>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5" hidden="1" customHeight="1" outlineLevel="2" x14ac:dyDescent="0.25">
      <c r="A438" s="106"/>
      <c r="B438" s="97"/>
      <c r="C438" s="18"/>
      <c r="D438" s="18"/>
      <c r="E438" s="18"/>
      <c r="F438" s="14"/>
      <c r="G438" s="88"/>
      <c r="H438" s="88"/>
      <c r="I438" s="103"/>
      <c r="J438" s="103" t="s">
        <v>132</v>
      </c>
      <c r="K438" s="247">
        <f t="shared" si="63"/>
        <v>358.06785714285712</v>
      </c>
      <c r="L438" s="247">
        <f t="shared" si="63"/>
        <v>358.06785714285712</v>
      </c>
      <c r="M438" s="247">
        <f t="shared" si="63"/>
        <v>358.06785714285712</v>
      </c>
      <c r="N438" s="247">
        <f t="shared" si="57"/>
        <v>358.06785714285712</v>
      </c>
      <c r="O438" s="136">
        <v>358.06785714285712</v>
      </c>
      <c r="P438" s="136">
        <v>0</v>
      </c>
      <c r="Q438" s="136">
        <v>0</v>
      </c>
      <c r="R438" s="136">
        <v>0</v>
      </c>
      <c r="S438" s="136">
        <v>0</v>
      </c>
      <c r="T438" s="88"/>
      <c r="U438" s="103" t="s">
        <v>132</v>
      </c>
      <c r="V438" s="6">
        <f t="shared" si="58"/>
        <v>16.560163265306112</v>
      </c>
      <c r="W438" s="137">
        <f>0.7*$Z438*(L438/$O438)</f>
        <v>21.076571428571413</v>
      </c>
      <c r="X438" s="6">
        <f t="shared" si="59"/>
        <v>27.098448979591819</v>
      </c>
      <c r="Y438" s="6">
        <f t="shared" si="65"/>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5" hidden="1" customHeight="1" outlineLevel="2" x14ac:dyDescent="0.25">
      <c r="A439" s="106"/>
      <c r="B439" s="97"/>
      <c r="C439" s="18"/>
      <c r="D439" s="18"/>
      <c r="E439" s="18"/>
      <c r="F439" s="14"/>
      <c r="G439" s="88"/>
      <c r="H439" s="88"/>
      <c r="I439" s="103"/>
      <c r="J439" s="103" t="s">
        <v>133</v>
      </c>
      <c r="K439" s="247">
        <f t="shared" si="63"/>
        <v>881.51428571428585</v>
      </c>
      <c r="L439" s="247">
        <f t="shared" si="63"/>
        <v>881.51428571428585</v>
      </c>
      <c r="M439" s="247">
        <f t="shared" si="63"/>
        <v>881.51428571428585</v>
      </c>
      <c r="N439" s="247">
        <f t="shared" si="57"/>
        <v>881.51428571428585</v>
      </c>
      <c r="O439" s="136">
        <v>881.51428571428585</v>
      </c>
      <c r="P439" s="136">
        <v>0</v>
      </c>
      <c r="Q439" s="136">
        <v>0</v>
      </c>
      <c r="R439" s="136">
        <v>0</v>
      </c>
      <c r="S439" s="136">
        <v>0</v>
      </c>
      <c r="T439" s="88"/>
      <c r="U439" s="103" t="s">
        <v>133</v>
      </c>
      <c r="V439" s="6">
        <f t="shared" si="58"/>
        <v>37.514489795918387</v>
      </c>
      <c r="W439" s="6">
        <f t="shared" ref="W439:W445" si="66">0.85*$Z439*(L439/$O439)</f>
        <v>57.976938775510227</v>
      </c>
      <c r="X439" s="6">
        <f t="shared" si="59"/>
        <v>61.387346938775543</v>
      </c>
      <c r="Y439" s="6">
        <f t="shared" si="65"/>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5" hidden="1" customHeight="1" outlineLevel="2" x14ac:dyDescent="0.25">
      <c r="A440" s="106"/>
      <c r="B440" s="97"/>
      <c r="C440" s="18"/>
      <c r="D440" s="18"/>
      <c r="E440" s="18"/>
      <c r="F440" s="14"/>
      <c r="G440" s="88"/>
      <c r="H440" s="88"/>
      <c r="I440" s="103"/>
      <c r="J440" s="103" t="s">
        <v>134</v>
      </c>
      <c r="K440" s="247">
        <f t="shared" si="63"/>
        <v>1004.4642857142858</v>
      </c>
      <c r="L440" s="247">
        <f t="shared" si="63"/>
        <v>1004.4642857142858</v>
      </c>
      <c r="M440" s="247">
        <f t="shared" si="63"/>
        <v>1004.4642857142858</v>
      </c>
      <c r="N440" s="247">
        <f t="shared" si="57"/>
        <v>1004.4642857142858</v>
      </c>
      <c r="O440" s="136">
        <v>1004.4642857142858</v>
      </c>
      <c r="P440" s="136">
        <v>0</v>
      </c>
      <c r="Q440" s="136">
        <v>0</v>
      </c>
      <c r="R440" s="136">
        <v>0</v>
      </c>
      <c r="S440" s="136">
        <v>0</v>
      </c>
      <c r="T440" s="88"/>
      <c r="U440" s="103" t="s">
        <v>134</v>
      </c>
      <c r="V440" s="6">
        <f t="shared" si="58"/>
        <v>49.130321428571435</v>
      </c>
      <c r="W440" s="6">
        <f t="shared" si="66"/>
        <v>75.928678571428563</v>
      </c>
      <c r="X440" s="6">
        <f t="shared" si="59"/>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5" hidden="1" customHeight="1" outlineLevel="2" x14ac:dyDescent="0.25">
      <c r="A441" s="106"/>
      <c r="B441" s="97"/>
      <c r="C441" s="18"/>
      <c r="D441" s="18"/>
      <c r="E441" s="18"/>
      <c r="F441" s="14"/>
      <c r="G441" s="88"/>
      <c r="H441" s="88"/>
      <c r="I441" s="103"/>
      <c r="J441" s="103" t="s">
        <v>135</v>
      </c>
      <c r="K441" s="247">
        <f t="shared" si="63"/>
        <v>1507.165</v>
      </c>
      <c r="L441" s="247">
        <f t="shared" si="63"/>
        <v>1507.165</v>
      </c>
      <c r="M441" s="247">
        <f t="shared" si="63"/>
        <v>1507.165</v>
      </c>
      <c r="N441" s="247">
        <f t="shared" si="57"/>
        <v>1507.165</v>
      </c>
      <c r="O441" s="136">
        <v>1507.165</v>
      </c>
      <c r="P441" s="136">
        <v>0</v>
      </c>
      <c r="Q441" s="136">
        <v>0</v>
      </c>
      <c r="R441" s="136">
        <v>0</v>
      </c>
      <c r="S441" s="136">
        <v>0</v>
      </c>
      <c r="T441" s="88"/>
      <c r="U441" s="103" t="s">
        <v>135</v>
      </c>
      <c r="V441" s="6">
        <f t="shared" si="58"/>
        <v>20.348705882352935</v>
      </c>
      <c r="W441" s="6">
        <f t="shared" si="66"/>
        <v>31.44799999999999</v>
      </c>
      <c r="X441" s="6">
        <f t="shared" si="59"/>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5" hidden="1" customHeight="1" outlineLevel="2" x14ac:dyDescent="0.25">
      <c r="A442" s="106"/>
      <c r="B442" s="97"/>
      <c r="C442" s="18"/>
      <c r="D442" s="18"/>
      <c r="E442" s="18"/>
      <c r="F442" s="14"/>
      <c r="G442" s="88"/>
      <c r="H442" s="88"/>
      <c r="I442" s="103"/>
      <c r="J442" s="103" t="s">
        <v>136</v>
      </c>
      <c r="K442" s="247">
        <f t="shared" si="63"/>
        <v>100</v>
      </c>
      <c r="L442" s="247">
        <f t="shared" si="63"/>
        <v>100</v>
      </c>
      <c r="M442" s="247">
        <f t="shared" si="63"/>
        <v>100</v>
      </c>
      <c r="N442" s="247">
        <f t="shared" si="57"/>
        <v>100</v>
      </c>
      <c r="O442" s="136">
        <v>100</v>
      </c>
      <c r="P442" s="136">
        <v>0</v>
      </c>
      <c r="Q442" s="136">
        <v>0</v>
      </c>
      <c r="R442" s="136">
        <v>0</v>
      </c>
      <c r="S442" s="136">
        <v>0</v>
      </c>
      <c r="T442" s="88"/>
      <c r="U442" s="103" t="s">
        <v>136</v>
      </c>
      <c r="V442" s="6">
        <f t="shared" si="58"/>
        <v>0.55000000000000004</v>
      </c>
      <c r="W442" s="6">
        <f t="shared" si="66"/>
        <v>0.85</v>
      </c>
      <c r="X442" s="6">
        <f t="shared" si="59"/>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5" hidden="1" customHeight="1" outlineLevel="2" x14ac:dyDescent="0.25">
      <c r="A443" s="106"/>
      <c r="B443" s="97"/>
      <c r="C443" s="18"/>
      <c r="D443" s="18"/>
      <c r="E443" s="18"/>
      <c r="F443" s="14"/>
      <c r="G443" s="88"/>
      <c r="H443" s="88"/>
      <c r="I443" s="103"/>
      <c r="J443" s="103" t="s">
        <v>137</v>
      </c>
      <c r="K443" s="247">
        <f t="shared" si="63"/>
        <v>100</v>
      </c>
      <c r="L443" s="247">
        <f t="shared" si="63"/>
        <v>100</v>
      </c>
      <c r="M443" s="247">
        <f t="shared" si="63"/>
        <v>100</v>
      </c>
      <c r="N443" s="247">
        <f t="shared" si="57"/>
        <v>100</v>
      </c>
      <c r="O443" s="136">
        <v>100</v>
      </c>
      <c r="P443" s="136">
        <v>0</v>
      </c>
      <c r="Q443" s="136">
        <v>0</v>
      </c>
      <c r="R443" s="136">
        <v>0</v>
      </c>
      <c r="S443" s="136">
        <v>0</v>
      </c>
      <c r="T443" s="88"/>
      <c r="U443" s="103" t="s">
        <v>137</v>
      </c>
      <c r="V443" s="6">
        <f t="shared" si="58"/>
        <v>0.55000000000000004</v>
      </c>
      <c r="W443" s="6">
        <f t="shared" si="66"/>
        <v>0.85</v>
      </c>
      <c r="X443" s="6">
        <f t="shared" si="59"/>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5" hidden="1" customHeight="1" outlineLevel="2" x14ac:dyDescent="0.25">
      <c r="A444" s="106"/>
      <c r="B444" s="97"/>
      <c r="C444" s="18"/>
      <c r="D444" s="18"/>
      <c r="E444" s="18"/>
      <c r="F444" s="14"/>
      <c r="G444" s="88"/>
      <c r="H444" s="88"/>
      <c r="I444" s="103"/>
      <c r="J444" s="103" t="s">
        <v>138</v>
      </c>
      <c r="K444" s="247">
        <f t="shared" si="63"/>
        <v>100</v>
      </c>
      <c r="L444" s="247">
        <f t="shared" si="63"/>
        <v>100</v>
      </c>
      <c r="M444" s="247">
        <f t="shared" si="63"/>
        <v>100</v>
      </c>
      <c r="N444" s="247">
        <f t="shared" si="57"/>
        <v>100</v>
      </c>
      <c r="O444" s="136">
        <v>100</v>
      </c>
      <c r="P444" s="136">
        <v>0</v>
      </c>
      <c r="Q444" s="136">
        <v>0</v>
      </c>
      <c r="R444" s="136">
        <v>0</v>
      </c>
      <c r="S444" s="136">
        <v>0</v>
      </c>
      <c r="T444" s="88"/>
      <c r="U444" s="103" t="s">
        <v>138</v>
      </c>
      <c r="V444" s="6">
        <f t="shared" si="58"/>
        <v>0.55000000000000004</v>
      </c>
      <c r="W444" s="6">
        <f t="shared" si="66"/>
        <v>0.85</v>
      </c>
      <c r="X444" s="6">
        <f t="shared" si="59"/>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5" hidden="1" customHeight="1" outlineLevel="2" x14ac:dyDescent="0.25">
      <c r="A445" s="106"/>
      <c r="B445" s="97"/>
      <c r="C445" s="18"/>
      <c r="D445" s="18"/>
      <c r="E445" s="18"/>
      <c r="F445" s="14"/>
      <c r="G445" s="88"/>
      <c r="H445" s="88"/>
      <c r="I445" s="103"/>
      <c r="J445" s="103" t="s">
        <v>139</v>
      </c>
      <c r="K445" s="247">
        <f t="shared" si="63"/>
        <v>100</v>
      </c>
      <c r="L445" s="247">
        <f t="shared" si="63"/>
        <v>100</v>
      </c>
      <c r="M445" s="247">
        <f t="shared" si="63"/>
        <v>100</v>
      </c>
      <c r="N445" s="247">
        <f t="shared" si="57"/>
        <v>100</v>
      </c>
      <c r="O445" s="136">
        <v>100</v>
      </c>
      <c r="P445" s="136">
        <v>0</v>
      </c>
      <c r="Q445" s="136">
        <v>0</v>
      </c>
      <c r="R445" s="136">
        <v>0</v>
      </c>
      <c r="S445" s="136">
        <v>0</v>
      </c>
      <c r="T445" s="88"/>
      <c r="U445" s="103" t="s">
        <v>139</v>
      </c>
      <c r="V445" s="6">
        <f t="shared" si="58"/>
        <v>0.55000000000000004</v>
      </c>
      <c r="W445" s="6">
        <f t="shared" si="66"/>
        <v>0.85</v>
      </c>
      <c r="X445" s="6">
        <f t="shared" si="59"/>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25"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25"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8"/>
      <c r="G458" s="24"/>
      <c r="H458" s="24"/>
      <c r="I458" s="24"/>
      <c r="J458" s="24"/>
      <c r="K458" s="24" t="s">
        <v>173</v>
      </c>
      <c r="L458" s="24"/>
      <c r="M458" s="24" t="s">
        <v>818</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8"/>
      <c r="G459" s="24"/>
      <c r="H459" s="24"/>
      <c r="I459" s="24"/>
      <c r="J459" s="24"/>
      <c r="K459" s="24" t="s">
        <v>175</v>
      </c>
      <c r="L459" s="24"/>
      <c r="M459" s="24" t="str">
        <f t="shared" ref="M459:V459" si="67">J145</f>
        <v>typ</v>
      </c>
      <c r="N459" s="24" t="str">
        <f t="shared" si="67"/>
        <v>z0</v>
      </c>
      <c r="O459" s="24" t="str">
        <f t="shared" si="67"/>
        <v>z1</v>
      </c>
      <c r="P459" s="24" t="str">
        <f t="shared" si="67"/>
        <v>z2</v>
      </c>
      <c r="Q459" s="24" t="str">
        <f t="shared" si="67"/>
        <v>z3</v>
      </c>
      <c r="R459" s="24" t="str">
        <f t="shared" si="67"/>
        <v>z4</v>
      </c>
      <c r="S459" s="24" t="str">
        <f t="shared" si="67"/>
        <v>z5</v>
      </c>
      <c r="T459" s="24" t="str">
        <f t="shared" si="67"/>
        <v>z6</v>
      </c>
      <c r="U459" s="24" t="str">
        <f t="shared" si="67"/>
        <v>z7</v>
      </c>
      <c r="V459" s="24" t="str">
        <f t="shared" si="67"/>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25"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25"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88"/>
      <c r="I462" s="103" t="s">
        <v>371</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5" customHeight="1" outlineLevel="1" x14ac:dyDescent="0.25">
      <c r="A489" s="106"/>
      <c r="B489" s="97"/>
      <c r="C489" s="18"/>
      <c r="D489" s="18"/>
      <c r="E489" s="18"/>
      <c r="F489" s="18"/>
      <c r="G489" s="18"/>
      <c r="H489" s="18"/>
      <c r="I489" s="18"/>
      <c r="J489" s="588" t="s">
        <v>1185</v>
      </c>
      <c r="K489" s="588"/>
      <c r="L489" s="101"/>
      <c r="M489" s="101"/>
      <c r="N489" s="101"/>
      <c r="O489" s="588"/>
      <c r="P489" s="101"/>
      <c r="Q489" s="101"/>
      <c r="R489" s="101"/>
      <c r="S489" s="101"/>
      <c r="T489" s="23"/>
      <c r="U489" s="134" t="s">
        <v>795</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5" customHeight="1" outlineLevel="1" x14ac:dyDescent="0.25">
      <c r="A490" s="106"/>
      <c r="B490" s="97"/>
      <c r="C490" s="18"/>
      <c r="D490" s="18"/>
      <c r="E490" s="18"/>
      <c r="F490" s="18"/>
      <c r="G490" s="24"/>
      <c r="H490" s="24"/>
      <c r="I490" s="24"/>
      <c r="J490" s="24"/>
      <c r="K490" s="24"/>
      <c r="L490" s="101"/>
      <c r="M490" s="101"/>
      <c r="N490" s="101"/>
      <c r="O490" s="588"/>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5" customHeight="1" outlineLevel="1" x14ac:dyDescent="0.25">
      <c r="A491" s="106"/>
      <c r="B491" s="97"/>
      <c r="C491" s="18"/>
      <c r="D491" s="18"/>
      <c r="E491" s="18"/>
      <c r="F491" s="18"/>
      <c r="G491" s="24"/>
      <c r="H491" s="24" t="s">
        <v>153</v>
      </c>
      <c r="I491" s="24" t="str">
        <f t="shared" ref="I491:R491" si="68">J145</f>
        <v>typ</v>
      </c>
      <c r="J491" s="24" t="str">
        <f t="shared" si="68"/>
        <v>z0</v>
      </c>
      <c r="K491" s="24" t="str">
        <f t="shared" si="68"/>
        <v>z1</v>
      </c>
      <c r="L491" s="24" t="str">
        <f t="shared" si="68"/>
        <v>z2</v>
      </c>
      <c r="M491" s="24" t="str">
        <f t="shared" si="68"/>
        <v>z3</v>
      </c>
      <c r="N491" s="24" t="str">
        <f t="shared" si="68"/>
        <v>z4</v>
      </c>
      <c r="O491" s="24" t="str">
        <f t="shared" si="68"/>
        <v>z5</v>
      </c>
      <c r="P491" s="24" t="str">
        <f t="shared" si="68"/>
        <v>z6</v>
      </c>
      <c r="Q491" s="24" t="str">
        <f t="shared" si="68"/>
        <v>z7</v>
      </c>
      <c r="R491" s="24" t="str">
        <f t="shared" si="68"/>
        <v>z8</v>
      </c>
      <c r="S491" s="24"/>
      <c r="T491" s="24" t="str">
        <f t="shared" ref="T491:AC491" si="69">J145</f>
        <v>typ</v>
      </c>
      <c r="U491" s="24" t="str">
        <f t="shared" si="69"/>
        <v>z0</v>
      </c>
      <c r="V491" s="24" t="str">
        <f t="shared" si="69"/>
        <v>z1</v>
      </c>
      <c r="W491" s="24" t="str">
        <f t="shared" si="69"/>
        <v>z2</v>
      </c>
      <c r="X491" s="24" t="str">
        <f t="shared" si="69"/>
        <v>z3</v>
      </c>
      <c r="Y491" s="24" t="str">
        <f t="shared" si="69"/>
        <v>z4</v>
      </c>
      <c r="Z491" s="24" t="str">
        <f t="shared" si="69"/>
        <v>z5</v>
      </c>
      <c r="AA491" s="24" t="str">
        <f t="shared" si="69"/>
        <v>z6</v>
      </c>
      <c r="AB491" s="24" t="str">
        <f t="shared" si="69"/>
        <v>z7</v>
      </c>
      <c r="AC491" s="24" t="str">
        <f t="shared" si="69"/>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25"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25"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5" customHeight="1" outlineLevel="1" x14ac:dyDescent="0.25">
      <c r="A494" s="106"/>
      <c r="B494" s="97"/>
      <c r="C494" s="18"/>
      <c r="D494" s="18"/>
      <c r="E494" s="18"/>
      <c r="F494" s="14"/>
      <c r="G494" s="88"/>
      <c r="H494" s="103" t="s">
        <v>373</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5" customHeight="1" outlineLevel="1" x14ac:dyDescent="0.25">
      <c r="A495" s="106"/>
      <c r="B495" s="97"/>
      <c r="C495" s="18"/>
      <c r="D495" s="18"/>
      <c r="E495" s="18"/>
      <c r="F495" s="14"/>
      <c r="G495" s="88"/>
      <c r="H495" s="103" t="s">
        <v>374</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5" customHeight="1" outlineLevel="1" x14ac:dyDescent="0.25">
      <c r="A496" s="106"/>
      <c r="B496" s="97"/>
      <c r="C496" s="18"/>
      <c r="D496" s="18"/>
      <c r="E496" s="18"/>
      <c r="F496" s="14"/>
      <c r="G496" s="88"/>
      <c r="H496" s="103" t="s">
        <v>375</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5" customHeight="1" outlineLevel="1" x14ac:dyDescent="0.25">
      <c r="A497" s="106"/>
      <c r="B497" s="97"/>
      <c r="C497" s="18"/>
      <c r="D497" s="18"/>
      <c r="E497" s="18"/>
      <c r="F497" s="14"/>
      <c r="G497" s="88"/>
      <c r="H497" s="103" t="s">
        <v>376</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5" customHeight="1" outlineLevel="1" x14ac:dyDescent="0.25">
      <c r="A498" s="106"/>
      <c r="B498" s="97"/>
      <c r="C498" s="18"/>
      <c r="D498" s="18"/>
      <c r="E498" s="18"/>
      <c r="F498" s="14"/>
      <c r="G498" s="88"/>
      <c r="H498" s="103" t="s">
        <v>377</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5" customHeight="1" outlineLevel="1" x14ac:dyDescent="0.25">
      <c r="A499" s="106"/>
      <c r="B499" s="97"/>
      <c r="C499" s="18"/>
      <c r="D499" s="18"/>
      <c r="E499" s="18"/>
      <c r="F499" s="14"/>
      <c r="G499" s="88"/>
      <c r="H499" s="103" t="s">
        <v>378</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5" customHeight="1" outlineLevel="1" x14ac:dyDescent="0.25">
      <c r="A500" s="106"/>
      <c r="B500" s="97"/>
      <c r="C500" s="18"/>
      <c r="D500" s="18"/>
      <c r="E500" s="18"/>
      <c r="F500" s="14"/>
      <c r="G500" s="88"/>
      <c r="H500" s="103" t="s">
        <v>379</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5" customHeight="1" outlineLevel="1" x14ac:dyDescent="0.25">
      <c r="A501" s="106"/>
      <c r="B501" s="97"/>
      <c r="C501" s="18"/>
      <c r="D501" s="18"/>
      <c r="E501" s="18"/>
      <c r="F501" s="14"/>
      <c r="G501" s="88"/>
      <c r="H501" s="103" t="s">
        <v>380</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5" customHeight="1" outlineLevel="1" x14ac:dyDescent="0.25">
      <c r="A502" s="106"/>
      <c r="B502" s="97"/>
      <c r="C502" s="18"/>
      <c r="D502" s="18"/>
      <c r="E502" s="18"/>
      <c r="F502" s="14"/>
      <c r="G502" s="88"/>
      <c r="H502" s="103" t="s">
        <v>381</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5" customHeight="1" outlineLevel="1" x14ac:dyDescent="0.25">
      <c r="A503" s="106"/>
      <c r="B503" s="97"/>
      <c r="C503" s="18"/>
      <c r="D503" s="18"/>
      <c r="E503" s="18"/>
      <c r="F503" s="14"/>
      <c r="G503" s="93"/>
      <c r="H503" s="103" t="s">
        <v>382</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25"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25"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25"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5" customHeight="1" outlineLevel="1" x14ac:dyDescent="0.25">
      <c r="A511" s="106"/>
      <c r="B511" s="97"/>
      <c r="C511" s="13"/>
      <c r="D511" s="13"/>
      <c r="E511" s="18"/>
      <c r="F511" s="75"/>
      <c r="G511" s="76" t="s">
        <v>815</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3" t="s">
        <v>874</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customHeight="1" outlineLevel="1" x14ac:dyDescent="0.25">
      <c r="A515" s="106"/>
      <c r="B515" s="97"/>
      <c r="C515" s="18"/>
      <c r="D515" s="18"/>
      <c r="E515" s="18"/>
      <c r="F515" s="18"/>
      <c r="G515" s="18"/>
      <c r="H515" s="18"/>
      <c r="I515" s="18"/>
      <c r="J515" s="18" t="s">
        <v>814</v>
      </c>
      <c r="K515" s="18"/>
      <c r="L515" s="23"/>
      <c r="M515" s="23"/>
      <c r="N515" s="23"/>
      <c r="O515" s="23"/>
      <c r="P515" s="23"/>
      <c r="Q515" s="23"/>
      <c r="R515" s="23"/>
      <c r="S515" s="23"/>
      <c r="T515" s="24" t="s">
        <v>184</v>
      </c>
      <c r="U515" s="23"/>
      <c r="V515" s="23" t="s">
        <v>817</v>
      </c>
      <c r="W515" s="23"/>
      <c r="X515" s="24" t="s">
        <v>185</v>
      </c>
      <c r="Y515" s="24"/>
      <c r="Z515" s="25"/>
      <c r="AA515" s="25"/>
      <c r="AB515" s="25"/>
      <c r="AC515" s="574" t="s">
        <v>798</v>
      </c>
      <c r="AD515" s="574" t="s">
        <v>875</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customHeight="1" outlineLevel="1" x14ac:dyDescent="0.25">
      <c r="A516" s="106"/>
      <c r="B516" s="97"/>
      <c r="C516" s="18"/>
      <c r="D516" s="18"/>
      <c r="E516" s="18"/>
      <c r="F516" s="18"/>
      <c r="G516" s="574"/>
      <c r="H516" s="574" t="s">
        <v>798</v>
      </c>
      <c r="I516" s="575" t="s">
        <v>153</v>
      </c>
      <c r="J516" s="575" t="s">
        <v>372</v>
      </c>
      <c r="K516" s="575" t="s">
        <v>56</v>
      </c>
      <c r="L516" s="575" t="s">
        <v>57</v>
      </c>
      <c r="M516" s="575" t="s">
        <v>58</v>
      </c>
      <c r="N516" s="575" t="s">
        <v>59</v>
      </c>
      <c r="O516" s="575" t="s">
        <v>868</v>
      </c>
      <c r="P516" s="575" t="s">
        <v>869</v>
      </c>
      <c r="Q516" s="575" t="s">
        <v>870</v>
      </c>
      <c r="R516" s="575" t="s">
        <v>1169</v>
      </c>
      <c r="S516" s="574"/>
      <c r="T516" s="574" t="s">
        <v>186</v>
      </c>
      <c r="U516" s="574"/>
      <c r="V516" s="574" t="s">
        <v>816</v>
      </c>
      <c r="W516" s="574"/>
      <c r="X516" s="574"/>
      <c r="Y516" s="574"/>
      <c r="Z516" s="574"/>
      <c r="AA516" s="574"/>
      <c r="AB516" s="574"/>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customHeight="1" outlineLevel="1" x14ac:dyDescent="0.25">
      <c r="A517" s="106"/>
      <c r="B517" s="97"/>
      <c r="C517" s="18"/>
      <c r="D517" s="18"/>
      <c r="E517" s="18"/>
      <c r="F517" s="14"/>
      <c r="G517" s="93"/>
      <c r="H517" s="93" t="s">
        <v>807</v>
      </c>
      <c r="I517" s="105" t="s">
        <v>373</v>
      </c>
      <c r="J517" s="234">
        <v>0.65</v>
      </c>
      <c r="K517" s="234">
        <v>0.65</v>
      </c>
      <c r="L517" s="234">
        <v>0.65</v>
      </c>
      <c r="M517" s="234">
        <v>0.65</v>
      </c>
      <c r="N517" s="234">
        <v>0.65</v>
      </c>
      <c r="O517" s="234">
        <v>0.65</v>
      </c>
      <c r="P517" s="234">
        <v>0.65</v>
      </c>
      <c r="Q517" s="234">
        <v>0.65</v>
      </c>
      <c r="R517" s="234">
        <v>0.65</v>
      </c>
      <c r="S517" s="576"/>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customHeight="1" outlineLevel="1" x14ac:dyDescent="0.25">
      <c r="A518" s="106"/>
      <c r="B518" s="97"/>
      <c r="C518" s="18"/>
      <c r="D518" s="18"/>
      <c r="E518" s="18"/>
      <c r="F518" s="14"/>
      <c r="G518" s="93"/>
      <c r="H518" s="93"/>
      <c r="I518" s="105" t="s">
        <v>374</v>
      </c>
      <c r="J518" s="234">
        <v>0.81</v>
      </c>
      <c r="K518" s="234">
        <v>0.81</v>
      </c>
      <c r="L518" s="234">
        <v>0.81</v>
      </c>
      <c r="M518" s="234">
        <v>0.81</v>
      </c>
      <c r="N518" s="234">
        <v>0.81</v>
      </c>
      <c r="O518" s="234">
        <v>0.81</v>
      </c>
      <c r="P518" s="234">
        <v>0.81</v>
      </c>
      <c r="Q518" s="234">
        <v>0.81</v>
      </c>
      <c r="R518" s="234">
        <v>0.81</v>
      </c>
      <c r="S518" s="576"/>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customHeight="1" outlineLevel="1" x14ac:dyDescent="0.25">
      <c r="A519" s="106"/>
      <c r="B519" s="97"/>
      <c r="C519" s="18"/>
      <c r="D519" s="18"/>
      <c r="E519" s="18"/>
      <c r="F519" s="14"/>
      <c r="G519" s="93"/>
      <c r="H519" s="93"/>
      <c r="I519" s="105" t="s">
        <v>375</v>
      </c>
      <c r="J519" s="234">
        <v>0.81</v>
      </c>
      <c r="K519" s="234">
        <v>0.81</v>
      </c>
      <c r="L519" s="234">
        <v>0.81</v>
      </c>
      <c r="M519" s="234">
        <v>0.81</v>
      </c>
      <c r="N519" s="234">
        <v>0.81</v>
      </c>
      <c r="O519" s="234">
        <v>0.81</v>
      </c>
      <c r="P519" s="234">
        <v>0.81</v>
      </c>
      <c r="Q519" s="234">
        <v>0.81</v>
      </c>
      <c r="R519" s="234">
        <v>0.81</v>
      </c>
      <c r="S519" s="576"/>
      <c r="T519" s="234">
        <v>-0.13</v>
      </c>
      <c r="U519" s="93"/>
      <c r="V519" s="234">
        <v>0</v>
      </c>
      <c r="W519" s="93"/>
      <c r="X519" s="234">
        <v>0.23</v>
      </c>
      <c r="Y519" s="93"/>
      <c r="Z519" s="93"/>
      <c r="AA519" s="93"/>
      <c r="AB519" s="93"/>
      <c r="AC519" s="93">
        <f t="shared" ref="AC519:AC526" si="70">AC518</f>
        <v>0</v>
      </c>
      <c r="AD519" s="93">
        <f t="shared" ref="AD519:AD526" si="71">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customHeight="1" outlineLevel="1" x14ac:dyDescent="0.25">
      <c r="A520" s="106"/>
      <c r="B520" s="97"/>
      <c r="C520" s="18"/>
      <c r="D520" s="18"/>
      <c r="E520" s="18"/>
      <c r="F520" s="14"/>
      <c r="G520" s="93"/>
      <c r="H520" s="93"/>
      <c r="I520" s="105" t="s">
        <v>376</v>
      </c>
      <c r="J520" s="234">
        <v>0.81</v>
      </c>
      <c r="K520" s="234">
        <v>0.81</v>
      </c>
      <c r="L520" s="234">
        <v>0.81</v>
      </c>
      <c r="M520" s="234">
        <v>0.81</v>
      </c>
      <c r="N520" s="234">
        <v>0.81</v>
      </c>
      <c r="O520" s="234">
        <v>0.81</v>
      </c>
      <c r="P520" s="234">
        <v>0.81</v>
      </c>
      <c r="Q520" s="234">
        <v>0.81</v>
      </c>
      <c r="R520" s="234">
        <v>0.81</v>
      </c>
      <c r="S520" s="576"/>
      <c r="T520" s="234">
        <v>-0.13</v>
      </c>
      <c r="U520" s="93"/>
      <c r="V520" s="234">
        <v>0</v>
      </c>
      <c r="W520" s="93"/>
      <c r="X520" s="234">
        <v>0.21</v>
      </c>
      <c r="Y520" s="93"/>
      <c r="Z520" s="93"/>
      <c r="AA520" s="93"/>
      <c r="AB520" s="93"/>
      <c r="AC520" s="93">
        <f t="shared" si="70"/>
        <v>0</v>
      </c>
      <c r="AD520" s="93">
        <f t="shared" si="71"/>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customHeight="1" outlineLevel="1" x14ac:dyDescent="0.25">
      <c r="A521" s="106"/>
      <c r="B521" s="97"/>
      <c r="C521" s="18"/>
      <c r="D521" s="18"/>
      <c r="E521" s="18"/>
      <c r="F521" s="14"/>
      <c r="G521" s="93"/>
      <c r="H521" s="93"/>
      <c r="I521" s="105" t="s">
        <v>377</v>
      </c>
      <c r="J521" s="234">
        <v>0.78</v>
      </c>
      <c r="K521" s="234">
        <v>0.8</v>
      </c>
      <c r="L521" s="234">
        <v>0.8</v>
      </c>
      <c r="M521" s="234">
        <v>0.8</v>
      </c>
      <c r="N521" s="234">
        <v>0.8</v>
      </c>
      <c r="O521" s="234">
        <v>0.8</v>
      </c>
      <c r="P521" s="234">
        <v>0.8</v>
      </c>
      <c r="Q521" s="234">
        <v>0.8</v>
      </c>
      <c r="R521" s="234">
        <v>0.8</v>
      </c>
      <c r="S521" s="576"/>
      <c r="T521" s="234">
        <v>-0.1</v>
      </c>
      <c r="U521" s="93"/>
      <c r="V521" s="234">
        <v>0.05</v>
      </c>
      <c r="W521" s="93"/>
      <c r="X521" s="234">
        <v>0.19</v>
      </c>
      <c r="Y521" s="93"/>
      <c r="Z521" s="93"/>
      <c r="AA521" s="93"/>
      <c r="AB521" s="93"/>
      <c r="AC521" s="93">
        <f t="shared" si="70"/>
        <v>0</v>
      </c>
      <c r="AD521" s="93">
        <f t="shared" si="71"/>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customHeight="1" outlineLevel="1" x14ac:dyDescent="0.25">
      <c r="A522" s="106"/>
      <c r="B522" s="97"/>
      <c r="C522" s="18"/>
      <c r="D522" s="18"/>
      <c r="E522" s="18"/>
      <c r="F522" s="14"/>
      <c r="G522" s="93"/>
      <c r="H522" s="93"/>
      <c r="I522" s="105" t="s">
        <v>378</v>
      </c>
      <c r="J522" s="234">
        <v>0.75</v>
      </c>
      <c r="K522" s="234">
        <v>0.78</v>
      </c>
      <c r="L522" s="234">
        <v>0.78</v>
      </c>
      <c r="M522" s="234">
        <v>0.78</v>
      </c>
      <c r="N522" s="234">
        <v>0.78</v>
      </c>
      <c r="O522" s="234">
        <v>0.78</v>
      </c>
      <c r="P522" s="234">
        <v>0.78</v>
      </c>
      <c r="Q522" s="234">
        <v>0.78</v>
      </c>
      <c r="R522" s="234">
        <v>0.78</v>
      </c>
      <c r="S522" s="576"/>
      <c r="T522" s="234">
        <v>-0.05</v>
      </c>
      <c r="U522" s="93"/>
      <c r="V522" s="234">
        <v>0.15</v>
      </c>
      <c r="W522" s="93"/>
      <c r="X522" s="234">
        <v>0.17</v>
      </c>
      <c r="Y522" s="93"/>
      <c r="Z522" s="93"/>
      <c r="AA522" s="93"/>
      <c r="AB522" s="93"/>
      <c r="AC522" s="93">
        <f t="shared" si="70"/>
        <v>0</v>
      </c>
      <c r="AD522" s="93">
        <f t="shared" si="71"/>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customHeight="1" outlineLevel="1" x14ac:dyDescent="0.25">
      <c r="A523" s="106"/>
      <c r="B523" s="97"/>
      <c r="C523" s="18"/>
      <c r="D523" s="18"/>
      <c r="E523" s="18"/>
      <c r="F523" s="14"/>
      <c r="G523" s="93"/>
      <c r="H523" s="93"/>
      <c r="I523" s="105" t="s">
        <v>379</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6"/>
      <c r="T523" s="234">
        <v>-0.15</v>
      </c>
      <c r="U523" s="93"/>
      <c r="V523" s="234">
        <v>0.15</v>
      </c>
      <c r="W523" s="93"/>
      <c r="X523" s="234">
        <v>0.15</v>
      </c>
      <c r="Y523" s="93"/>
      <c r="Z523" s="93"/>
      <c r="AA523" s="93"/>
      <c r="AB523" s="93"/>
      <c r="AC523" s="93">
        <f t="shared" si="70"/>
        <v>0</v>
      </c>
      <c r="AD523" s="93">
        <f t="shared" si="71"/>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customHeight="1" outlineLevel="1" x14ac:dyDescent="0.25">
      <c r="A524" s="106"/>
      <c r="B524" s="97"/>
      <c r="C524" s="18"/>
      <c r="D524" s="18"/>
      <c r="E524" s="18"/>
      <c r="F524" s="14"/>
      <c r="G524" s="93"/>
      <c r="H524" s="93"/>
      <c r="I524" s="105" t="s">
        <v>380</v>
      </c>
      <c r="J524" s="234">
        <v>0.71</v>
      </c>
      <c r="K524" s="234">
        <v>0.71</v>
      </c>
      <c r="L524" s="234">
        <v>0.71</v>
      </c>
      <c r="M524" s="234">
        <v>0.71</v>
      </c>
      <c r="N524" s="234">
        <v>0.71</v>
      </c>
      <c r="O524" s="234">
        <v>0.71</v>
      </c>
      <c r="P524" s="234">
        <v>0.71</v>
      </c>
      <c r="Q524" s="234">
        <v>0.71</v>
      </c>
      <c r="R524" s="234">
        <v>0.71</v>
      </c>
      <c r="S524" s="576"/>
      <c r="T524" s="234">
        <v>-0.15</v>
      </c>
      <c r="U524" s="93"/>
      <c r="V524" s="234">
        <v>0</v>
      </c>
      <c r="W524" s="93"/>
      <c r="X524" s="234">
        <v>0.13</v>
      </c>
      <c r="Y524" s="93"/>
      <c r="Z524" s="93"/>
      <c r="AA524" s="93"/>
      <c r="AB524" s="93"/>
      <c r="AC524" s="93">
        <f t="shared" si="70"/>
        <v>0</v>
      </c>
      <c r="AD524" s="93">
        <f t="shared" si="71"/>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customHeight="1" outlineLevel="1" x14ac:dyDescent="0.25">
      <c r="A525" s="106"/>
      <c r="B525" s="97"/>
      <c r="C525" s="18"/>
      <c r="D525" s="18"/>
      <c r="E525" s="18"/>
      <c r="F525" s="14"/>
      <c r="G525" s="93"/>
      <c r="H525" s="93"/>
      <c r="I525" s="105" t="s">
        <v>381</v>
      </c>
      <c r="J525" s="234">
        <v>0.7</v>
      </c>
      <c r="K525" s="234">
        <v>0.7</v>
      </c>
      <c r="L525" s="234">
        <v>0.7</v>
      </c>
      <c r="M525" s="234">
        <v>0.7</v>
      </c>
      <c r="N525" s="234">
        <v>0.7</v>
      </c>
      <c r="O525" s="234">
        <v>0.7</v>
      </c>
      <c r="P525" s="234">
        <v>0.7</v>
      </c>
      <c r="Q525" s="234">
        <v>0.7</v>
      </c>
      <c r="R525" s="234">
        <v>0.7</v>
      </c>
      <c r="S525" s="576"/>
      <c r="T525" s="234">
        <v>-0.15</v>
      </c>
      <c r="U525" s="93"/>
      <c r="V525" s="234">
        <v>0</v>
      </c>
      <c r="W525" s="93"/>
      <c r="X525" s="234">
        <v>0.13</v>
      </c>
      <c r="Y525" s="93"/>
      <c r="Z525" s="93"/>
      <c r="AA525" s="93"/>
      <c r="AB525" s="93"/>
      <c r="AC525" s="93">
        <f t="shared" si="70"/>
        <v>0</v>
      </c>
      <c r="AD525" s="93">
        <f t="shared" si="71"/>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customHeight="1" outlineLevel="1" x14ac:dyDescent="0.25">
      <c r="A526" s="106"/>
      <c r="B526" s="97"/>
      <c r="C526" s="18"/>
      <c r="D526" s="18"/>
      <c r="E526" s="18"/>
      <c r="F526" s="14"/>
      <c r="G526" s="93"/>
      <c r="H526" s="93"/>
      <c r="I526" s="105" t="s">
        <v>382</v>
      </c>
      <c r="J526" s="234">
        <v>0.68</v>
      </c>
      <c r="K526" s="234">
        <v>0.68</v>
      </c>
      <c r="L526" s="234">
        <v>0.68</v>
      </c>
      <c r="M526" s="234">
        <v>0.68</v>
      </c>
      <c r="N526" s="234">
        <v>0.68</v>
      </c>
      <c r="O526" s="234">
        <v>0.68</v>
      </c>
      <c r="P526" s="234">
        <v>0.68</v>
      </c>
      <c r="Q526" s="234">
        <v>0.68</v>
      </c>
      <c r="R526" s="234">
        <v>0.68</v>
      </c>
      <c r="S526" s="576"/>
      <c r="T526" s="234">
        <v>-0.15</v>
      </c>
      <c r="U526" s="93"/>
      <c r="V526" s="234">
        <v>0</v>
      </c>
      <c r="W526" s="93"/>
      <c r="X526" s="234">
        <v>0.13</v>
      </c>
      <c r="Y526" s="93"/>
      <c r="Z526" s="93"/>
      <c r="AA526" s="93"/>
      <c r="AB526" s="93"/>
      <c r="AC526" s="93">
        <f t="shared" si="70"/>
        <v>0</v>
      </c>
      <c r="AD526" s="93">
        <f t="shared" si="71"/>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t="s">
        <v>386</v>
      </c>
      <c r="I527" s="105" t="s">
        <v>373</v>
      </c>
      <c r="J527" s="234">
        <v>0.81</v>
      </c>
      <c r="K527" s="234">
        <v>0.81</v>
      </c>
      <c r="L527" s="234">
        <v>0.81</v>
      </c>
      <c r="M527" s="234">
        <v>0.81</v>
      </c>
      <c r="N527" s="234">
        <v>0.81</v>
      </c>
      <c r="O527" s="234">
        <v>0.81</v>
      </c>
      <c r="P527" s="234">
        <v>0.81</v>
      </c>
      <c r="Q527" s="234">
        <v>0.81</v>
      </c>
      <c r="R527" s="234">
        <v>0.81</v>
      </c>
      <c r="S527" s="576"/>
      <c r="T527" s="234">
        <v>-0.13</v>
      </c>
      <c r="U527" s="93"/>
      <c r="V527" s="720">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374</v>
      </c>
      <c r="J528" s="234">
        <v>0.81</v>
      </c>
      <c r="K528" s="234">
        <v>0.81</v>
      </c>
      <c r="L528" s="234">
        <v>0.81</v>
      </c>
      <c r="M528" s="234">
        <v>0.81</v>
      </c>
      <c r="N528" s="234">
        <v>0.81</v>
      </c>
      <c r="O528" s="234">
        <v>0.81</v>
      </c>
      <c r="P528" s="234">
        <v>0.81</v>
      </c>
      <c r="Q528" s="234">
        <v>0.81</v>
      </c>
      <c r="R528" s="234">
        <v>0.81</v>
      </c>
      <c r="S528" s="576"/>
      <c r="T528" s="234">
        <v>-0.13</v>
      </c>
      <c r="U528" s="93"/>
      <c r="V528" s="720">
        <f t="shared" ref="V528:V591" si="72">V518</f>
        <v>0</v>
      </c>
      <c r="W528" s="93"/>
      <c r="X528" s="93"/>
      <c r="Y528" s="93"/>
      <c r="Z528" s="93"/>
      <c r="AA528" s="93"/>
      <c r="AB528" s="93"/>
      <c r="AC528" s="93">
        <f t="shared" ref="AC528:AC591" si="73">AC518+1</f>
        <v>1</v>
      </c>
      <c r="AD528" s="93">
        <f t="shared" ref="AD528:AD591" si="74">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375</v>
      </c>
      <c r="J529" s="234">
        <v>0.81</v>
      </c>
      <c r="K529" s="234">
        <v>0.81</v>
      </c>
      <c r="L529" s="234">
        <v>0.81</v>
      </c>
      <c r="M529" s="234">
        <v>0.81</v>
      </c>
      <c r="N529" s="234">
        <v>0.81</v>
      </c>
      <c r="O529" s="234">
        <v>0.81</v>
      </c>
      <c r="P529" s="234">
        <v>0.81</v>
      </c>
      <c r="Q529" s="234">
        <v>0.81</v>
      </c>
      <c r="R529" s="234">
        <v>0.81</v>
      </c>
      <c r="S529" s="576"/>
      <c r="T529" s="234">
        <v>-0.13</v>
      </c>
      <c r="U529" s="93"/>
      <c r="V529" s="720">
        <f t="shared" si="72"/>
        <v>0</v>
      </c>
      <c r="W529" s="93"/>
      <c r="X529" s="93"/>
      <c r="Y529" s="93"/>
      <c r="Z529" s="93"/>
      <c r="AA529" s="93"/>
      <c r="AB529" s="93"/>
      <c r="AC529" s="93">
        <f t="shared" si="73"/>
        <v>1</v>
      </c>
      <c r="AD529" s="93">
        <f t="shared" si="74"/>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376</v>
      </c>
      <c r="J530" s="234">
        <v>0.78</v>
      </c>
      <c r="K530" s="234">
        <v>0.8</v>
      </c>
      <c r="L530" s="234">
        <v>0.8</v>
      </c>
      <c r="M530" s="234">
        <v>0.8</v>
      </c>
      <c r="N530" s="234">
        <v>0.8</v>
      </c>
      <c r="O530" s="234">
        <v>0.8</v>
      </c>
      <c r="P530" s="234">
        <v>0.8</v>
      </c>
      <c r="Q530" s="234">
        <v>0.8</v>
      </c>
      <c r="R530" s="234">
        <v>0.8</v>
      </c>
      <c r="S530" s="576"/>
      <c r="T530" s="234">
        <v>-0.1</v>
      </c>
      <c r="U530" s="93"/>
      <c r="V530" s="720">
        <f t="shared" si="72"/>
        <v>0</v>
      </c>
      <c r="W530" s="93"/>
      <c r="X530" s="93"/>
      <c r="Y530" s="93"/>
      <c r="Z530" s="93"/>
      <c r="AA530" s="93"/>
      <c r="AB530" s="93"/>
      <c r="AC530" s="93">
        <f t="shared" si="73"/>
        <v>1</v>
      </c>
      <c r="AD530" s="93">
        <f t="shared" si="74"/>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c r="I531" s="105" t="s">
        <v>377</v>
      </c>
      <c r="J531" s="234">
        <v>0.75</v>
      </c>
      <c r="K531" s="234">
        <v>0.78</v>
      </c>
      <c r="L531" s="234">
        <v>0.78</v>
      </c>
      <c r="M531" s="234">
        <v>0.78</v>
      </c>
      <c r="N531" s="234">
        <v>0.78</v>
      </c>
      <c r="O531" s="234">
        <v>0.78</v>
      </c>
      <c r="P531" s="234">
        <v>0.78</v>
      </c>
      <c r="Q531" s="234">
        <v>0.78</v>
      </c>
      <c r="R531" s="234">
        <v>0.78</v>
      </c>
      <c r="S531" s="576"/>
      <c r="T531" s="234">
        <v>-0.05</v>
      </c>
      <c r="U531" s="93"/>
      <c r="V531" s="720">
        <f t="shared" si="72"/>
        <v>0.05</v>
      </c>
      <c r="W531" s="93"/>
      <c r="X531" s="93"/>
      <c r="Y531" s="93"/>
      <c r="Z531" s="93"/>
      <c r="AA531" s="93"/>
      <c r="AB531" s="93"/>
      <c r="AC531" s="93">
        <f t="shared" si="73"/>
        <v>1</v>
      </c>
      <c r="AD531" s="93">
        <f t="shared" si="74"/>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378</v>
      </c>
      <c r="J532" s="234">
        <v>0.75</v>
      </c>
      <c r="K532" s="234">
        <v>0.78</v>
      </c>
      <c r="L532" s="234">
        <v>0.78</v>
      </c>
      <c r="M532" s="234">
        <v>0.78</v>
      </c>
      <c r="N532" s="234">
        <v>0.78</v>
      </c>
      <c r="O532" s="234">
        <v>0.78</v>
      </c>
      <c r="P532" s="234">
        <v>0.78</v>
      </c>
      <c r="Q532" s="234">
        <v>0.78</v>
      </c>
      <c r="R532" s="234">
        <v>0.78</v>
      </c>
      <c r="S532" s="576"/>
      <c r="T532" s="234">
        <v>-0.05</v>
      </c>
      <c r="U532" s="93"/>
      <c r="V532" s="720">
        <f t="shared" si="72"/>
        <v>0.15</v>
      </c>
      <c r="W532" s="93"/>
      <c r="X532" s="93"/>
      <c r="Y532" s="93"/>
      <c r="Z532" s="93"/>
      <c r="AA532" s="93"/>
      <c r="AB532" s="93"/>
      <c r="AC532" s="93">
        <f t="shared" si="73"/>
        <v>1</v>
      </c>
      <c r="AD532" s="93">
        <f t="shared" si="74"/>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379</v>
      </c>
      <c r="J533" s="234">
        <v>0.71</v>
      </c>
      <c r="K533" s="234">
        <v>0.71</v>
      </c>
      <c r="L533" s="234">
        <v>0.71</v>
      </c>
      <c r="M533" s="234">
        <v>0.71</v>
      </c>
      <c r="N533" s="234">
        <v>0.71</v>
      </c>
      <c r="O533" s="234">
        <v>0.71</v>
      </c>
      <c r="P533" s="234">
        <v>0.71</v>
      </c>
      <c r="Q533" s="234">
        <v>0.71</v>
      </c>
      <c r="R533" s="234">
        <v>0.71</v>
      </c>
      <c r="S533" s="576"/>
      <c r="T533" s="234">
        <v>-0.15</v>
      </c>
      <c r="U533" s="93"/>
      <c r="V533" s="720">
        <f t="shared" si="72"/>
        <v>0.15</v>
      </c>
      <c r="W533" s="93"/>
      <c r="X533" s="93"/>
      <c r="Y533" s="93"/>
      <c r="Z533" s="93"/>
      <c r="AA533" s="93"/>
      <c r="AB533" s="93"/>
      <c r="AC533" s="93">
        <f t="shared" si="73"/>
        <v>1</v>
      </c>
      <c r="AD533" s="93">
        <f t="shared" si="74"/>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380</v>
      </c>
      <c r="J534" s="234">
        <v>0.7</v>
      </c>
      <c r="K534" s="234">
        <v>0.7</v>
      </c>
      <c r="L534" s="234">
        <v>0.7</v>
      </c>
      <c r="M534" s="234">
        <v>0.7</v>
      </c>
      <c r="N534" s="234">
        <v>0.7</v>
      </c>
      <c r="O534" s="234">
        <v>0.7</v>
      </c>
      <c r="P534" s="234">
        <v>0.7</v>
      </c>
      <c r="Q534" s="234">
        <v>0.7</v>
      </c>
      <c r="R534" s="234">
        <v>0.7</v>
      </c>
      <c r="S534" s="576"/>
      <c r="T534" s="234">
        <v>-0.15</v>
      </c>
      <c r="U534" s="93"/>
      <c r="V534" s="720">
        <f t="shared" si="72"/>
        <v>0</v>
      </c>
      <c r="W534" s="93"/>
      <c r="X534" s="93"/>
      <c r="Y534" s="93"/>
      <c r="Z534" s="93"/>
      <c r="AA534" s="93"/>
      <c r="AB534" s="93"/>
      <c r="AC534" s="93">
        <f t="shared" si="73"/>
        <v>1</v>
      </c>
      <c r="AD534" s="93">
        <f t="shared" si="74"/>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381</v>
      </c>
      <c r="J535" s="234">
        <v>0.68</v>
      </c>
      <c r="K535" s="234">
        <v>0.68</v>
      </c>
      <c r="L535" s="234">
        <v>0.68</v>
      </c>
      <c r="M535" s="234">
        <v>0.68</v>
      </c>
      <c r="N535" s="234">
        <v>0.68</v>
      </c>
      <c r="O535" s="234">
        <v>0.68</v>
      </c>
      <c r="P535" s="234">
        <v>0.68</v>
      </c>
      <c r="Q535" s="234">
        <v>0.68</v>
      </c>
      <c r="R535" s="234">
        <v>0.68</v>
      </c>
      <c r="S535" s="576"/>
      <c r="T535" s="234">
        <v>-0.15</v>
      </c>
      <c r="U535" s="93"/>
      <c r="V535" s="720">
        <f t="shared" si="72"/>
        <v>0</v>
      </c>
      <c r="W535" s="93"/>
      <c r="X535" s="93"/>
      <c r="Y535" s="93"/>
      <c r="Z535" s="93"/>
      <c r="AA535" s="93"/>
      <c r="AB535" s="93"/>
      <c r="AC535" s="93">
        <f t="shared" si="73"/>
        <v>1</v>
      </c>
      <c r="AD535" s="93">
        <f t="shared" si="74"/>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382</v>
      </c>
      <c r="J536" s="234">
        <v>0.65</v>
      </c>
      <c r="K536" s="234">
        <v>0.65</v>
      </c>
      <c r="L536" s="234">
        <v>0.65</v>
      </c>
      <c r="M536" s="234">
        <v>0.65</v>
      </c>
      <c r="N536" s="234">
        <v>0.65</v>
      </c>
      <c r="O536" s="234">
        <v>0.65</v>
      </c>
      <c r="P536" s="234">
        <v>0.65</v>
      </c>
      <c r="Q536" s="234">
        <v>0.65</v>
      </c>
      <c r="R536" s="234">
        <v>0.65</v>
      </c>
      <c r="S536" s="576"/>
      <c r="T536" s="234">
        <v>-0.15</v>
      </c>
      <c r="U536" s="93"/>
      <c r="V536" s="720">
        <f t="shared" si="72"/>
        <v>0</v>
      </c>
      <c r="W536" s="93"/>
      <c r="X536" s="93"/>
      <c r="Y536" s="93"/>
      <c r="Z536" s="93"/>
      <c r="AA536" s="93"/>
      <c r="AB536" s="93"/>
      <c r="AC536" s="93">
        <f t="shared" si="73"/>
        <v>1</v>
      </c>
      <c r="AD536" s="93">
        <f t="shared" si="74"/>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t="s">
        <v>779</v>
      </c>
      <c r="I537" s="105" t="s">
        <v>373</v>
      </c>
      <c r="J537" s="234">
        <v>0.81</v>
      </c>
      <c r="K537" s="234">
        <v>0.81</v>
      </c>
      <c r="L537" s="234">
        <v>0.81</v>
      </c>
      <c r="M537" s="234">
        <v>0.81</v>
      </c>
      <c r="N537" s="234">
        <v>0.81</v>
      </c>
      <c r="O537" s="234">
        <v>0.81</v>
      </c>
      <c r="P537" s="234">
        <v>0.81</v>
      </c>
      <c r="Q537" s="234">
        <v>0.81</v>
      </c>
      <c r="R537" s="234">
        <v>0.81</v>
      </c>
      <c r="S537" s="576"/>
      <c r="T537" s="234">
        <v>-0.13</v>
      </c>
      <c r="U537" s="93"/>
      <c r="V537" s="720">
        <f t="shared" si="72"/>
        <v>0</v>
      </c>
      <c r="W537" s="93"/>
      <c r="X537" s="93"/>
      <c r="Y537" s="93"/>
      <c r="Z537" s="93"/>
      <c r="AA537" s="93"/>
      <c r="AB537" s="93"/>
      <c r="AC537" s="93">
        <f t="shared" si="73"/>
        <v>2</v>
      </c>
      <c r="AD537" s="93">
        <f t="shared" si="74"/>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374</v>
      </c>
      <c r="J538" s="234">
        <v>0.81</v>
      </c>
      <c r="K538" s="234">
        <v>0.81</v>
      </c>
      <c r="L538" s="234">
        <v>0.81</v>
      </c>
      <c r="M538" s="234">
        <v>0.81</v>
      </c>
      <c r="N538" s="234">
        <v>0.81</v>
      </c>
      <c r="O538" s="234">
        <v>0.81</v>
      </c>
      <c r="P538" s="234">
        <v>0.81</v>
      </c>
      <c r="Q538" s="234">
        <v>0.81</v>
      </c>
      <c r="R538" s="234">
        <v>0.81</v>
      </c>
      <c r="S538" s="576"/>
      <c r="T538" s="234">
        <v>-0.13</v>
      </c>
      <c r="U538" s="93"/>
      <c r="V538" s="720">
        <f t="shared" si="72"/>
        <v>0</v>
      </c>
      <c r="W538" s="93"/>
      <c r="X538" s="93"/>
      <c r="Y538" s="93"/>
      <c r="Z538" s="93"/>
      <c r="AA538" s="93"/>
      <c r="AB538" s="93"/>
      <c r="AC538" s="93">
        <f t="shared" si="73"/>
        <v>2</v>
      </c>
      <c r="AD538" s="93">
        <f t="shared" si="74"/>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375</v>
      </c>
      <c r="J539" s="234">
        <v>0.81</v>
      </c>
      <c r="K539" s="234">
        <v>0.81</v>
      </c>
      <c r="L539" s="234">
        <v>0.81</v>
      </c>
      <c r="M539" s="234">
        <v>0.81</v>
      </c>
      <c r="N539" s="234">
        <v>0.81</v>
      </c>
      <c r="O539" s="234">
        <v>0.81</v>
      </c>
      <c r="P539" s="234">
        <v>0.81</v>
      </c>
      <c r="Q539" s="234">
        <v>0.81</v>
      </c>
      <c r="R539" s="234">
        <v>0.81</v>
      </c>
      <c r="S539" s="576"/>
      <c r="T539" s="234">
        <v>-0.13</v>
      </c>
      <c r="U539" s="93"/>
      <c r="V539" s="720">
        <f t="shared" si="72"/>
        <v>0</v>
      </c>
      <c r="W539" s="93"/>
      <c r="X539" s="93"/>
      <c r="Y539" s="93"/>
      <c r="Z539" s="93"/>
      <c r="AA539" s="93"/>
      <c r="AB539" s="93"/>
      <c r="AC539" s="93">
        <f t="shared" si="73"/>
        <v>2</v>
      </c>
      <c r="AD539" s="93">
        <f t="shared" si="74"/>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376</v>
      </c>
      <c r="J540" s="234">
        <v>0.78</v>
      </c>
      <c r="K540" s="234">
        <v>0.8</v>
      </c>
      <c r="L540" s="234">
        <v>0.8</v>
      </c>
      <c r="M540" s="234">
        <v>0.8</v>
      </c>
      <c r="N540" s="234">
        <v>0.8</v>
      </c>
      <c r="O540" s="234">
        <v>0.8</v>
      </c>
      <c r="P540" s="234">
        <v>0.8</v>
      </c>
      <c r="Q540" s="234">
        <v>0.8</v>
      </c>
      <c r="R540" s="234">
        <v>0.8</v>
      </c>
      <c r="S540" s="576"/>
      <c r="T540" s="234">
        <v>-0.1</v>
      </c>
      <c r="U540" s="93"/>
      <c r="V540" s="720">
        <f t="shared" si="72"/>
        <v>0</v>
      </c>
      <c r="W540" s="93"/>
      <c r="X540" s="93"/>
      <c r="Y540" s="93"/>
      <c r="Z540" s="93"/>
      <c r="AA540" s="93"/>
      <c r="AB540" s="93"/>
      <c r="AC540" s="93">
        <f t="shared" si="73"/>
        <v>2</v>
      </c>
      <c r="AD540" s="93">
        <f t="shared" si="74"/>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c r="I541" s="105" t="s">
        <v>377</v>
      </c>
      <c r="J541" s="234">
        <v>0.76</v>
      </c>
      <c r="K541" s="234">
        <v>0.79</v>
      </c>
      <c r="L541" s="234">
        <v>0.79</v>
      </c>
      <c r="M541" s="234">
        <v>0.79</v>
      </c>
      <c r="N541" s="234">
        <v>0.79</v>
      </c>
      <c r="O541" s="234">
        <v>0.79</v>
      </c>
      <c r="P541" s="234">
        <v>0.79</v>
      </c>
      <c r="Q541" s="234">
        <v>0.79</v>
      </c>
      <c r="R541" s="234">
        <v>0.79</v>
      </c>
      <c r="S541" s="576"/>
      <c r="T541" s="234">
        <v>-0.05</v>
      </c>
      <c r="U541" s="93"/>
      <c r="V541" s="720">
        <f t="shared" si="72"/>
        <v>0.05</v>
      </c>
      <c r="W541" s="93"/>
      <c r="X541" s="93"/>
      <c r="Y541" s="93"/>
      <c r="Z541" s="93"/>
      <c r="AA541" s="93"/>
      <c r="AB541" s="93"/>
      <c r="AC541" s="93">
        <f t="shared" si="73"/>
        <v>2</v>
      </c>
      <c r="AD541" s="93">
        <f t="shared" si="74"/>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378</v>
      </c>
      <c r="J542" s="234">
        <v>0.76</v>
      </c>
      <c r="K542" s="234">
        <v>0.79</v>
      </c>
      <c r="L542" s="234">
        <v>0.79</v>
      </c>
      <c r="M542" s="234">
        <v>0.79</v>
      </c>
      <c r="N542" s="234">
        <v>0.79</v>
      </c>
      <c r="O542" s="234">
        <v>0.79</v>
      </c>
      <c r="P542" s="234">
        <v>0.79</v>
      </c>
      <c r="Q542" s="234">
        <v>0.79</v>
      </c>
      <c r="R542" s="234">
        <v>0.79</v>
      </c>
      <c r="S542" s="576"/>
      <c r="T542" s="234">
        <v>-0.05</v>
      </c>
      <c r="U542" s="93"/>
      <c r="V542" s="720">
        <f t="shared" si="72"/>
        <v>0.15</v>
      </c>
      <c r="W542" s="93"/>
      <c r="X542" s="93"/>
      <c r="Y542" s="93"/>
      <c r="Z542" s="93"/>
      <c r="AA542" s="93"/>
      <c r="AB542" s="93"/>
      <c r="AC542" s="93">
        <f t="shared" si="73"/>
        <v>2</v>
      </c>
      <c r="AD542" s="93">
        <f t="shared" si="74"/>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379</v>
      </c>
      <c r="J543" s="234">
        <v>0.71</v>
      </c>
      <c r="K543" s="234">
        <v>0.71</v>
      </c>
      <c r="L543" s="234">
        <v>0.71</v>
      </c>
      <c r="M543" s="234">
        <v>0.71</v>
      </c>
      <c r="N543" s="234">
        <v>0.71</v>
      </c>
      <c r="O543" s="234">
        <v>0.71</v>
      </c>
      <c r="P543" s="234">
        <v>0.71</v>
      </c>
      <c r="Q543" s="234">
        <v>0.71</v>
      </c>
      <c r="R543" s="234">
        <v>0.71</v>
      </c>
      <c r="S543" s="576"/>
      <c r="T543" s="234">
        <v>-0.15</v>
      </c>
      <c r="U543" s="93"/>
      <c r="V543" s="720">
        <f t="shared" si="72"/>
        <v>0.15</v>
      </c>
      <c r="W543" s="93"/>
      <c r="X543" s="93"/>
      <c r="Y543" s="93"/>
      <c r="Z543" s="93"/>
      <c r="AA543" s="93"/>
      <c r="AB543" s="93"/>
      <c r="AC543" s="93">
        <f t="shared" si="73"/>
        <v>2</v>
      </c>
      <c r="AD543" s="93">
        <f t="shared" si="74"/>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380</v>
      </c>
      <c r="J544" s="234">
        <v>0.7</v>
      </c>
      <c r="K544" s="234">
        <v>0.7</v>
      </c>
      <c r="L544" s="234">
        <v>0.7</v>
      </c>
      <c r="M544" s="234">
        <v>0.7</v>
      </c>
      <c r="N544" s="234">
        <v>0.7</v>
      </c>
      <c r="O544" s="234">
        <v>0.7</v>
      </c>
      <c r="P544" s="234">
        <v>0.7</v>
      </c>
      <c r="Q544" s="234">
        <v>0.7</v>
      </c>
      <c r="R544" s="234">
        <v>0.7</v>
      </c>
      <c r="S544" s="576"/>
      <c r="T544" s="234">
        <v>-0.15</v>
      </c>
      <c r="U544" s="93"/>
      <c r="V544" s="720">
        <f t="shared" si="72"/>
        <v>0</v>
      </c>
      <c r="W544" s="93"/>
      <c r="X544" s="93"/>
      <c r="Y544" s="93"/>
      <c r="Z544" s="93"/>
      <c r="AA544" s="93"/>
      <c r="AB544" s="93"/>
      <c r="AC544" s="93">
        <f t="shared" si="73"/>
        <v>2</v>
      </c>
      <c r="AD544" s="93">
        <f t="shared" si="74"/>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381</v>
      </c>
      <c r="J545" s="234">
        <v>0.68</v>
      </c>
      <c r="K545" s="234">
        <v>0.68</v>
      </c>
      <c r="L545" s="234">
        <v>0.68</v>
      </c>
      <c r="M545" s="234">
        <v>0.68</v>
      </c>
      <c r="N545" s="234">
        <v>0.68</v>
      </c>
      <c r="O545" s="234">
        <v>0.68</v>
      </c>
      <c r="P545" s="234">
        <v>0.68</v>
      </c>
      <c r="Q545" s="234">
        <v>0.68</v>
      </c>
      <c r="R545" s="234">
        <v>0.68</v>
      </c>
      <c r="S545" s="576"/>
      <c r="T545" s="234">
        <v>-0.15</v>
      </c>
      <c r="U545" s="93"/>
      <c r="V545" s="720">
        <f t="shared" si="72"/>
        <v>0</v>
      </c>
      <c r="W545" s="93"/>
      <c r="X545" s="93"/>
      <c r="Y545" s="93"/>
      <c r="Z545" s="93"/>
      <c r="AA545" s="93"/>
      <c r="AB545" s="93"/>
      <c r="AC545" s="93">
        <f t="shared" si="73"/>
        <v>2</v>
      </c>
      <c r="AD545" s="93">
        <f t="shared" si="74"/>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382</v>
      </c>
      <c r="J546" s="234">
        <v>0.65</v>
      </c>
      <c r="K546" s="234">
        <v>0.65</v>
      </c>
      <c r="L546" s="234">
        <v>0.65</v>
      </c>
      <c r="M546" s="234">
        <v>0.65</v>
      </c>
      <c r="N546" s="234">
        <v>0.65</v>
      </c>
      <c r="O546" s="234">
        <v>0.65</v>
      </c>
      <c r="P546" s="234">
        <v>0.65</v>
      </c>
      <c r="Q546" s="234">
        <v>0.65</v>
      </c>
      <c r="R546" s="234">
        <v>0.65</v>
      </c>
      <c r="S546" s="576"/>
      <c r="T546" s="234">
        <v>-0.15</v>
      </c>
      <c r="U546" s="93"/>
      <c r="V546" s="720">
        <f t="shared" si="72"/>
        <v>0</v>
      </c>
      <c r="W546" s="93"/>
      <c r="X546" s="93"/>
      <c r="Y546" s="93"/>
      <c r="Z546" s="93"/>
      <c r="AA546" s="93"/>
      <c r="AB546" s="93"/>
      <c r="AC546" s="93">
        <f t="shared" si="73"/>
        <v>2</v>
      </c>
      <c r="AD546" s="93">
        <f t="shared" si="74"/>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t="s">
        <v>780</v>
      </c>
      <c r="I547" s="105" t="s">
        <v>373</v>
      </c>
      <c r="J547" s="234">
        <v>0.81</v>
      </c>
      <c r="K547" s="234">
        <v>0.81</v>
      </c>
      <c r="L547" s="234">
        <v>0.81</v>
      </c>
      <c r="M547" s="234">
        <v>0.81</v>
      </c>
      <c r="N547" s="234">
        <v>0.81</v>
      </c>
      <c r="O547" s="234">
        <v>0.81</v>
      </c>
      <c r="P547" s="234">
        <v>0.81</v>
      </c>
      <c r="Q547" s="234">
        <v>0.81</v>
      </c>
      <c r="R547" s="234">
        <v>0.81</v>
      </c>
      <c r="S547" s="576"/>
      <c r="T547" s="234">
        <v>-0.13</v>
      </c>
      <c r="U547" s="93"/>
      <c r="V547" s="720">
        <f t="shared" si="72"/>
        <v>0</v>
      </c>
      <c r="W547" s="93"/>
      <c r="X547" s="93"/>
      <c r="Y547" s="93"/>
      <c r="Z547" s="93"/>
      <c r="AA547" s="93"/>
      <c r="AB547" s="93"/>
      <c r="AC547" s="93">
        <f t="shared" si="73"/>
        <v>3</v>
      </c>
      <c r="AD547" s="93">
        <f t="shared" si="74"/>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374</v>
      </c>
      <c r="J548" s="234">
        <v>0.81</v>
      </c>
      <c r="K548" s="234">
        <v>0.81</v>
      </c>
      <c r="L548" s="234">
        <v>0.81</v>
      </c>
      <c r="M548" s="234">
        <v>0.81</v>
      </c>
      <c r="N548" s="234">
        <v>0.81</v>
      </c>
      <c r="O548" s="234">
        <v>0.81</v>
      </c>
      <c r="P548" s="234">
        <v>0.81</v>
      </c>
      <c r="Q548" s="234">
        <v>0.81</v>
      </c>
      <c r="R548" s="234">
        <v>0.81</v>
      </c>
      <c r="S548" s="576"/>
      <c r="T548" s="234">
        <v>-0.13</v>
      </c>
      <c r="U548" s="93"/>
      <c r="V548" s="720">
        <f t="shared" si="72"/>
        <v>0</v>
      </c>
      <c r="W548" s="93"/>
      <c r="X548" s="93"/>
      <c r="Y548" s="93"/>
      <c r="Z548" s="93"/>
      <c r="AA548" s="93"/>
      <c r="AB548" s="93"/>
      <c r="AC548" s="93">
        <f t="shared" si="73"/>
        <v>3</v>
      </c>
      <c r="AD548" s="93">
        <f t="shared" si="74"/>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375</v>
      </c>
      <c r="J549" s="234">
        <v>0.81</v>
      </c>
      <c r="K549" s="234">
        <v>0.81</v>
      </c>
      <c r="L549" s="234">
        <v>0.81</v>
      </c>
      <c r="M549" s="234">
        <v>0.81</v>
      </c>
      <c r="N549" s="234">
        <v>0.81</v>
      </c>
      <c r="O549" s="234">
        <v>0.81</v>
      </c>
      <c r="P549" s="234">
        <v>0.81</v>
      </c>
      <c r="Q549" s="234">
        <v>0.81</v>
      </c>
      <c r="R549" s="234">
        <v>0.81</v>
      </c>
      <c r="S549" s="576"/>
      <c r="T549" s="234">
        <v>-0.13</v>
      </c>
      <c r="U549" s="93"/>
      <c r="V549" s="720">
        <f t="shared" si="72"/>
        <v>0</v>
      </c>
      <c r="W549" s="93"/>
      <c r="X549" s="93"/>
      <c r="Y549" s="93"/>
      <c r="Z549" s="93"/>
      <c r="AA549" s="93"/>
      <c r="AB549" s="93"/>
      <c r="AC549" s="93">
        <f t="shared" si="73"/>
        <v>3</v>
      </c>
      <c r="AD549" s="93">
        <f t="shared" si="74"/>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376</v>
      </c>
      <c r="J550" s="234">
        <v>0.78</v>
      </c>
      <c r="K550" s="234">
        <v>0.8</v>
      </c>
      <c r="L550" s="234">
        <v>0.8</v>
      </c>
      <c r="M550" s="234">
        <v>0.8</v>
      </c>
      <c r="N550" s="234">
        <v>0.8</v>
      </c>
      <c r="O550" s="234">
        <v>0.8</v>
      </c>
      <c r="P550" s="234">
        <v>0.8</v>
      </c>
      <c r="Q550" s="234">
        <v>0.8</v>
      </c>
      <c r="R550" s="234">
        <v>0.8</v>
      </c>
      <c r="S550" s="576"/>
      <c r="T550" s="234">
        <v>-0.1</v>
      </c>
      <c r="U550" s="93"/>
      <c r="V550" s="720">
        <f t="shared" si="72"/>
        <v>0</v>
      </c>
      <c r="W550" s="93"/>
      <c r="X550" s="93"/>
      <c r="Y550" s="93"/>
      <c r="Z550" s="93"/>
      <c r="AA550" s="93"/>
      <c r="AB550" s="93"/>
      <c r="AC550" s="93">
        <f t="shared" si="73"/>
        <v>3</v>
      </c>
      <c r="AD550" s="93">
        <f t="shared" si="74"/>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c r="I551" s="105" t="s">
        <v>377</v>
      </c>
      <c r="J551" s="234">
        <v>0.74</v>
      </c>
      <c r="K551" s="234">
        <v>0.77</v>
      </c>
      <c r="L551" s="234">
        <v>0.77</v>
      </c>
      <c r="M551" s="234">
        <v>0.77</v>
      </c>
      <c r="N551" s="234">
        <v>0.77</v>
      </c>
      <c r="O551" s="234">
        <v>0.77</v>
      </c>
      <c r="P551" s="234">
        <v>0.77</v>
      </c>
      <c r="Q551" s="234">
        <v>0.77</v>
      </c>
      <c r="R551" s="234">
        <v>0.77</v>
      </c>
      <c r="S551" s="576"/>
      <c r="T551" s="234">
        <v>-0.05</v>
      </c>
      <c r="U551" s="93"/>
      <c r="V551" s="720">
        <f t="shared" si="72"/>
        <v>0.05</v>
      </c>
      <c r="W551" s="93"/>
      <c r="X551" s="93"/>
      <c r="Y551" s="93"/>
      <c r="Z551" s="93"/>
      <c r="AA551" s="93"/>
      <c r="AB551" s="93"/>
      <c r="AC551" s="93">
        <f t="shared" si="73"/>
        <v>3</v>
      </c>
      <c r="AD551" s="93">
        <f t="shared" si="74"/>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378</v>
      </c>
      <c r="J552" s="234">
        <v>0.74</v>
      </c>
      <c r="K552" s="234">
        <v>0.77</v>
      </c>
      <c r="L552" s="234">
        <v>0.77</v>
      </c>
      <c r="M552" s="234">
        <v>0.77</v>
      </c>
      <c r="N552" s="234">
        <v>0.77</v>
      </c>
      <c r="O552" s="234">
        <v>0.77</v>
      </c>
      <c r="P552" s="234">
        <v>0.77</v>
      </c>
      <c r="Q552" s="234">
        <v>0.77</v>
      </c>
      <c r="R552" s="234">
        <v>0.77</v>
      </c>
      <c r="S552" s="576"/>
      <c r="T552" s="234">
        <v>-0.05</v>
      </c>
      <c r="U552" s="93"/>
      <c r="V552" s="720">
        <f t="shared" si="72"/>
        <v>0.15</v>
      </c>
      <c r="W552" s="93"/>
      <c r="X552" s="93"/>
      <c r="Y552" s="93"/>
      <c r="Z552" s="93"/>
      <c r="AA552" s="93"/>
      <c r="AB552" s="93"/>
      <c r="AC552" s="93">
        <f t="shared" si="73"/>
        <v>3</v>
      </c>
      <c r="AD552" s="93">
        <f t="shared" si="74"/>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379</v>
      </c>
      <c r="J553" s="234">
        <v>0.71</v>
      </c>
      <c r="K553" s="234">
        <v>0.71</v>
      </c>
      <c r="L553" s="234">
        <v>0.71</v>
      </c>
      <c r="M553" s="234">
        <v>0.71</v>
      </c>
      <c r="N553" s="234">
        <v>0.71</v>
      </c>
      <c r="O553" s="234">
        <v>0.71</v>
      </c>
      <c r="P553" s="234">
        <v>0.71</v>
      </c>
      <c r="Q553" s="234">
        <v>0.71</v>
      </c>
      <c r="R553" s="234">
        <v>0.71</v>
      </c>
      <c r="S553" s="576"/>
      <c r="T553" s="234">
        <v>-0.15</v>
      </c>
      <c r="U553" s="93"/>
      <c r="V553" s="720">
        <f t="shared" si="72"/>
        <v>0.15</v>
      </c>
      <c r="W553" s="93"/>
      <c r="X553" s="93"/>
      <c r="Y553" s="93"/>
      <c r="Z553" s="93"/>
      <c r="AA553" s="93"/>
      <c r="AB553" s="93"/>
      <c r="AC553" s="93">
        <f t="shared" si="73"/>
        <v>3</v>
      </c>
      <c r="AD553" s="93">
        <f t="shared" si="74"/>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380</v>
      </c>
      <c r="J554" s="234">
        <v>0.7</v>
      </c>
      <c r="K554" s="234">
        <v>0.7</v>
      </c>
      <c r="L554" s="234">
        <v>0.7</v>
      </c>
      <c r="M554" s="234">
        <v>0.7</v>
      </c>
      <c r="N554" s="234">
        <v>0.7</v>
      </c>
      <c r="O554" s="234">
        <v>0.7</v>
      </c>
      <c r="P554" s="234">
        <v>0.7</v>
      </c>
      <c r="Q554" s="234">
        <v>0.7</v>
      </c>
      <c r="R554" s="234">
        <v>0.7</v>
      </c>
      <c r="S554" s="576"/>
      <c r="T554" s="234">
        <v>-0.15</v>
      </c>
      <c r="U554" s="93"/>
      <c r="V554" s="720">
        <f t="shared" si="72"/>
        <v>0</v>
      </c>
      <c r="W554" s="93"/>
      <c r="X554" s="93"/>
      <c r="Y554" s="93"/>
      <c r="Z554" s="93"/>
      <c r="AA554" s="93"/>
      <c r="AB554" s="93"/>
      <c r="AC554" s="93">
        <f t="shared" si="73"/>
        <v>3</v>
      </c>
      <c r="AD554" s="93">
        <f t="shared" si="74"/>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381</v>
      </c>
      <c r="J555" s="234">
        <v>0.68</v>
      </c>
      <c r="K555" s="234">
        <v>0.68</v>
      </c>
      <c r="L555" s="234">
        <v>0.68</v>
      </c>
      <c r="M555" s="234">
        <v>0.68</v>
      </c>
      <c r="N555" s="234">
        <v>0.68</v>
      </c>
      <c r="O555" s="234">
        <v>0.68</v>
      </c>
      <c r="P555" s="234">
        <v>0.68</v>
      </c>
      <c r="Q555" s="234">
        <v>0.68</v>
      </c>
      <c r="R555" s="234">
        <v>0.68</v>
      </c>
      <c r="S555" s="576"/>
      <c r="T555" s="234">
        <v>-0.15</v>
      </c>
      <c r="U555" s="93"/>
      <c r="V555" s="720">
        <f t="shared" si="72"/>
        <v>0</v>
      </c>
      <c r="W555" s="93"/>
      <c r="X555" s="93"/>
      <c r="Y555" s="93"/>
      <c r="Z555" s="93"/>
      <c r="AA555" s="93"/>
      <c r="AB555" s="93"/>
      <c r="AC555" s="93">
        <f t="shared" si="73"/>
        <v>3</v>
      </c>
      <c r="AD555" s="93">
        <f t="shared" si="74"/>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382</v>
      </c>
      <c r="J556" s="234">
        <v>0.65</v>
      </c>
      <c r="K556" s="234">
        <v>0.65</v>
      </c>
      <c r="L556" s="234">
        <v>0.65</v>
      </c>
      <c r="M556" s="234">
        <v>0.65</v>
      </c>
      <c r="N556" s="234">
        <v>0.65</v>
      </c>
      <c r="O556" s="234">
        <v>0.65</v>
      </c>
      <c r="P556" s="234">
        <v>0.65</v>
      </c>
      <c r="Q556" s="234">
        <v>0.65</v>
      </c>
      <c r="R556" s="234">
        <v>0.65</v>
      </c>
      <c r="S556" s="576"/>
      <c r="T556" s="234">
        <v>-0.15</v>
      </c>
      <c r="U556" s="93"/>
      <c r="V556" s="720">
        <f t="shared" si="72"/>
        <v>0</v>
      </c>
      <c r="W556" s="93"/>
      <c r="X556" s="93"/>
      <c r="Y556" s="93"/>
      <c r="Z556" s="93"/>
      <c r="AA556" s="93"/>
      <c r="AB556" s="93"/>
      <c r="AC556" s="93">
        <f t="shared" si="73"/>
        <v>3</v>
      </c>
      <c r="AD556" s="93">
        <f t="shared" si="74"/>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t="s">
        <v>781</v>
      </c>
      <c r="I557" s="105" t="s">
        <v>373</v>
      </c>
      <c r="J557" s="234">
        <v>0.81</v>
      </c>
      <c r="K557" s="234">
        <v>0.81</v>
      </c>
      <c r="L557" s="234">
        <v>0.81</v>
      </c>
      <c r="M557" s="234">
        <v>0.81</v>
      </c>
      <c r="N557" s="234">
        <v>0.81</v>
      </c>
      <c r="O557" s="234">
        <v>0.81</v>
      </c>
      <c r="P557" s="234">
        <v>0.81</v>
      </c>
      <c r="Q557" s="234">
        <v>0.81</v>
      </c>
      <c r="R557" s="234">
        <v>0.81</v>
      </c>
      <c r="S557" s="576"/>
      <c r="T557" s="234">
        <v>-0.13</v>
      </c>
      <c r="U557" s="93"/>
      <c r="V557" s="720">
        <f t="shared" si="72"/>
        <v>0</v>
      </c>
      <c r="W557" s="93"/>
      <c r="X557" s="93"/>
      <c r="Y557" s="93"/>
      <c r="Z557" s="93"/>
      <c r="AA557" s="93"/>
      <c r="AB557" s="93"/>
      <c r="AC557" s="93">
        <f t="shared" si="73"/>
        <v>4</v>
      </c>
      <c r="AD557" s="93">
        <f t="shared" si="74"/>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374</v>
      </c>
      <c r="J558" s="234">
        <v>0.81</v>
      </c>
      <c r="K558" s="234">
        <v>0.81</v>
      </c>
      <c r="L558" s="234">
        <v>0.81</v>
      </c>
      <c r="M558" s="234">
        <v>0.81</v>
      </c>
      <c r="N558" s="234">
        <v>0.81</v>
      </c>
      <c r="O558" s="234">
        <v>0.81</v>
      </c>
      <c r="P558" s="234">
        <v>0.81</v>
      </c>
      <c r="Q558" s="234">
        <v>0.81</v>
      </c>
      <c r="R558" s="234">
        <v>0.81</v>
      </c>
      <c r="S558" s="576"/>
      <c r="T558" s="234">
        <v>-0.13</v>
      </c>
      <c r="U558" s="93"/>
      <c r="V558" s="720">
        <f t="shared" si="72"/>
        <v>0</v>
      </c>
      <c r="W558" s="93"/>
      <c r="X558" s="93"/>
      <c r="Y558" s="93"/>
      <c r="Z558" s="93"/>
      <c r="AA558" s="93"/>
      <c r="AB558" s="93"/>
      <c r="AC558" s="93">
        <f t="shared" si="73"/>
        <v>4</v>
      </c>
      <c r="AD558" s="93">
        <f t="shared" si="74"/>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375</v>
      </c>
      <c r="J559" s="234">
        <v>0.81</v>
      </c>
      <c r="K559" s="234">
        <v>0.81</v>
      </c>
      <c r="L559" s="234">
        <v>0.81</v>
      </c>
      <c r="M559" s="234">
        <v>0.81</v>
      </c>
      <c r="N559" s="234">
        <v>0.81</v>
      </c>
      <c r="O559" s="234">
        <v>0.81</v>
      </c>
      <c r="P559" s="234">
        <v>0.81</v>
      </c>
      <c r="Q559" s="234">
        <v>0.81</v>
      </c>
      <c r="R559" s="234">
        <v>0.81</v>
      </c>
      <c r="S559" s="576"/>
      <c r="T559" s="234">
        <v>-0.13</v>
      </c>
      <c r="U559" s="93"/>
      <c r="V559" s="720">
        <f t="shared" si="72"/>
        <v>0</v>
      </c>
      <c r="W559" s="93"/>
      <c r="X559" s="93"/>
      <c r="Y559" s="93"/>
      <c r="Z559" s="93"/>
      <c r="AA559" s="93"/>
      <c r="AB559" s="93"/>
      <c r="AC559" s="93">
        <f t="shared" si="73"/>
        <v>4</v>
      </c>
      <c r="AD559" s="93">
        <f t="shared" si="74"/>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376</v>
      </c>
      <c r="J560" s="234">
        <v>0.78</v>
      </c>
      <c r="K560" s="234">
        <v>0.8</v>
      </c>
      <c r="L560" s="234">
        <v>0.8</v>
      </c>
      <c r="M560" s="234">
        <v>0.8</v>
      </c>
      <c r="N560" s="234">
        <v>0.8</v>
      </c>
      <c r="O560" s="234">
        <v>0.8</v>
      </c>
      <c r="P560" s="234">
        <v>0.8</v>
      </c>
      <c r="Q560" s="234">
        <v>0.8</v>
      </c>
      <c r="R560" s="234">
        <v>0.8</v>
      </c>
      <c r="S560" s="576"/>
      <c r="T560" s="234">
        <v>-0.1</v>
      </c>
      <c r="U560" s="93"/>
      <c r="V560" s="720">
        <f t="shared" si="72"/>
        <v>0</v>
      </c>
      <c r="W560" s="93"/>
      <c r="X560" s="93"/>
      <c r="Y560" s="93"/>
      <c r="Z560" s="93"/>
      <c r="AA560" s="93"/>
      <c r="AB560" s="93"/>
      <c r="AC560" s="93">
        <f t="shared" si="73"/>
        <v>4</v>
      </c>
      <c r="AD560" s="93">
        <f t="shared" si="74"/>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c r="I561" s="105" t="s">
        <v>377</v>
      </c>
      <c r="J561" s="234">
        <v>0.75</v>
      </c>
      <c r="K561" s="234">
        <v>0.78</v>
      </c>
      <c r="L561" s="234">
        <v>0.78</v>
      </c>
      <c r="M561" s="234">
        <v>0.78</v>
      </c>
      <c r="N561" s="234">
        <v>0.78</v>
      </c>
      <c r="O561" s="234">
        <v>0.78</v>
      </c>
      <c r="P561" s="234">
        <v>0.78</v>
      </c>
      <c r="Q561" s="234">
        <v>0.78</v>
      </c>
      <c r="R561" s="234">
        <v>0.78</v>
      </c>
      <c r="S561" s="576"/>
      <c r="T561" s="234">
        <v>-0.05</v>
      </c>
      <c r="U561" s="93"/>
      <c r="V561" s="720">
        <f t="shared" si="72"/>
        <v>0.05</v>
      </c>
      <c r="W561" s="93"/>
      <c r="X561" s="93"/>
      <c r="Y561" s="93"/>
      <c r="Z561" s="93"/>
      <c r="AA561" s="93"/>
      <c r="AB561" s="93"/>
      <c r="AC561" s="93">
        <f t="shared" si="73"/>
        <v>4</v>
      </c>
      <c r="AD561" s="93">
        <f t="shared" si="74"/>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378</v>
      </c>
      <c r="J562" s="234">
        <v>0.75</v>
      </c>
      <c r="K562" s="234">
        <v>0.78</v>
      </c>
      <c r="L562" s="234">
        <v>0.78</v>
      </c>
      <c r="M562" s="234">
        <v>0.78</v>
      </c>
      <c r="N562" s="234">
        <v>0.78</v>
      </c>
      <c r="O562" s="234">
        <v>0.78</v>
      </c>
      <c r="P562" s="234">
        <v>0.78</v>
      </c>
      <c r="Q562" s="234">
        <v>0.78</v>
      </c>
      <c r="R562" s="234">
        <v>0.78</v>
      </c>
      <c r="S562" s="576"/>
      <c r="T562" s="234">
        <v>-0.05</v>
      </c>
      <c r="U562" s="93"/>
      <c r="V562" s="720">
        <f t="shared" si="72"/>
        <v>0.15</v>
      </c>
      <c r="W562" s="93"/>
      <c r="X562" s="93"/>
      <c r="Y562" s="93"/>
      <c r="Z562" s="93"/>
      <c r="AA562" s="93"/>
      <c r="AB562" s="93"/>
      <c r="AC562" s="93">
        <f t="shared" si="73"/>
        <v>4</v>
      </c>
      <c r="AD562" s="93">
        <f t="shared" si="74"/>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379</v>
      </c>
      <c r="J563" s="234">
        <v>0.71</v>
      </c>
      <c r="K563" s="234">
        <v>0.71</v>
      </c>
      <c r="L563" s="234">
        <v>0.71</v>
      </c>
      <c r="M563" s="234">
        <v>0.71</v>
      </c>
      <c r="N563" s="234">
        <v>0.71</v>
      </c>
      <c r="O563" s="234">
        <v>0.71</v>
      </c>
      <c r="P563" s="234">
        <v>0.71</v>
      </c>
      <c r="Q563" s="234">
        <v>0.71</v>
      </c>
      <c r="R563" s="234">
        <v>0.71</v>
      </c>
      <c r="S563" s="576"/>
      <c r="T563" s="234">
        <v>-0.15</v>
      </c>
      <c r="U563" s="93"/>
      <c r="V563" s="720">
        <f t="shared" si="72"/>
        <v>0.15</v>
      </c>
      <c r="W563" s="93"/>
      <c r="X563" s="93"/>
      <c r="Y563" s="93"/>
      <c r="Z563" s="93"/>
      <c r="AA563" s="93"/>
      <c r="AB563" s="93"/>
      <c r="AC563" s="93">
        <f t="shared" si="73"/>
        <v>4</v>
      </c>
      <c r="AD563" s="93">
        <f t="shared" si="74"/>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380</v>
      </c>
      <c r="J564" s="234">
        <v>0.7</v>
      </c>
      <c r="K564" s="234">
        <v>0.7</v>
      </c>
      <c r="L564" s="234">
        <v>0.7</v>
      </c>
      <c r="M564" s="234">
        <v>0.7</v>
      </c>
      <c r="N564" s="234">
        <v>0.7</v>
      </c>
      <c r="O564" s="234">
        <v>0.7</v>
      </c>
      <c r="P564" s="234">
        <v>0.7</v>
      </c>
      <c r="Q564" s="234">
        <v>0.7</v>
      </c>
      <c r="R564" s="234">
        <v>0.7</v>
      </c>
      <c r="S564" s="576"/>
      <c r="T564" s="234">
        <v>-0.15</v>
      </c>
      <c r="U564" s="93"/>
      <c r="V564" s="720">
        <f t="shared" si="72"/>
        <v>0</v>
      </c>
      <c r="W564" s="93"/>
      <c r="X564" s="93"/>
      <c r="Y564" s="93"/>
      <c r="Z564" s="93"/>
      <c r="AA564" s="93"/>
      <c r="AB564" s="93"/>
      <c r="AC564" s="93">
        <f t="shared" si="73"/>
        <v>4</v>
      </c>
      <c r="AD564" s="93">
        <f t="shared" si="74"/>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381</v>
      </c>
      <c r="J565" s="234">
        <v>0.68</v>
      </c>
      <c r="K565" s="234">
        <v>0.68</v>
      </c>
      <c r="L565" s="234">
        <v>0.68</v>
      </c>
      <c r="M565" s="234">
        <v>0.68</v>
      </c>
      <c r="N565" s="234">
        <v>0.68</v>
      </c>
      <c r="O565" s="234">
        <v>0.68</v>
      </c>
      <c r="P565" s="234">
        <v>0.68</v>
      </c>
      <c r="Q565" s="234">
        <v>0.68</v>
      </c>
      <c r="R565" s="234">
        <v>0.68</v>
      </c>
      <c r="S565" s="576"/>
      <c r="T565" s="234">
        <v>-0.15</v>
      </c>
      <c r="U565" s="93"/>
      <c r="V565" s="720">
        <f t="shared" si="72"/>
        <v>0</v>
      </c>
      <c r="W565" s="93"/>
      <c r="X565" s="93"/>
      <c r="Y565" s="93"/>
      <c r="Z565" s="93"/>
      <c r="AA565" s="93"/>
      <c r="AB565" s="93"/>
      <c r="AC565" s="93">
        <f t="shared" si="73"/>
        <v>4</v>
      </c>
      <c r="AD565" s="93">
        <f t="shared" si="74"/>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382</v>
      </c>
      <c r="J566" s="234">
        <v>0.65</v>
      </c>
      <c r="K566" s="234">
        <v>0.65</v>
      </c>
      <c r="L566" s="234">
        <v>0.65</v>
      </c>
      <c r="M566" s="234">
        <v>0.65</v>
      </c>
      <c r="N566" s="234">
        <v>0.65</v>
      </c>
      <c r="O566" s="234">
        <v>0.65</v>
      </c>
      <c r="P566" s="234">
        <v>0.65</v>
      </c>
      <c r="Q566" s="234">
        <v>0.65</v>
      </c>
      <c r="R566" s="234">
        <v>0.65</v>
      </c>
      <c r="S566" s="576"/>
      <c r="T566" s="234">
        <v>-0.15</v>
      </c>
      <c r="U566" s="93"/>
      <c r="V566" s="720">
        <f t="shared" si="72"/>
        <v>0</v>
      </c>
      <c r="W566" s="93"/>
      <c r="X566" s="93"/>
      <c r="Y566" s="93"/>
      <c r="Z566" s="93"/>
      <c r="AA566" s="93"/>
      <c r="AB566" s="93"/>
      <c r="AC566" s="93">
        <f t="shared" si="73"/>
        <v>4</v>
      </c>
      <c r="AD566" s="93">
        <f t="shared" si="74"/>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t="s">
        <v>782</v>
      </c>
      <c r="I567" s="105" t="s">
        <v>373</v>
      </c>
      <c r="J567" s="234">
        <v>0.65</v>
      </c>
      <c r="K567" s="234">
        <v>0.65</v>
      </c>
      <c r="L567" s="234">
        <v>0.65</v>
      </c>
      <c r="M567" s="234">
        <v>0.65</v>
      </c>
      <c r="N567" s="234">
        <v>0.65</v>
      </c>
      <c r="O567" s="234">
        <v>0.65</v>
      </c>
      <c r="P567" s="234">
        <v>0.65</v>
      </c>
      <c r="Q567" s="234">
        <v>0.65</v>
      </c>
      <c r="R567" s="234">
        <v>0.65</v>
      </c>
      <c r="S567" s="576"/>
      <c r="T567" s="234">
        <v>-0.15</v>
      </c>
      <c r="U567" s="93"/>
      <c r="V567" s="720">
        <f t="shared" si="72"/>
        <v>0</v>
      </c>
      <c r="W567" s="93"/>
      <c r="X567" s="93"/>
      <c r="Y567" s="93"/>
      <c r="Z567" s="93"/>
      <c r="AA567" s="93"/>
      <c r="AB567" s="93"/>
      <c r="AC567" s="93">
        <f t="shared" si="73"/>
        <v>5</v>
      </c>
      <c r="AD567" s="93">
        <f t="shared" si="74"/>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374</v>
      </c>
      <c r="J568" s="234">
        <v>0.81</v>
      </c>
      <c r="K568" s="234">
        <v>0.81</v>
      </c>
      <c r="L568" s="234">
        <v>0.81</v>
      </c>
      <c r="M568" s="234">
        <v>0.81</v>
      </c>
      <c r="N568" s="234">
        <v>0.81</v>
      </c>
      <c r="O568" s="234">
        <v>0.81</v>
      </c>
      <c r="P568" s="234">
        <v>0.81</v>
      </c>
      <c r="Q568" s="234">
        <v>0.81</v>
      </c>
      <c r="R568" s="234">
        <v>0.81</v>
      </c>
      <c r="S568" s="576"/>
      <c r="T568" s="234">
        <v>-0.13</v>
      </c>
      <c r="U568" s="93"/>
      <c r="V568" s="720">
        <f t="shared" si="72"/>
        <v>0</v>
      </c>
      <c r="W568" s="93"/>
      <c r="X568" s="93"/>
      <c r="Y568" s="93"/>
      <c r="Z568" s="93"/>
      <c r="AA568" s="93"/>
      <c r="AB568" s="93"/>
      <c r="AC568" s="93">
        <f t="shared" si="73"/>
        <v>5</v>
      </c>
      <c r="AD568" s="93">
        <f t="shared" si="74"/>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375</v>
      </c>
      <c r="J569" s="234">
        <v>0.81</v>
      </c>
      <c r="K569" s="234">
        <v>0.81</v>
      </c>
      <c r="L569" s="234">
        <v>0.81</v>
      </c>
      <c r="M569" s="234">
        <v>0.81</v>
      </c>
      <c r="N569" s="234">
        <v>0.81</v>
      </c>
      <c r="O569" s="234">
        <v>0.81</v>
      </c>
      <c r="P569" s="234">
        <v>0.81</v>
      </c>
      <c r="Q569" s="234">
        <v>0.81</v>
      </c>
      <c r="R569" s="234">
        <v>0.81</v>
      </c>
      <c r="S569" s="576"/>
      <c r="T569" s="234">
        <v>-0.13</v>
      </c>
      <c r="U569" s="93"/>
      <c r="V569" s="720">
        <f t="shared" si="72"/>
        <v>0</v>
      </c>
      <c r="W569" s="93"/>
      <c r="X569" s="93"/>
      <c r="Y569" s="93"/>
      <c r="Z569" s="93"/>
      <c r="AA569" s="93"/>
      <c r="AB569" s="93"/>
      <c r="AC569" s="93">
        <f t="shared" si="73"/>
        <v>5</v>
      </c>
      <c r="AD569" s="93">
        <f t="shared" si="74"/>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376</v>
      </c>
      <c r="J570" s="234">
        <v>0.78</v>
      </c>
      <c r="K570" s="234">
        <v>0.8</v>
      </c>
      <c r="L570" s="234">
        <v>0.8</v>
      </c>
      <c r="M570" s="234">
        <v>0.8</v>
      </c>
      <c r="N570" s="234">
        <v>0.8</v>
      </c>
      <c r="O570" s="234">
        <v>0.8</v>
      </c>
      <c r="P570" s="234">
        <v>0.8</v>
      </c>
      <c r="Q570" s="234">
        <v>0.8</v>
      </c>
      <c r="R570" s="234">
        <v>0.8</v>
      </c>
      <c r="S570" s="576"/>
      <c r="T570" s="234">
        <v>-0.1</v>
      </c>
      <c r="U570" s="93"/>
      <c r="V570" s="720">
        <f t="shared" si="72"/>
        <v>0</v>
      </c>
      <c r="W570" s="93"/>
      <c r="X570" s="93"/>
      <c r="Y570" s="93"/>
      <c r="Z570" s="93"/>
      <c r="AA570" s="93"/>
      <c r="AB570" s="93"/>
      <c r="AC570" s="93">
        <f t="shared" si="73"/>
        <v>5</v>
      </c>
      <c r="AD570" s="93">
        <f t="shared" si="74"/>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c r="I571" s="105" t="s">
        <v>377</v>
      </c>
      <c r="J571" s="234">
        <v>0.75</v>
      </c>
      <c r="K571" s="234">
        <v>0.78</v>
      </c>
      <c r="L571" s="234">
        <v>0.78</v>
      </c>
      <c r="M571" s="234">
        <v>0.78</v>
      </c>
      <c r="N571" s="234">
        <v>0.78</v>
      </c>
      <c r="O571" s="234">
        <v>0.78</v>
      </c>
      <c r="P571" s="234">
        <v>0.78</v>
      </c>
      <c r="Q571" s="234">
        <v>0.78</v>
      </c>
      <c r="R571" s="234">
        <v>0.78</v>
      </c>
      <c r="S571" s="576"/>
      <c r="T571" s="234">
        <v>-0.05</v>
      </c>
      <c r="U571" s="93"/>
      <c r="V571" s="720">
        <f t="shared" si="72"/>
        <v>0.05</v>
      </c>
      <c r="W571" s="93"/>
      <c r="X571" s="93"/>
      <c r="Y571" s="93"/>
      <c r="Z571" s="93"/>
      <c r="AA571" s="93"/>
      <c r="AB571" s="93"/>
      <c r="AC571" s="93">
        <f t="shared" si="73"/>
        <v>5</v>
      </c>
      <c r="AD571" s="93">
        <f t="shared" si="74"/>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378</v>
      </c>
      <c r="J572" s="234">
        <v>0.75</v>
      </c>
      <c r="K572" s="234">
        <v>0.78</v>
      </c>
      <c r="L572" s="234">
        <v>0.78</v>
      </c>
      <c r="M572" s="234">
        <v>0.78</v>
      </c>
      <c r="N572" s="234">
        <v>0.78</v>
      </c>
      <c r="O572" s="234">
        <v>0.78</v>
      </c>
      <c r="P572" s="234">
        <v>0.78</v>
      </c>
      <c r="Q572" s="234">
        <v>0.78</v>
      </c>
      <c r="R572" s="234">
        <v>0.78</v>
      </c>
      <c r="S572" s="576"/>
      <c r="T572" s="234">
        <v>-0.05</v>
      </c>
      <c r="U572" s="93"/>
      <c r="V572" s="720">
        <f t="shared" si="72"/>
        <v>0.15</v>
      </c>
      <c r="W572" s="93"/>
      <c r="X572" s="93"/>
      <c r="Y572" s="93"/>
      <c r="Z572" s="93"/>
      <c r="AA572" s="93"/>
      <c r="AB572" s="93"/>
      <c r="AC572" s="93">
        <f t="shared" si="73"/>
        <v>5</v>
      </c>
      <c r="AD572" s="93">
        <f t="shared" si="74"/>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379</v>
      </c>
      <c r="J573" s="234">
        <v>0.71</v>
      </c>
      <c r="K573" s="234">
        <v>0.71</v>
      </c>
      <c r="L573" s="234">
        <v>0.71</v>
      </c>
      <c r="M573" s="234">
        <v>0.71</v>
      </c>
      <c r="N573" s="234">
        <v>0.71</v>
      </c>
      <c r="O573" s="234">
        <v>0.71</v>
      </c>
      <c r="P573" s="234">
        <v>0.71</v>
      </c>
      <c r="Q573" s="234">
        <v>0.71</v>
      </c>
      <c r="R573" s="234">
        <v>0.71</v>
      </c>
      <c r="S573" s="576"/>
      <c r="T573" s="234">
        <v>-0.15</v>
      </c>
      <c r="U573" s="93"/>
      <c r="V573" s="720">
        <f t="shared" si="72"/>
        <v>0.15</v>
      </c>
      <c r="W573" s="93"/>
      <c r="X573" s="93"/>
      <c r="Y573" s="93"/>
      <c r="Z573" s="93"/>
      <c r="AA573" s="93"/>
      <c r="AB573" s="93"/>
      <c r="AC573" s="93">
        <f t="shared" si="73"/>
        <v>5</v>
      </c>
      <c r="AD573" s="93">
        <f t="shared" si="74"/>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380</v>
      </c>
      <c r="J574" s="234">
        <v>0.7</v>
      </c>
      <c r="K574" s="234">
        <v>0.7</v>
      </c>
      <c r="L574" s="234">
        <v>0.7</v>
      </c>
      <c r="M574" s="234">
        <v>0.7</v>
      </c>
      <c r="N574" s="234">
        <v>0.7</v>
      </c>
      <c r="O574" s="234">
        <v>0.7</v>
      </c>
      <c r="P574" s="234">
        <v>0.7</v>
      </c>
      <c r="Q574" s="234">
        <v>0.7</v>
      </c>
      <c r="R574" s="234">
        <v>0.7</v>
      </c>
      <c r="S574" s="576"/>
      <c r="T574" s="234">
        <v>-0.15</v>
      </c>
      <c r="U574" s="93"/>
      <c r="V574" s="720">
        <f t="shared" si="72"/>
        <v>0</v>
      </c>
      <c r="W574" s="93"/>
      <c r="X574" s="93"/>
      <c r="Y574" s="93"/>
      <c r="Z574" s="93"/>
      <c r="AA574" s="93"/>
      <c r="AB574" s="93"/>
      <c r="AC574" s="93">
        <f t="shared" si="73"/>
        <v>5</v>
      </c>
      <c r="AD574" s="93">
        <f t="shared" si="74"/>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381</v>
      </c>
      <c r="J575" s="234">
        <v>0.68</v>
      </c>
      <c r="K575" s="234">
        <v>0.68</v>
      </c>
      <c r="L575" s="234">
        <v>0.68</v>
      </c>
      <c r="M575" s="234">
        <v>0.68</v>
      </c>
      <c r="N575" s="234">
        <v>0.68</v>
      </c>
      <c r="O575" s="234">
        <v>0.68</v>
      </c>
      <c r="P575" s="234">
        <v>0.68</v>
      </c>
      <c r="Q575" s="234">
        <v>0.68</v>
      </c>
      <c r="R575" s="234">
        <v>0.68</v>
      </c>
      <c r="S575" s="576"/>
      <c r="T575" s="234">
        <v>-0.15</v>
      </c>
      <c r="U575" s="93"/>
      <c r="V575" s="720">
        <f t="shared" si="72"/>
        <v>0</v>
      </c>
      <c r="W575" s="93"/>
      <c r="X575" s="93"/>
      <c r="Y575" s="93"/>
      <c r="Z575" s="93"/>
      <c r="AA575" s="93"/>
      <c r="AB575" s="93"/>
      <c r="AC575" s="93">
        <f t="shared" si="73"/>
        <v>5</v>
      </c>
      <c r="AD575" s="93">
        <f t="shared" si="74"/>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382</v>
      </c>
      <c r="J576" s="234">
        <v>0.65</v>
      </c>
      <c r="K576" s="234">
        <v>0.65</v>
      </c>
      <c r="L576" s="234">
        <v>0.65</v>
      </c>
      <c r="M576" s="234">
        <v>0.65</v>
      </c>
      <c r="N576" s="234">
        <v>0.65</v>
      </c>
      <c r="O576" s="234">
        <v>0.65</v>
      </c>
      <c r="P576" s="234">
        <v>0.65</v>
      </c>
      <c r="Q576" s="234">
        <v>0.65</v>
      </c>
      <c r="R576" s="234">
        <v>0.65</v>
      </c>
      <c r="S576" s="576"/>
      <c r="T576" s="234">
        <v>-0.15</v>
      </c>
      <c r="U576" s="93"/>
      <c r="V576" s="720">
        <f t="shared" si="72"/>
        <v>0</v>
      </c>
      <c r="W576" s="93"/>
      <c r="X576" s="93"/>
      <c r="Y576" s="93"/>
      <c r="Z576" s="93"/>
      <c r="AA576" s="93"/>
      <c r="AB576" s="93"/>
      <c r="AC576" s="93">
        <f t="shared" si="73"/>
        <v>5</v>
      </c>
      <c r="AD576" s="93">
        <f t="shared" si="74"/>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t="s">
        <v>783</v>
      </c>
      <c r="I577" s="105" t="s">
        <v>373</v>
      </c>
      <c r="J577" s="234">
        <v>0.65</v>
      </c>
      <c r="K577" s="234">
        <v>0.65</v>
      </c>
      <c r="L577" s="234">
        <v>0.65</v>
      </c>
      <c r="M577" s="234">
        <v>0.65</v>
      </c>
      <c r="N577" s="234">
        <v>0.65</v>
      </c>
      <c r="O577" s="234">
        <v>0.65</v>
      </c>
      <c r="P577" s="234">
        <v>0.65</v>
      </c>
      <c r="Q577" s="234">
        <v>0.65</v>
      </c>
      <c r="R577" s="234">
        <v>0.65</v>
      </c>
      <c r="S577" s="576"/>
      <c r="T577" s="234">
        <v>-0.15</v>
      </c>
      <c r="U577" s="93"/>
      <c r="V577" s="720">
        <f t="shared" si="72"/>
        <v>0</v>
      </c>
      <c r="W577" s="93"/>
      <c r="X577" s="93"/>
      <c r="Y577" s="93"/>
      <c r="Z577" s="93"/>
      <c r="AA577" s="93"/>
      <c r="AB577" s="93"/>
      <c r="AC577" s="93">
        <f t="shared" si="73"/>
        <v>6</v>
      </c>
      <c r="AD577" s="93">
        <f t="shared" si="74"/>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374</v>
      </c>
      <c r="J578" s="234">
        <v>0.81</v>
      </c>
      <c r="K578" s="234">
        <v>0.81</v>
      </c>
      <c r="L578" s="234">
        <v>0.81</v>
      </c>
      <c r="M578" s="234">
        <v>0.81</v>
      </c>
      <c r="N578" s="234">
        <v>0.81</v>
      </c>
      <c r="O578" s="234">
        <v>0.81</v>
      </c>
      <c r="P578" s="234">
        <v>0.81</v>
      </c>
      <c r="Q578" s="234">
        <v>0.81</v>
      </c>
      <c r="R578" s="234">
        <v>0.81</v>
      </c>
      <c r="S578" s="576"/>
      <c r="T578" s="234">
        <v>-0.13</v>
      </c>
      <c r="U578" s="93"/>
      <c r="V578" s="720">
        <f t="shared" si="72"/>
        <v>0</v>
      </c>
      <c r="W578" s="93"/>
      <c r="X578" s="93"/>
      <c r="Y578" s="93"/>
      <c r="Z578" s="93"/>
      <c r="AA578" s="93"/>
      <c r="AB578" s="93"/>
      <c r="AC578" s="93">
        <f t="shared" si="73"/>
        <v>6</v>
      </c>
      <c r="AD578" s="93">
        <f t="shared" si="74"/>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375</v>
      </c>
      <c r="J579" s="234">
        <v>0.81</v>
      </c>
      <c r="K579" s="234">
        <v>0.81</v>
      </c>
      <c r="L579" s="234">
        <v>0.81</v>
      </c>
      <c r="M579" s="234">
        <v>0.81</v>
      </c>
      <c r="N579" s="234">
        <v>0.81</v>
      </c>
      <c r="O579" s="234">
        <v>0.81</v>
      </c>
      <c r="P579" s="234">
        <v>0.81</v>
      </c>
      <c r="Q579" s="234">
        <v>0.81</v>
      </c>
      <c r="R579" s="234">
        <v>0.81</v>
      </c>
      <c r="S579" s="576"/>
      <c r="T579" s="234">
        <v>-0.13</v>
      </c>
      <c r="U579" s="93"/>
      <c r="V579" s="720">
        <f t="shared" si="72"/>
        <v>0</v>
      </c>
      <c r="W579" s="93"/>
      <c r="X579" s="93"/>
      <c r="Y579" s="93"/>
      <c r="Z579" s="93"/>
      <c r="AA579" s="93"/>
      <c r="AB579" s="93"/>
      <c r="AC579" s="93">
        <f t="shared" si="73"/>
        <v>6</v>
      </c>
      <c r="AD579" s="93">
        <f t="shared" si="74"/>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376</v>
      </c>
      <c r="J580" s="234">
        <v>0.78</v>
      </c>
      <c r="K580" s="234">
        <v>0.8</v>
      </c>
      <c r="L580" s="234">
        <v>0.8</v>
      </c>
      <c r="M580" s="234">
        <v>0.8</v>
      </c>
      <c r="N580" s="234">
        <v>0.8</v>
      </c>
      <c r="O580" s="234">
        <v>0.8</v>
      </c>
      <c r="P580" s="234">
        <v>0.8</v>
      </c>
      <c r="Q580" s="234">
        <v>0.8</v>
      </c>
      <c r="R580" s="234">
        <v>0.8</v>
      </c>
      <c r="S580" s="576"/>
      <c r="T580" s="234">
        <v>-0.1</v>
      </c>
      <c r="U580" s="93"/>
      <c r="V580" s="720">
        <f t="shared" si="72"/>
        <v>0</v>
      </c>
      <c r="W580" s="93"/>
      <c r="X580" s="93"/>
      <c r="Y580" s="93"/>
      <c r="Z580" s="93"/>
      <c r="AA580" s="93"/>
      <c r="AB580" s="93"/>
      <c r="AC580" s="93">
        <f t="shared" si="73"/>
        <v>6</v>
      </c>
      <c r="AD580" s="93">
        <f t="shared" si="74"/>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c r="I581" s="105" t="s">
        <v>377</v>
      </c>
      <c r="J581" s="234">
        <v>0.75</v>
      </c>
      <c r="K581" s="234">
        <v>0.78</v>
      </c>
      <c r="L581" s="234">
        <v>0.78</v>
      </c>
      <c r="M581" s="234">
        <v>0.78</v>
      </c>
      <c r="N581" s="234">
        <v>0.78</v>
      </c>
      <c r="O581" s="234">
        <v>0.78</v>
      </c>
      <c r="P581" s="234">
        <v>0.78</v>
      </c>
      <c r="Q581" s="234">
        <v>0.78</v>
      </c>
      <c r="R581" s="234">
        <v>0.78</v>
      </c>
      <c r="S581" s="576"/>
      <c r="T581" s="234">
        <v>-0.05</v>
      </c>
      <c r="U581" s="93"/>
      <c r="V581" s="720">
        <f t="shared" si="72"/>
        <v>0.05</v>
      </c>
      <c r="W581" s="93"/>
      <c r="X581" s="93"/>
      <c r="Y581" s="93"/>
      <c r="Z581" s="93"/>
      <c r="AA581" s="93"/>
      <c r="AB581" s="93"/>
      <c r="AC581" s="93">
        <f t="shared" si="73"/>
        <v>6</v>
      </c>
      <c r="AD581" s="93">
        <f t="shared" si="74"/>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378</v>
      </c>
      <c r="J582" s="234">
        <v>0.75</v>
      </c>
      <c r="K582" s="234">
        <v>0.78</v>
      </c>
      <c r="L582" s="234">
        <v>0.78</v>
      </c>
      <c r="M582" s="234">
        <v>0.78</v>
      </c>
      <c r="N582" s="234">
        <v>0.78</v>
      </c>
      <c r="O582" s="234">
        <v>0.78</v>
      </c>
      <c r="P582" s="234">
        <v>0.78</v>
      </c>
      <c r="Q582" s="234">
        <v>0.78</v>
      </c>
      <c r="R582" s="234">
        <v>0.78</v>
      </c>
      <c r="S582" s="576"/>
      <c r="T582" s="234">
        <v>-0.05</v>
      </c>
      <c r="U582" s="93"/>
      <c r="V582" s="720">
        <f t="shared" si="72"/>
        <v>0.15</v>
      </c>
      <c r="W582" s="93"/>
      <c r="X582" s="93"/>
      <c r="Y582" s="93"/>
      <c r="Z582" s="93"/>
      <c r="AA582" s="93"/>
      <c r="AB582" s="93"/>
      <c r="AC582" s="93">
        <f t="shared" si="73"/>
        <v>6</v>
      </c>
      <c r="AD582" s="93">
        <f t="shared" si="74"/>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379</v>
      </c>
      <c r="J583" s="234">
        <v>0.71</v>
      </c>
      <c r="K583" s="234">
        <v>0.71</v>
      </c>
      <c r="L583" s="234">
        <v>0.71</v>
      </c>
      <c r="M583" s="234">
        <v>0.71</v>
      </c>
      <c r="N583" s="234">
        <v>0.71</v>
      </c>
      <c r="O583" s="234">
        <v>0.71</v>
      </c>
      <c r="P583" s="234">
        <v>0.71</v>
      </c>
      <c r="Q583" s="234">
        <v>0.71</v>
      </c>
      <c r="R583" s="234">
        <v>0.71</v>
      </c>
      <c r="S583" s="576"/>
      <c r="T583" s="234">
        <v>-0.15</v>
      </c>
      <c r="U583" s="93"/>
      <c r="V583" s="720">
        <f t="shared" si="72"/>
        <v>0.15</v>
      </c>
      <c r="W583" s="93"/>
      <c r="X583" s="93"/>
      <c r="Y583" s="93"/>
      <c r="Z583" s="93"/>
      <c r="AA583" s="93"/>
      <c r="AB583" s="93"/>
      <c r="AC583" s="93">
        <f t="shared" si="73"/>
        <v>6</v>
      </c>
      <c r="AD583" s="93">
        <f t="shared" si="74"/>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380</v>
      </c>
      <c r="J584" s="234">
        <v>0.7</v>
      </c>
      <c r="K584" s="234">
        <v>0.7</v>
      </c>
      <c r="L584" s="234">
        <v>0.7</v>
      </c>
      <c r="M584" s="234">
        <v>0.7</v>
      </c>
      <c r="N584" s="234">
        <v>0.7</v>
      </c>
      <c r="O584" s="234">
        <v>0.7</v>
      </c>
      <c r="P584" s="234">
        <v>0.7</v>
      </c>
      <c r="Q584" s="234">
        <v>0.7</v>
      </c>
      <c r="R584" s="234">
        <v>0.7</v>
      </c>
      <c r="S584" s="576"/>
      <c r="T584" s="234">
        <v>-0.15</v>
      </c>
      <c r="U584" s="93"/>
      <c r="V584" s="720">
        <f t="shared" si="72"/>
        <v>0</v>
      </c>
      <c r="W584" s="93"/>
      <c r="X584" s="93"/>
      <c r="Y584" s="93"/>
      <c r="Z584" s="93"/>
      <c r="AA584" s="93"/>
      <c r="AB584" s="93"/>
      <c r="AC584" s="93">
        <f t="shared" si="73"/>
        <v>6</v>
      </c>
      <c r="AD584" s="93">
        <f t="shared" si="74"/>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381</v>
      </c>
      <c r="J585" s="234">
        <v>0.68</v>
      </c>
      <c r="K585" s="234">
        <v>0.68</v>
      </c>
      <c r="L585" s="234">
        <v>0.68</v>
      </c>
      <c r="M585" s="234">
        <v>0.68</v>
      </c>
      <c r="N585" s="234">
        <v>0.68</v>
      </c>
      <c r="O585" s="234">
        <v>0.68</v>
      </c>
      <c r="P585" s="234">
        <v>0.68</v>
      </c>
      <c r="Q585" s="234">
        <v>0.68</v>
      </c>
      <c r="R585" s="234">
        <v>0.68</v>
      </c>
      <c r="S585" s="576"/>
      <c r="T585" s="234">
        <v>-0.15</v>
      </c>
      <c r="U585" s="93"/>
      <c r="V585" s="720">
        <f t="shared" si="72"/>
        <v>0</v>
      </c>
      <c r="W585" s="93"/>
      <c r="X585" s="93"/>
      <c r="Y585" s="93"/>
      <c r="Z585" s="93"/>
      <c r="AA585" s="93"/>
      <c r="AB585" s="93"/>
      <c r="AC585" s="93">
        <f t="shared" si="73"/>
        <v>6</v>
      </c>
      <c r="AD585" s="93">
        <f t="shared" si="74"/>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382</v>
      </c>
      <c r="J586" s="234">
        <v>0.65</v>
      </c>
      <c r="K586" s="234">
        <v>0.65</v>
      </c>
      <c r="L586" s="234">
        <v>0.65</v>
      </c>
      <c r="M586" s="234">
        <v>0.65</v>
      </c>
      <c r="N586" s="234">
        <v>0.65</v>
      </c>
      <c r="O586" s="234">
        <v>0.65</v>
      </c>
      <c r="P586" s="234">
        <v>0.65</v>
      </c>
      <c r="Q586" s="234">
        <v>0.65</v>
      </c>
      <c r="R586" s="234">
        <v>0.65</v>
      </c>
      <c r="S586" s="576"/>
      <c r="T586" s="234">
        <v>-0.15</v>
      </c>
      <c r="U586" s="93"/>
      <c r="V586" s="720">
        <f t="shared" si="72"/>
        <v>0</v>
      </c>
      <c r="W586" s="93"/>
      <c r="X586" s="93"/>
      <c r="Y586" s="93"/>
      <c r="Z586" s="93"/>
      <c r="AA586" s="93"/>
      <c r="AB586" s="93"/>
      <c r="AC586" s="93">
        <f t="shared" si="73"/>
        <v>6</v>
      </c>
      <c r="AD586" s="93">
        <f t="shared" si="74"/>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t="s">
        <v>784</v>
      </c>
      <c r="I587" s="105" t="s">
        <v>373</v>
      </c>
      <c r="J587" s="234">
        <v>0.65</v>
      </c>
      <c r="K587" s="234">
        <v>0.65</v>
      </c>
      <c r="L587" s="234">
        <v>0.65</v>
      </c>
      <c r="M587" s="234">
        <v>0.65</v>
      </c>
      <c r="N587" s="234">
        <v>0.65</v>
      </c>
      <c r="O587" s="234">
        <v>0.65</v>
      </c>
      <c r="P587" s="234">
        <v>0.65</v>
      </c>
      <c r="Q587" s="234">
        <v>0.65</v>
      </c>
      <c r="R587" s="234">
        <v>0.65</v>
      </c>
      <c r="S587" s="576"/>
      <c r="T587" s="234">
        <v>-0.15</v>
      </c>
      <c r="U587" s="93"/>
      <c r="V587" s="720">
        <f t="shared" si="72"/>
        <v>0</v>
      </c>
      <c r="W587" s="93"/>
      <c r="X587" s="93"/>
      <c r="Y587" s="93"/>
      <c r="Z587" s="93"/>
      <c r="AA587" s="93"/>
      <c r="AB587" s="93"/>
      <c r="AC587" s="93">
        <f t="shared" si="73"/>
        <v>7</v>
      </c>
      <c r="AD587" s="93">
        <f t="shared" si="74"/>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374</v>
      </c>
      <c r="J588" s="234">
        <v>0.65</v>
      </c>
      <c r="K588" s="234">
        <v>0.65</v>
      </c>
      <c r="L588" s="234">
        <v>0.65</v>
      </c>
      <c r="M588" s="234">
        <v>0.65</v>
      </c>
      <c r="N588" s="234">
        <v>0.65</v>
      </c>
      <c r="O588" s="234">
        <v>0.65</v>
      </c>
      <c r="P588" s="234">
        <v>0.65</v>
      </c>
      <c r="Q588" s="234">
        <v>0.65</v>
      </c>
      <c r="R588" s="234">
        <v>0.65</v>
      </c>
      <c r="S588" s="576"/>
      <c r="T588" s="234">
        <v>-0.15</v>
      </c>
      <c r="U588" s="93"/>
      <c r="V588" s="720">
        <f t="shared" si="72"/>
        <v>0</v>
      </c>
      <c r="W588" s="93"/>
      <c r="X588" s="93"/>
      <c r="Y588" s="93"/>
      <c r="Z588" s="93"/>
      <c r="AA588" s="93"/>
      <c r="AB588" s="93"/>
      <c r="AC588" s="93">
        <f t="shared" si="73"/>
        <v>7</v>
      </c>
      <c r="AD588" s="93">
        <f t="shared" si="74"/>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375</v>
      </c>
      <c r="J589" s="234">
        <v>0.81</v>
      </c>
      <c r="K589" s="234">
        <v>0.81</v>
      </c>
      <c r="L589" s="234">
        <v>0.81</v>
      </c>
      <c r="M589" s="234">
        <v>0.81</v>
      </c>
      <c r="N589" s="234">
        <v>0.81</v>
      </c>
      <c r="O589" s="234">
        <v>0.81</v>
      </c>
      <c r="P589" s="234">
        <v>0.81</v>
      </c>
      <c r="Q589" s="234">
        <v>0.81</v>
      </c>
      <c r="R589" s="234">
        <v>0.81</v>
      </c>
      <c r="S589" s="576"/>
      <c r="T589" s="234">
        <v>-0.13</v>
      </c>
      <c r="U589" s="93"/>
      <c r="V589" s="720">
        <f t="shared" si="72"/>
        <v>0</v>
      </c>
      <c r="W589" s="93"/>
      <c r="X589" s="93"/>
      <c r="Y589" s="93"/>
      <c r="Z589" s="93"/>
      <c r="AA589" s="93"/>
      <c r="AB589" s="93"/>
      <c r="AC589" s="93">
        <f t="shared" si="73"/>
        <v>7</v>
      </c>
      <c r="AD589" s="93">
        <f t="shared" si="74"/>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376</v>
      </c>
      <c r="J590" s="234">
        <v>0.78</v>
      </c>
      <c r="K590" s="234">
        <v>0.8</v>
      </c>
      <c r="L590" s="234">
        <v>0.8</v>
      </c>
      <c r="M590" s="234">
        <v>0.8</v>
      </c>
      <c r="N590" s="234">
        <v>0.8</v>
      </c>
      <c r="O590" s="234">
        <v>0.8</v>
      </c>
      <c r="P590" s="234">
        <v>0.8</v>
      </c>
      <c r="Q590" s="234">
        <v>0.8</v>
      </c>
      <c r="R590" s="234">
        <v>0.8</v>
      </c>
      <c r="S590" s="576"/>
      <c r="T590" s="234">
        <v>-0.1</v>
      </c>
      <c r="U590" s="93"/>
      <c r="V590" s="720">
        <f t="shared" si="72"/>
        <v>0</v>
      </c>
      <c r="W590" s="93"/>
      <c r="X590" s="93"/>
      <c r="Y590" s="93"/>
      <c r="Z590" s="93"/>
      <c r="AA590" s="93"/>
      <c r="AB590" s="93"/>
      <c r="AC590" s="93">
        <f t="shared" si="73"/>
        <v>7</v>
      </c>
      <c r="AD590" s="93">
        <f t="shared" si="74"/>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5" hidden="1" customHeight="1" outlineLevel="2" x14ac:dyDescent="0.25">
      <c r="A591" s="106"/>
      <c r="B591" s="97"/>
      <c r="C591" s="18"/>
      <c r="D591" s="18"/>
      <c r="E591" s="18"/>
      <c r="F591" s="14"/>
      <c r="G591" s="93"/>
      <c r="H591" s="93"/>
      <c r="I591" s="105" t="s">
        <v>377</v>
      </c>
      <c r="J591" s="234">
        <v>0.76</v>
      </c>
      <c r="K591" s="234">
        <v>0.79</v>
      </c>
      <c r="L591" s="234">
        <v>0.79</v>
      </c>
      <c r="M591" s="234">
        <v>0.79</v>
      </c>
      <c r="N591" s="234">
        <v>0.79</v>
      </c>
      <c r="O591" s="234">
        <v>0.79</v>
      </c>
      <c r="P591" s="234">
        <v>0.79</v>
      </c>
      <c r="Q591" s="234">
        <v>0.79</v>
      </c>
      <c r="R591" s="234">
        <v>0.79</v>
      </c>
      <c r="S591" s="576"/>
      <c r="T591" s="234">
        <v>-0.05</v>
      </c>
      <c r="U591" s="93"/>
      <c r="V591" s="720">
        <f t="shared" si="72"/>
        <v>0.05</v>
      </c>
      <c r="W591" s="93"/>
      <c r="X591" s="93"/>
      <c r="Y591" s="93"/>
      <c r="Z591" s="93"/>
      <c r="AA591" s="93"/>
      <c r="AB591" s="93"/>
      <c r="AC591" s="93">
        <f t="shared" si="73"/>
        <v>7</v>
      </c>
      <c r="AD591" s="93">
        <f t="shared" si="74"/>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5" hidden="1" customHeight="1" outlineLevel="2" x14ac:dyDescent="0.25">
      <c r="A592" s="106"/>
      <c r="B592" s="97"/>
      <c r="C592" s="18"/>
      <c r="D592" s="18"/>
      <c r="E592" s="18"/>
      <c r="F592" s="14"/>
      <c r="G592" s="93"/>
      <c r="H592" s="93"/>
      <c r="I592" s="105" t="s">
        <v>378</v>
      </c>
      <c r="J592" s="234">
        <v>0.76</v>
      </c>
      <c r="K592" s="234">
        <v>0.79</v>
      </c>
      <c r="L592" s="234">
        <v>0.79</v>
      </c>
      <c r="M592" s="234">
        <v>0.79</v>
      </c>
      <c r="N592" s="234">
        <v>0.79</v>
      </c>
      <c r="O592" s="234">
        <v>0.79</v>
      </c>
      <c r="P592" s="234">
        <v>0.79</v>
      </c>
      <c r="Q592" s="234">
        <v>0.79</v>
      </c>
      <c r="R592" s="234">
        <v>0.79</v>
      </c>
      <c r="S592" s="576"/>
      <c r="T592" s="234">
        <v>-0.05</v>
      </c>
      <c r="U592" s="93"/>
      <c r="V592" s="720">
        <f t="shared" ref="V592:V616" si="75">V582</f>
        <v>0.15</v>
      </c>
      <c r="W592" s="93"/>
      <c r="X592" s="93"/>
      <c r="Y592" s="93"/>
      <c r="Z592" s="93"/>
      <c r="AA592" s="93"/>
      <c r="AB592" s="93"/>
      <c r="AC592" s="93">
        <f t="shared" ref="AC592:AC616" si="76">AC582+1</f>
        <v>7</v>
      </c>
      <c r="AD592" s="93">
        <f t="shared" ref="AD592:AD616" si="77">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5" hidden="1" customHeight="1" outlineLevel="2" x14ac:dyDescent="0.25">
      <c r="A593" s="106"/>
      <c r="B593" s="97"/>
      <c r="C593" s="18"/>
      <c r="D593" s="18"/>
      <c r="E593" s="18"/>
      <c r="F593" s="14"/>
      <c r="G593" s="93"/>
      <c r="H593" s="93"/>
      <c r="I593" s="105" t="s">
        <v>379</v>
      </c>
      <c r="J593" s="234">
        <v>0.71</v>
      </c>
      <c r="K593" s="234">
        <v>0.71</v>
      </c>
      <c r="L593" s="234">
        <v>0.71</v>
      </c>
      <c r="M593" s="234">
        <v>0.71</v>
      </c>
      <c r="N593" s="234">
        <v>0.71</v>
      </c>
      <c r="O593" s="234">
        <v>0.71</v>
      </c>
      <c r="P593" s="234">
        <v>0.71</v>
      </c>
      <c r="Q593" s="234">
        <v>0.71</v>
      </c>
      <c r="R593" s="234">
        <v>0.71</v>
      </c>
      <c r="S593" s="576"/>
      <c r="T593" s="234">
        <v>-0.15</v>
      </c>
      <c r="U593" s="93"/>
      <c r="V593" s="720">
        <f t="shared" si="75"/>
        <v>0.15</v>
      </c>
      <c r="W593" s="93"/>
      <c r="X593" s="93"/>
      <c r="Y593" s="93"/>
      <c r="Z593" s="93"/>
      <c r="AA593" s="93"/>
      <c r="AB593" s="93"/>
      <c r="AC593" s="93">
        <f t="shared" si="76"/>
        <v>7</v>
      </c>
      <c r="AD593" s="93">
        <f t="shared" si="77"/>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5" hidden="1" customHeight="1" outlineLevel="2" x14ac:dyDescent="0.25">
      <c r="A594" s="106"/>
      <c r="B594" s="97"/>
      <c r="C594" s="18"/>
      <c r="D594" s="18"/>
      <c r="E594" s="18"/>
      <c r="F594" s="14"/>
      <c r="G594" s="93"/>
      <c r="H594" s="93"/>
      <c r="I594" s="105" t="s">
        <v>380</v>
      </c>
      <c r="J594" s="234">
        <v>0.7</v>
      </c>
      <c r="K594" s="234">
        <v>0.7</v>
      </c>
      <c r="L594" s="234">
        <v>0.7</v>
      </c>
      <c r="M594" s="234">
        <v>0.7</v>
      </c>
      <c r="N594" s="234">
        <v>0.7</v>
      </c>
      <c r="O594" s="234">
        <v>0.7</v>
      </c>
      <c r="P594" s="234">
        <v>0.7</v>
      </c>
      <c r="Q594" s="234">
        <v>0.7</v>
      </c>
      <c r="R594" s="234">
        <v>0.7</v>
      </c>
      <c r="S594" s="576"/>
      <c r="T594" s="234">
        <v>-0.15</v>
      </c>
      <c r="U594" s="93"/>
      <c r="V594" s="720">
        <f t="shared" si="75"/>
        <v>0</v>
      </c>
      <c r="W594" s="93"/>
      <c r="X594" s="93"/>
      <c r="Y594" s="93"/>
      <c r="Z594" s="93"/>
      <c r="AA594" s="93"/>
      <c r="AB594" s="93"/>
      <c r="AC594" s="93">
        <f t="shared" si="76"/>
        <v>7</v>
      </c>
      <c r="AD594" s="93">
        <f t="shared" si="77"/>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5" hidden="1" customHeight="1" outlineLevel="2" x14ac:dyDescent="0.25">
      <c r="A595" s="106"/>
      <c r="B595" s="97"/>
      <c r="C595" s="18"/>
      <c r="D595" s="18"/>
      <c r="E595" s="18"/>
      <c r="F595" s="14"/>
      <c r="G595" s="93"/>
      <c r="H595" s="93"/>
      <c r="I595" s="105" t="s">
        <v>381</v>
      </c>
      <c r="J595" s="234">
        <v>0.68</v>
      </c>
      <c r="K595" s="234">
        <v>0.68</v>
      </c>
      <c r="L595" s="234">
        <v>0.68</v>
      </c>
      <c r="M595" s="234">
        <v>0.68</v>
      </c>
      <c r="N595" s="234">
        <v>0.68</v>
      </c>
      <c r="O595" s="234">
        <v>0.68</v>
      </c>
      <c r="P595" s="234">
        <v>0.68</v>
      </c>
      <c r="Q595" s="234">
        <v>0.68</v>
      </c>
      <c r="R595" s="234">
        <v>0.68</v>
      </c>
      <c r="S595" s="576"/>
      <c r="T595" s="234">
        <v>-0.15</v>
      </c>
      <c r="U595" s="93"/>
      <c r="V595" s="720">
        <f t="shared" si="75"/>
        <v>0</v>
      </c>
      <c r="W595" s="93"/>
      <c r="X595" s="93"/>
      <c r="Y595" s="93"/>
      <c r="Z595" s="93"/>
      <c r="AA595" s="93"/>
      <c r="AB595" s="93"/>
      <c r="AC595" s="93">
        <f t="shared" si="76"/>
        <v>7</v>
      </c>
      <c r="AD595" s="93">
        <f t="shared" si="77"/>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5" hidden="1" customHeight="1" outlineLevel="2" x14ac:dyDescent="0.25">
      <c r="A596" s="106"/>
      <c r="B596" s="97"/>
      <c r="C596" s="18"/>
      <c r="D596" s="18"/>
      <c r="E596" s="18"/>
      <c r="F596" s="14"/>
      <c r="G596" s="93"/>
      <c r="H596" s="93"/>
      <c r="I596" s="105" t="s">
        <v>382</v>
      </c>
      <c r="J596" s="234">
        <v>0.65</v>
      </c>
      <c r="K596" s="234">
        <v>0.65</v>
      </c>
      <c r="L596" s="234">
        <v>0.65</v>
      </c>
      <c r="M596" s="234">
        <v>0.65</v>
      </c>
      <c r="N596" s="234">
        <v>0.65</v>
      </c>
      <c r="O596" s="234">
        <v>0.65</v>
      </c>
      <c r="P596" s="234">
        <v>0.65</v>
      </c>
      <c r="Q596" s="234">
        <v>0.65</v>
      </c>
      <c r="R596" s="234">
        <v>0.65</v>
      </c>
      <c r="S596" s="576"/>
      <c r="T596" s="234">
        <v>-0.15</v>
      </c>
      <c r="U596" s="93"/>
      <c r="V596" s="720">
        <f t="shared" si="75"/>
        <v>0</v>
      </c>
      <c r="W596" s="93"/>
      <c r="X596" s="93"/>
      <c r="Y596" s="93"/>
      <c r="Z596" s="93"/>
      <c r="AA596" s="93"/>
      <c r="AB596" s="93"/>
      <c r="AC596" s="93">
        <f t="shared" si="76"/>
        <v>7</v>
      </c>
      <c r="AD596" s="93">
        <f t="shared" si="77"/>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5" hidden="1" customHeight="1" outlineLevel="2" x14ac:dyDescent="0.25">
      <c r="A597" s="106"/>
      <c r="B597" s="97"/>
      <c r="C597" s="18"/>
      <c r="D597" s="18"/>
      <c r="E597" s="18"/>
      <c r="F597" s="14"/>
      <c r="G597" s="93"/>
      <c r="H597" s="93" t="s">
        <v>785</v>
      </c>
      <c r="I597" s="105" t="s">
        <v>373</v>
      </c>
      <c r="J597" s="234">
        <v>0.65</v>
      </c>
      <c r="K597" s="234">
        <v>0.65</v>
      </c>
      <c r="L597" s="234">
        <v>0.65</v>
      </c>
      <c r="M597" s="234">
        <v>0.65</v>
      </c>
      <c r="N597" s="234">
        <v>0.65</v>
      </c>
      <c r="O597" s="234">
        <v>0.65</v>
      </c>
      <c r="P597" s="234">
        <v>0.65</v>
      </c>
      <c r="Q597" s="234">
        <v>0.65</v>
      </c>
      <c r="R597" s="234">
        <v>0.65</v>
      </c>
      <c r="S597" s="576"/>
      <c r="T597" s="234">
        <v>-0.15</v>
      </c>
      <c r="U597" s="93"/>
      <c r="V597" s="720">
        <f t="shared" si="75"/>
        <v>0</v>
      </c>
      <c r="W597" s="93"/>
      <c r="X597" s="93"/>
      <c r="Y597" s="93"/>
      <c r="Z597" s="93"/>
      <c r="AA597" s="93"/>
      <c r="AB597" s="93"/>
      <c r="AC597" s="93">
        <f t="shared" si="76"/>
        <v>8</v>
      </c>
      <c r="AD597" s="93">
        <f t="shared" si="77"/>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5" hidden="1" customHeight="1" outlineLevel="2" x14ac:dyDescent="0.25">
      <c r="A598" s="106"/>
      <c r="B598" s="97"/>
      <c r="C598" s="18"/>
      <c r="D598" s="18"/>
      <c r="E598" s="18"/>
      <c r="F598" s="14"/>
      <c r="G598" s="93"/>
      <c r="H598" s="93"/>
      <c r="I598" s="105" t="s">
        <v>374</v>
      </c>
      <c r="J598" s="234">
        <v>0.65</v>
      </c>
      <c r="K598" s="234">
        <v>0.65</v>
      </c>
      <c r="L598" s="234">
        <v>0.65</v>
      </c>
      <c r="M598" s="234">
        <v>0.65</v>
      </c>
      <c r="N598" s="234">
        <v>0.65</v>
      </c>
      <c r="O598" s="234">
        <v>0.65</v>
      </c>
      <c r="P598" s="234">
        <v>0.65</v>
      </c>
      <c r="Q598" s="234">
        <v>0.65</v>
      </c>
      <c r="R598" s="234">
        <v>0.65</v>
      </c>
      <c r="S598" s="576"/>
      <c r="T598" s="234">
        <v>-0.15</v>
      </c>
      <c r="U598" s="93"/>
      <c r="V598" s="720">
        <f t="shared" si="75"/>
        <v>0</v>
      </c>
      <c r="W598" s="93"/>
      <c r="X598" s="93"/>
      <c r="Y598" s="93"/>
      <c r="Z598" s="93"/>
      <c r="AA598" s="93"/>
      <c r="AB598" s="93"/>
      <c r="AC598" s="93">
        <f t="shared" si="76"/>
        <v>8</v>
      </c>
      <c r="AD598" s="93">
        <f t="shared" si="77"/>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5" hidden="1" customHeight="1" outlineLevel="2" x14ac:dyDescent="0.25">
      <c r="A599" s="106"/>
      <c r="B599" s="97"/>
      <c r="C599" s="18"/>
      <c r="D599" s="18"/>
      <c r="E599" s="18"/>
      <c r="F599" s="14"/>
      <c r="G599" s="93"/>
      <c r="H599" s="93"/>
      <c r="I599" s="105" t="s">
        <v>375</v>
      </c>
      <c r="J599" s="234">
        <v>0.81</v>
      </c>
      <c r="K599" s="234">
        <v>0.81</v>
      </c>
      <c r="L599" s="234">
        <v>0.81</v>
      </c>
      <c r="M599" s="234">
        <v>0.81</v>
      </c>
      <c r="N599" s="234">
        <v>0.81</v>
      </c>
      <c r="O599" s="234">
        <v>0.81</v>
      </c>
      <c r="P599" s="234">
        <v>0.81</v>
      </c>
      <c r="Q599" s="234">
        <v>0.81</v>
      </c>
      <c r="R599" s="234">
        <v>0.81</v>
      </c>
      <c r="S599" s="576"/>
      <c r="T599" s="234">
        <v>-0.13</v>
      </c>
      <c r="U599" s="93"/>
      <c r="V599" s="720">
        <f t="shared" si="75"/>
        <v>0</v>
      </c>
      <c r="W599" s="93"/>
      <c r="X599" s="93"/>
      <c r="Y599" s="93"/>
      <c r="Z599" s="93"/>
      <c r="AA599" s="93"/>
      <c r="AB599" s="93"/>
      <c r="AC599" s="93">
        <f t="shared" si="76"/>
        <v>8</v>
      </c>
      <c r="AD599" s="93">
        <f t="shared" si="77"/>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5" hidden="1" customHeight="1" outlineLevel="2" x14ac:dyDescent="0.25">
      <c r="A600" s="106"/>
      <c r="B600" s="97"/>
      <c r="C600" s="18"/>
      <c r="D600" s="18"/>
      <c r="E600" s="18"/>
      <c r="F600" s="14"/>
      <c r="G600" s="93"/>
      <c r="H600" s="93"/>
      <c r="I600" s="105" t="s">
        <v>376</v>
      </c>
      <c r="J600" s="234">
        <v>0.78</v>
      </c>
      <c r="K600" s="234">
        <v>0.8</v>
      </c>
      <c r="L600" s="234">
        <v>0.8</v>
      </c>
      <c r="M600" s="234">
        <v>0.8</v>
      </c>
      <c r="N600" s="234">
        <v>0.8</v>
      </c>
      <c r="O600" s="234">
        <v>0.8</v>
      </c>
      <c r="P600" s="234">
        <v>0.8</v>
      </c>
      <c r="Q600" s="234">
        <v>0.8</v>
      </c>
      <c r="R600" s="234">
        <v>0.8</v>
      </c>
      <c r="S600" s="576"/>
      <c r="T600" s="234">
        <v>-0.1</v>
      </c>
      <c r="U600" s="93"/>
      <c r="V600" s="720">
        <f t="shared" si="75"/>
        <v>0</v>
      </c>
      <c r="W600" s="93"/>
      <c r="X600" s="93"/>
      <c r="Y600" s="93"/>
      <c r="Z600" s="93"/>
      <c r="AA600" s="93"/>
      <c r="AB600" s="93"/>
      <c r="AC600" s="93">
        <f t="shared" si="76"/>
        <v>8</v>
      </c>
      <c r="AD600" s="93">
        <f t="shared" si="77"/>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5" hidden="1" customHeight="1" outlineLevel="2" x14ac:dyDescent="0.25">
      <c r="A601" s="106"/>
      <c r="B601" s="97"/>
      <c r="C601" s="18"/>
      <c r="D601" s="18"/>
      <c r="E601" s="18"/>
      <c r="F601" s="14"/>
      <c r="G601" s="93"/>
      <c r="H601" s="93"/>
      <c r="I601" s="105" t="s">
        <v>377</v>
      </c>
      <c r="J601" s="234">
        <v>0.77</v>
      </c>
      <c r="K601" s="234">
        <v>0.8</v>
      </c>
      <c r="L601" s="234">
        <v>0.8</v>
      </c>
      <c r="M601" s="234">
        <v>0.8</v>
      </c>
      <c r="N601" s="234">
        <v>0.8</v>
      </c>
      <c r="O601" s="234">
        <v>0.8</v>
      </c>
      <c r="P601" s="234">
        <v>0.8</v>
      </c>
      <c r="Q601" s="234">
        <v>0.8</v>
      </c>
      <c r="R601" s="234">
        <v>0.8</v>
      </c>
      <c r="S601" s="576"/>
      <c r="T601" s="234">
        <v>-0.05</v>
      </c>
      <c r="U601" s="93"/>
      <c r="V601" s="720">
        <f t="shared" si="75"/>
        <v>0.05</v>
      </c>
      <c r="W601" s="93"/>
      <c r="X601" s="93"/>
      <c r="Y601" s="93"/>
      <c r="Z601" s="93"/>
      <c r="AA601" s="93"/>
      <c r="AB601" s="93"/>
      <c r="AC601" s="93">
        <f t="shared" si="76"/>
        <v>8</v>
      </c>
      <c r="AD601" s="93">
        <f t="shared" si="77"/>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5" hidden="1" customHeight="1" outlineLevel="2" x14ac:dyDescent="0.25">
      <c r="A602" s="106"/>
      <c r="B602" s="97"/>
      <c r="C602" s="18"/>
      <c r="D602" s="18"/>
      <c r="E602" s="18"/>
      <c r="F602" s="14"/>
      <c r="G602" s="93"/>
      <c r="H602" s="93"/>
      <c r="I602" s="105" t="s">
        <v>378</v>
      </c>
      <c r="J602" s="234">
        <v>0.77</v>
      </c>
      <c r="K602" s="234">
        <v>0.8</v>
      </c>
      <c r="L602" s="234">
        <v>0.8</v>
      </c>
      <c r="M602" s="234">
        <v>0.8</v>
      </c>
      <c r="N602" s="234">
        <v>0.8</v>
      </c>
      <c r="O602" s="234">
        <v>0.8</v>
      </c>
      <c r="P602" s="234">
        <v>0.8</v>
      </c>
      <c r="Q602" s="234">
        <v>0.8</v>
      </c>
      <c r="R602" s="234">
        <v>0.8</v>
      </c>
      <c r="S602" s="576"/>
      <c r="T602" s="234">
        <v>-0.05</v>
      </c>
      <c r="U602" s="93"/>
      <c r="V602" s="720">
        <f t="shared" si="75"/>
        <v>0.15</v>
      </c>
      <c r="W602" s="93"/>
      <c r="X602" s="93"/>
      <c r="Y602" s="93"/>
      <c r="Z602" s="93"/>
      <c r="AA602" s="93"/>
      <c r="AB602" s="93"/>
      <c r="AC602" s="93">
        <f t="shared" si="76"/>
        <v>8</v>
      </c>
      <c r="AD602" s="93">
        <f t="shared" si="77"/>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5" hidden="1" customHeight="1" outlineLevel="2" x14ac:dyDescent="0.25">
      <c r="A603" s="106"/>
      <c r="B603" s="97"/>
      <c r="C603" s="18"/>
      <c r="D603" s="18"/>
      <c r="E603" s="18"/>
      <c r="F603" s="14"/>
      <c r="G603" s="93"/>
      <c r="H603" s="93"/>
      <c r="I603" s="105" t="s">
        <v>379</v>
      </c>
      <c r="J603" s="234">
        <v>0.71</v>
      </c>
      <c r="K603" s="234">
        <v>0.71</v>
      </c>
      <c r="L603" s="234">
        <v>0.71</v>
      </c>
      <c r="M603" s="234">
        <v>0.71</v>
      </c>
      <c r="N603" s="234">
        <v>0.71</v>
      </c>
      <c r="O603" s="234">
        <v>0.71</v>
      </c>
      <c r="P603" s="234">
        <v>0.71</v>
      </c>
      <c r="Q603" s="234">
        <v>0.71</v>
      </c>
      <c r="R603" s="234">
        <v>0.71</v>
      </c>
      <c r="S603" s="576"/>
      <c r="T603" s="234">
        <v>-0.15</v>
      </c>
      <c r="U603" s="93"/>
      <c r="V603" s="720">
        <f t="shared" si="75"/>
        <v>0.15</v>
      </c>
      <c r="W603" s="93"/>
      <c r="X603" s="93"/>
      <c r="Y603" s="93"/>
      <c r="Z603" s="93"/>
      <c r="AA603" s="93"/>
      <c r="AB603" s="93"/>
      <c r="AC603" s="93">
        <f t="shared" si="76"/>
        <v>8</v>
      </c>
      <c r="AD603" s="93">
        <f t="shared" si="77"/>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5" hidden="1" customHeight="1" outlineLevel="2" x14ac:dyDescent="0.25">
      <c r="A604" s="106"/>
      <c r="B604" s="97"/>
      <c r="C604" s="18"/>
      <c r="D604" s="18"/>
      <c r="E604" s="18"/>
      <c r="F604" s="14"/>
      <c r="G604" s="93"/>
      <c r="H604" s="93"/>
      <c r="I604" s="105" t="s">
        <v>380</v>
      </c>
      <c r="J604" s="234">
        <v>0.7</v>
      </c>
      <c r="K604" s="234">
        <v>0.7</v>
      </c>
      <c r="L604" s="234">
        <v>0.7</v>
      </c>
      <c r="M604" s="234">
        <v>0.7</v>
      </c>
      <c r="N604" s="234">
        <v>0.7</v>
      </c>
      <c r="O604" s="234">
        <v>0.7</v>
      </c>
      <c r="P604" s="234">
        <v>0.7</v>
      </c>
      <c r="Q604" s="234">
        <v>0.7</v>
      </c>
      <c r="R604" s="234">
        <v>0.7</v>
      </c>
      <c r="S604" s="576"/>
      <c r="T604" s="234">
        <v>-0.15</v>
      </c>
      <c r="U604" s="93"/>
      <c r="V604" s="720">
        <f t="shared" si="75"/>
        <v>0</v>
      </c>
      <c r="W604" s="93"/>
      <c r="X604" s="93"/>
      <c r="Y604" s="93"/>
      <c r="Z604" s="93"/>
      <c r="AA604" s="93"/>
      <c r="AB604" s="93"/>
      <c r="AC604" s="93">
        <f t="shared" si="76"/>
        <v>8</v>
      </c>
      <c r="AD604" s="93">
        <f t="shared" si="77"/>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5" hidden="1" customHeight="1" outlineLevel="2" x14ac:dyDescent="0.25">
      <c r="A605" s="106"/>
      <c r="B605" s="97"/>
      <c r="C605" s="18"/>
      <c r="D605" s="18"/>
      <c r="E605" s="18"/>
      <c r="F605" s="14"/>
      <c r="G605" s="93"/>
      <c r="H605" s="93"/>
      <c r="I605" s="105" t="s">
        <v>381</v>
      </c>
      <c r="J605" s="234">
        <v>0.68</v>
      </c>
      <c r="K605" s="234">
        <v>0.68</v>
      </c>
      <c r="L605" s="234">
        <v>0.68</v>
      </c>
      <c r="M605" s="234">
        <v>0.68</v>
      </c>
      <c r="N605" s="234">
        <v>0.68</v>
      </c>
      <c r="O605" s="234">
        <v>0.68</v>
      </c>
      <c r="P605" s="234">
        <v>0.68</v>
      </c>
      <c r="Q605" s="234">
        <v>0.68</v>
      </c>
      <c r="R605" s="234">
        <v>0.68</v>
      </c>
      <c r="S605" s="576"/>
      <c r="T605" s="234">
        <v>-0.15</v>
      </c>
      <c r="U605" s="93"/>
      <c r="V605" s="720">
        <f t="shared" si="75"/>
        <v>0</v>
      </c>
      <c r="W605" s="93"/>
      <c r="X605" s="93"/>
      <c r="Y605" s="93"/>
      <c r="Z605" s="93"/>
      <c r="AA605" s="93"/>
      <c r="AB605" s="93"/>
      <c r="AC605" s="93">
        <f t="shared" si="76"/>
        <v>8</v>
      </c>
      <c r="AD605" s="93">
        <f t="shared" si="77"/>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5" hidden="1" customHeight="1" outlineLevel="2" x14ac:dyDescent="0.25">
      <c r="A606" s="106"/>
      <c r="B606" s="97"/>
      <c r="C606" s="18"/>
      <c r="D606" s="18"/>
      <c r="E606" s="18"/>
      <c r="F606" s="14"/>
      <c r="G606" s="93"/>
      <c r="H606" s="93"/>
      <c r="I606" s="105" t="s">
        <v>382</v>
      </c>
      <c r="J606" s="234">
        <v>0.65</v>
      </c>
      <c r="K606" s="234">
        <v>0.65</v>
      </c>
      <c r="L606" s="234">
        <v>0.65</v>
      </c>
      <c r="M606" s="234">
        <v>0.65</v>
      </c>
      <c r="N606" s="234">
        <v>0.65</v>
      </c>
      <c r="O606" s="234">
        <v>0.65</v>
      </c>
      <c r="P606" s="234">
        <v>0.65</v>
      </c>
      <c r="Q606" s="234">
        <v>0.65</v>
      </c>
      <c r="R606" s="234">
        <v>0.65</v>
      </c>
      <c r="S606" s="576"/>
      <c r="T606" s="234">
        <v>-0.15</v>
      </c>
      <c r="U606" s="93"/>
      <c r="V606" s="720">
        <f t="shared" si="75"/>
        <v>0</v>
      </c>
      <c r="W606" s="93"/>
      <c r="X606" s="93"/>
      <c r="Y606" s="93"/>
      <c r="Z606" s="93"/>
      <c r="AA606" s="93"/>
      <c r="AB606" s="93"/>
      <c r="AC606" s="93">
        <f t="shared" si="76"/>
        <v>8</v>
      </c>
      <c r="AD606" s="93">
        <f t="shared" si="77"/>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5" hidden="1" customHeight="1" outlineLevel="2" x14ac:dyDescent="0.25">
      <c r="A607" s="106"/>
      <c r="B607" s="97"/>
      <c r="C607" s="18"/>
      <c r="D607" s="18"/>
      <c r="E607" s="18"/>
      <c r="F607" s="14"/>
      <c r="G607" s="93"/>
      <c r="H607" s="93" t="s">
        <v>786</v>
      </c>
      <c r="I607" s="105" t="s">
        <v>373</v>
      </c>
      <c r="J607" s="234">
        <v>0.65</v>
      </c>
      <c r="K607" s="234">
        <v>0.65</v>
      </c>
      <c r="L607" s="234">
        <v>0.65</v>
      </c>
      <c r="M607" s="234">
        <v>0.65</v>
      </c>
      <c r="N607" s="234">
        <v>0.65</v>
      </c>
      <c r="O607" s="234">
        <v>0.65</v>
      </c>
      <c r="P607" s="234">
        <v>0.65</v>
      </c>
      <c r="Q607" s="234">
        <v>0.65</v>
      </c>
      <c r="R607" s="234">
        <v>0.65</v>
      </c>
      <c r="S607" s="576"/>
      <c r="T607" s="234">
        <v>-0.15</v>
      </c>
      <c r="U607" s="93"/>
      <c r="V607" s="720">
        <f t="shared" si="75"/>
        <v>0</v>
      </c>
      <c r="W607" s="93"/>
      <c r="X607" s="93"/>
      <c r="Y607" s="93"/>
      <c r="Z607" s="93"/>
      <c r="AA607" s="93"/>
      <c r="AB607" s="93"/>
      <c r="AC607" s="93">
        <f t="shared" si="76"/>
        <v>9</v>
      </c>
      <c r="AD607" s="93">
        <f t="shared" si="77"/>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5" hidden="1" customHeight="1" outlineLevel="2" x14ac:dyDescent="0.25">
      <c r="A608" s="106"/>
      <c r="B608" s="97"/>
      <c r="C608" s="18"/>
      <c r="D608" s="18"/>
      <c r="E608" s="18"/>
      <c r="F608" s="14"/>
      <c r="G608" s="93"/>
      <c r="H608" s="93"/>
      <c r="I608" s="105" t="s">
        <v>374</v>
      </c>
      <c r="J608" s="234">
        <v>0.65</v>
      </c>
      <c r="K608" s="234">
        <v>0.65</v>
      </c>
      <c r="L608" s="234">
        <v>0.65</v>
      </c>
      <c r="M608" s="234">
        <v>0.65</v>
      </c>
      <c r="N608" s="234">
        <v>0.65</v>
      </c>
      <c r="O608" s="234">
        <v>0.65</v>
      </c>
      <c r="P608" s="234">
        <v>0.65</v>
      </c>
      <c r="Q608" s="234">
        <v>0.65</v>
      </c>
      <c r="R608" s="234">
        <v>0.65</v>
      </c>
      <c r="S608" s="576"/>
      <c r="T608" s="234">
        <v>-0.15</v>
      </c>
      <c r="U608" s="93"/>
      <c r="V608" s="720">
        <f t="shared" si="75"/>
        <v>0</v>
      </c>
      <c r="W608" s="93"/>
      <c r="X608" s="93"/>
      <c r="Y608" s="93"/>
      <c r="Z608" s="93"/>
      <c r="AA608" s="93"/>
      <c r="AB608" s="93"/>
      <c r="AC608" s="93">
        <f t="shared" si="76"/>
        <v>9</v>
      </c>
      <c r="AD608" s="93">
        <f t="shared" si="77"/>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5" hidden="1" customHeight="1" outlineLevel="2" x14ac:dyDescent="0.25">
      <c r="A609" s="106"/>
      <c r="B609" s="97"/>
      <c r="C609" s="18"/>
      <c r="D609" s="18"/>
      <c r="E609" s="18"/>
      <c r="F609" s="14"/>
      <c r="G609" s="93"/>
      <c r="H609" s="93"/>
      <c r="I609" s="105" t="s">
        <v>375</v>
      </c>
      <c r="J609" s="234">
        <v>0.81</v>
      </c>
      <c r="K609" s="234">
        <v>0.81</v>
      </c>
      <c r="L609" s="234">
        <v>0.81</v>
      </c>
      <c r="M609" s="234">
        <v>0.81</v>
      </c>
      <c r="N609" s="234">
        <v>0.81</v>
      </c>
      <c r="O609" s="234">
        <v>0.81</v>
      </c>
      <c r="P609" s="234">
        <v>0.81</v>
      </c>
      <c r="Q609" s="234">
        <v>0.81</v>
      </c>
      <c r="R609" s="234">
        <v>0.81</v>
      </c>
      <c r="S609" s="576"/>
      <c r="T609" s="234">
        <v>-0.13</v>
      </c>
      <c r="U609" s="93"/>
      <c r="V609" s="720">
        <f t="shared" si="75"/>
        <v>0</v>
      </c>
      <c r="W609" s="93"/>
      <c r="X609" s="93"/>
      <c r="Y609" s="93"/>
      <c r="Z609" s="93"/>
      <c r="AA609" s="93"/>
      <c r="AB609" s="93"/>
      <c r="AC609" s="93">
        <f t="shared" si="76"/>
        <v>9</v>
      </c>
      <c r="AD609" s="93">
        <f t="shared" si="77"/>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5" hidden="1" customHeight="1" outlineLevel="2" x14ac:dyDescent="0.25">
      <c r="A610" s="106"/>
      <c r="B610" s="97"/>
      <c r="C610" s="18"/>
      <c r="D610" s="18"/>
      <c r="E610" s="18"/>
      <c r="F610" s="14"/>
      <c r="G610" s="93"/>
      <c r="H610" s="93"/>
      <c r="I610" s="105" t="s">
        <v>376</v>
      </c>
      <c r="J610" s="234">
        <v>0.78</v>
      </c>
      <c r="K610" s="234">
        <v>0.8</v>
      </c>
      <c r="L610" s="234">
        <v>0.8</v>
      </c>
      <c r="M610" s="234">
        <v>0.8</v>
      </c>
      <c r="N610" s="234">
        <v>0.8</v>
      </c>
      <c r="O610" s="234">
        <v>0.8</v>
      </c>
      <c r="P610" s="234">
        <v>0.8</v>
      </c>
      <c r="Q610" s="234">
        <v>0.8</v>
      </c>
      <c r="R610" s="234">
        <v>0.8</v>
      </c>
      <c r="S610" s="576"/>
      <c r="T610" s="234">
        <v>-0.1</v>
      </c>
      <c r="U610" s="93"/>
      <c r="V610" s="720">
        <f t="shared" si="75"/>
        <v>0</v>
      </c>
      <c r="W610" s="93"/>
      <c r="X610" s="93"/>
      <c r="Y610" s="93"/>
      <c r="Z610" s="93"/>
      <c r="AA610" s="93"/>
      <c r="AB610" s="93"/>
      <c r="AC610" s="93">
        <f t="shared" si="76"/>
        <v>9</v>
      </c>
      <c r="AD610" s="93">
        <f t="shared" si="77"/>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5" hidden="1" customHeight="1" outlineLevel="2" x14ac:dyDescent="0.25">
      <c r="A611" s="106"/>
      <c r="B611" s="97"/>
      <c r="C611" s="18"/>
      <c r="D611" s="18"/>
      <c r="E611" s="18"/>
      <c r="F611" s="14"/>
      <c r="G611" s="93"/>
      <c r="H611" s="93"/>
      <c r="I611" s="105" t="s">
        <v>377</v>
      </c>
      <c r="J611" s="234">
        <v>0.77</v>
      </c>
      <c r="K611" s="234">
        <v>0.8</v>
      </c>
      <c r="L611" s="234">
        <v>0.8</v>
      </c>
      <c r="M611" s="234">
        <v>0.8</v>
      </c>
      <c r="N611" s="234">
        <v>0.8</v>
      </c>
      <c r="O611" s="234">
        <v>0.8</v>
      </c>
      <c r="P611" s="234">
        <v>0.8</v>
      </c>
      <c r="Q611" s="234">
        <v>0.8</v>
      </c>
      <c r="R611" s="234">
        <v>0.8</v>
      </c>
      <c r="S611" s="576"/>
      <c r="T611" s="234">
        <v>-0.05</v>
      </c>
      <c r="U611" s="93"/>
      <c r="V611" s="720">
        <f t="shared" si="75"/>
        <v>0.05</v>
      </c>
      <c r="W611" s="93"/>
      <c r="X611" s="93"/>
      <c r="Y611" s="93"/>
      <c r="Z611" s="93"/>
      <c r="AA611" s="93"/>
      <c r="AB611" s="93"/>
      <c r="AC611" s="93">
        <f t="shared" si="76"/>
        <v>9</v>
      </c>
      <c r="AD611" s="93">
        <f t="shared" si="77"/>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5" hidden="1" customHeight="1" outlineLevel="2" x14ac:dyDescent="0.25">
      <c r="A612" s="106"/>
      <c r="B612" s="97"/>
      <c r="C612" s="18"/>
      <c r="D612" s="18"/>
      <c r="E612" s="18"/>
      <c r="F612" s="14"/>
      <c r="G612" s="93"/>
      <c r="H612" s="93"/>
      <c r="I612" s="105" t="s">
        <v>378</v>
      </c>
      <c r="J612" s="234">
        <v>0.77</v>
      </c>
      <c r="K612" s="234">
        <v>0.8</v>
      </c>
      <c r="L612" s="234">
        <v>0.8</v>
      </c>
      <c r="M612" s="234">
        <v>0.8</v>
      </c>
      <c r="N612" s="234">
        <v>0.8</v>
      </c>
      <c r="O612" s="234">
        <v>0.8</v>
      </c>
      <c r="P612" s="234">
        <v>0.8</v>
      </c>
      <c r="Q612" s="234">
        <v>0.8</v>
      </c>
      <c r="R612" s="234">
        <v>0.8</v>
      </c>
      <c r="S612" s="576"/>
      <c r="T612" s="234">
        <v>-0.05</v>
      </c>
      <c r="U612" s="93"/>
      <c r="V612" s="720">
        <f t="shared" si="75"/>
        <v>0.15</v>
      </c>
      <c r="W612" s="93"/>
      <c r="X612" s="93"/>
      <c r="Y612" s="93"/>
      <c r="Z612" s="93"/>
      <c r="AA612" s="93"/>
      <c r="AB612" s="93"/>
      <c r="AC612" s="93">
        <f t="shared" si="76"/>
        <v>9</v>
      </c>
      <c r="AD612" s="93">
        <f t="shared" si="77"/>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5" hidden="1" customHeight="1" outlineLevel="2" x14ac:dyDescent="0.25">
      <c r="A613" s="106"/>
      <c r="B613" s="97"/>
      <c r="C613" s="18"/>
      <c r="D613" s="18"/>
      <c r="E613" s="18"/>
      <c r="F613" s="14"/>
      <c r="G613" s="93"/>
      <c r="H613" s="93"/>
      <c r="I613" s="105" t="s">
        <v>379</v>
      </c>
      <c r="J613" s="234">
        <v>0.71</v>
      </c>
      <c r="K613" s="234">
        <v>0.71</v>
      </c>
      <c r="L613" s="234">
        <v>0.71</v>
      </c>
      <c r="M613" s="234">
        <v>0.71</v>
      </c>
      <c r="N613" s="234">
        <v>0.71</v>
      </c>
      <c r="O613" s="234">
        <v>0.71</v>
      </c>
      <c r="P613" s="234">
        <v>0.71</v>
      </c>
      <c r="Q613" s="234">
        <v>0.71</v>
      </c>
      <c r="R613" s="234">
        <v>0.71</v>
      </c>
      <c r="S613" s="576"/>
      <c r="T613" s="234">
        <v>-0.15</v>
      </c>
      <c r="U613" s="93"/>
      <c r="V613" s="720">
        <f t="shared" si="75"/>
        <v>0.15</v>
      </c>
      <c r="W613" s="93"/>
      <c r="X613" s="93"/>
      <c r="Y613" s="93"/>
      <c r="Z613" s="93"/>
      <c r="AA613" s="93"/>
      <c r="AB613" s="93"/>
      <c r="AC613" s="93">
        <f t="shared" si="76"/>
        <v>9</v>
      </c>
      <c r="AD613" s="93">
        <f t="shared" si="77"/>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5" hidden="1" customHeight="1" outlineLevel="2" x14ac:dyDescent="0.25">
      <c r="A614" s="106"/>
      <c r="B614" s="97"/>
      <c r="C614" s="18"/>
      <c r="D614" s="18"/>
      <c r="E614" s="18"/>
      <c r="F614" s="14"/>
      <c r="G614" s="93"/>
      <c r="H614" s="93"/>
      <c r="I614" s="105" t="s">
        <v>380</v>
      </c>
      <c r="J614" s="234">
        <v>0.7</v>
      </c>
      <c r="K614" s="234">
        <v>0.7</v>
      </c>
      <c r="L614" s="234">
        <v>0.7</v>
      </c>
      <c r="M614" s="234">
        <v>0.7</v>
      </c>
      <c r="N614" s="234">
        <v>0.7</v>
      </c>
      <c r="O614" s="234">
        <v>0.7</v>
      </c>
      <c r="P614" s="234">
        <v>0.7</v>
      </c>
      <c r="Q614" s="234">
        <v>0.7</v>
      </c>
      <c r="R614" s="234">
        <v>0.7</v>
      </c>
      <c r="S614" s="576"/>
      <c r="T614" s="234">
        <v>-0.15</v>
      </c>
      <c r="U614" s="93"/>
      <c r="V614" s="720">
        <f t="shared" si="75"/>
        <v>0</v>
      </c>
      <c r="W614" s="93"/>
      <c r="X614" s="93"/>
      <c r="Y614" s="93"/>
      <c r="Z614" s="93"/>
      <c r="AA614" s="93"/>
      <c r="AB614" s="93"/>
      <c r="AC614" s="93">
        <f t="shared" si="76"/>
        <v>9</v>
      </c>
      <c r="AD614" s="93">
        <f t="shared" si="77"/>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5" hidden="1" customHeight="1" outlineLevel="2" x14ac:dyDescent="0.25">
      <c r="A615" s="106"/>
      <c r="B615" s="97"/>
      <c r="C615" s="18"/>
      <c r="D615" s="18"/>
      <c r="E615" s="18"/>
      <c r="F615" s="14"/>
      <c r="G615" s="93"/>
      <c r="H615" s="93"/>
      <c r="I615" s="105" t="s">
        <v>381</v>
      </c>
      <c r="J615" s="234">
        <v>0.68</v>
      </c>
      <c r="K615" s="234">
        <v>0.68</v>
      </c>
      <c r="L615" s="234">
        <v>0.68</v>
      </c>
      <c r="M615" s="234">
        <v>0.68</v>
      </c>
      <c r="N615" s="234">
        <v>0.68</v>
      </c>
      <c r="O615" s="234">
        <v>0.68</v>
      </c>
      <c r="P615" s="234">
        <v>0.68</v>
      </c>
      <c r="Q615" s="234">
        <v>0.68</v>
      </c>
      <c r="R615" s="234">
        <v>0.68</v>
      </c>
      <c r="S615" s="576"/>
      <c r="T615" s="234">
        <v>-0.15</v>
      </c>
      <c r="U615" s="93"/>
      <c r="V615" s="720">
        <f t="shared" si="75"/>
        <v>0</v>
      </c>
      <c r="W615" s="93"/>
      <c r="X615" s="93"/>
      <c r="Y615" s="93"/>
      <c r="Z615" s="93"/>
      <c r="AA615" s="93"/>
      <c r="AB615" s="93"/>
      <c r="AC615" s="93">
        <f t="shared" si="76"/>
        <v>9</v>
      </c>
      <c r="AD615" s="93">
        <f t="shared" si="77"/>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5" hidden="1" customHeight="1" outlineLevel="2" x14ac:dyDescent="0.25">
      <c r="A616" s="106"/>
      <c r="B616" s="97"/>
      <c r="C616" s="18"/>
      <c r="D616" s="18"/>
      <c r="E616" s="18"/>
      <c r="F616" s="14"/>
      <c r="G616" s="93"/>
      <c r="H616" s="93"/>
      <c r="I616" s="105" t="s">
        <v>382</v>
      </c>
      <c r="J616" s="234">
        <v>0.65</v>
      </c>
      <c r="K616" s="234">
        <v>0.65</v>
      </c>
      <c r="L616" s="234">
        <v>0.65</v>
      </c>
      <c r="M616" s="234">
        <v>0.65</v>
      </c>
      <c r="N616" s="234">
        <v>0.65</v>
      </c>
      <c r="O616" s="234">
        <v>0.65</v>
      </c>
      <c r="P616" s="234">
        <v>0.65</v>
      </c>
      <c r="Q616" s="234">
        <v>0.65</v>
      </c>
      <c r="R616" s="234">
        <v>0.65</v>
      </c>
      <c r="S616" s="576"/>
      <c r="T616" s="234">
        <v>-0.15</v>
      </c>
      <c r="U616" s="93"/>
      <c r="V616" s="720">
        <f t="shared" si="75"/>
        <v>0</v>
      </c>
      <c r="W616" s="93"/>
      <c r="X616" s="93"/>
      <c r="Y616" s="93"/>
      <c r="Z616" s="93"/>
      <c r="AA616" s="93"/>
      <c r="AB616" s="93"/>
      <c r="AC616" s="93">
        <f t="shared" si="76"/>
        <v>9</v>
      </c>
      <c r="AD616" s="93">
        <f t="shared" si="77"/>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25"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25"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ollapsed="1" x14ac:dyDescent="0.25">
      <c r="A623" s="106"/>
      <c r="B623" s="97"/>
      <c r="C623" s="13"/>
      <c r="D623" s="13">
        <v>0</v>
      </c>
      <c r="E623" s="13" t="s">
        <v>1</v>
      </c>
      <c r="F623" s="71"/>
      <c r="G623" s="72" t="s">
        <v>1057</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7" t="s">
        <v>1060</v>
      </c>
      <c r="H624" s="907"/>
      <c r="I624" s="907"/>
      <c r="J624" s="907"/>
      <c r="K624" s="907"/>
      <c r="L624" s="907"/>
      <c r="M624" s="907"/>
      <c r="N624" s="907"/>
      <c r="O624" s="907"/>
      <c r="P624" s="907"/>
      <c r="Q624" s="907"/>
      <c r="R624" s="907"/>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8"/>
      <c r="G628" s="18"/>
      <c r="H628" s="18"/>
      <c r="I628" s="18"/>
      <c r="J628" s="18"/>
      <c r="K628" s="18"/>
      <c r="L628" s="24"/>
      <c r="M628" s="139" t="s">
        <v>445</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8"/>
      <c r="G630" s="24"/>
      <c r="H630" s="24"/>
      <c r="I630" s="24" t="s">
        <v>153</v>
      </c>
      <c r="J630" s="24"/>
      <c r="K630" s="24"/>
      <c r="L630" s="24"/>
      <c r="M630" s="24" t="str">
        <f>J$145</f>
        <v>typ</v>
      </c>
      <c r="N630" s="24" t="str">
        <f t="shared" ref="N630:V630" si="78">K$145</f>
        <v>z0</v>
      </c>
      <c r="O630" s="24" t="str">
        <f t="shared" si="78"/>
        <v>z1</v>
      </c>
      <c r="P630" s="24" t="str">
        <f t="shared" si="78"/>
        <v>z2</v>
      </c>
      <c r="Q630" s="24" t="str">
        <f t="shared" si="78"/>
        <v>z3</v>
      </c>
      <c r="R630" s="24" t="str">
        <f t="shared" si="78"/>
        <v>z4</v>
      </c>
      <c r="S630" s="24" t="str">
        <f t="shared" si="78"/>
        <v>z5</v>
      </c>
      <c r="T630" s="24" t="str">
        <f t="shared" si="78"/>
        <v>z6</v>
      </c>
      <c r="U630" s="24" t="str">
        <f t="shared" si="78"/>
        <v>z7</v>
      </c>
      <c r="V630" s="24" t="str">
        <f t="shared" si="78"/>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25"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25"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G633" s="88"/>
      <c r="H633" s="88"/>
      <c r="I633" s="103" t="s">
        <v>1058</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G634" s="88"/>
      <c r="H634" s="88"/>
      <c r="I634" s="103" t="s">
        <v>1059</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25"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25"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25"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1" x14ac:dyDescent="0.25">
      <c r="A647" s="106"/>
      <c r="B647" s="97"/>
      <c r="C647" s="18"/>
      <c r="D647" s="18"/>
      <c r="E647" s="18"/>
      <c r="F647" s="18"/>
      <c r="G647" s="23"/>
      <c r="H647" s="23"/>
      <c r="I647" s="23"/>
      <c r="J647" s="23"/>
      <c r="K647" s="23"/>
      <c r="L647" s="18"/>
      <c r="M647" s="143"/>
      <c r="N647" s="47" t="s">
        <v>822</v>
      </c>
      <c r="O647" s="143"/>
      <c r="P647" s="47" t="s">
        <v>819</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1" x14ac:dyDescent="0.25">
      <c r="A648" s="106"/>
      <c r="B648" s="97"/>
      <c r="C648" s="18"/>
      <c r="D648" s="18"/>
      <c r="E648" s="18"/>
      <c r="F648" s="18"/>
      <c r="G648" s="18"/>
      <c r="H648" s="18"/>
      <c r="I648" s="18"/>
      <c r="J648" s="18"/>
      <c r="K648" s="18"/>
      <c r="L648" s="18"/>
      <c r="M648" s="18"/>
      <c r="N648" s="47" t="s">
        <v>821</v>
      </c>
      <c r="O648" s="18"/>
      <c r="P648" s="47" t="s">
        <v>820</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1" x14ac:dyDescent="0.25">
      <c r="A649" s="106"/>
      <c r="B649" s="97"/>
      <c r="C649" s="18"/>
      <c r="D649" s="18"/>
      <c r="E649" s="18"/>
      <c r="F649" s="18"/>
      <c r="G649" s="24"/>
      <c r="H649" s="24"/>
      <c r="I649" s="24"/>
      <c r="J649" s="24"/>
      <c r="K649" s="24"/>
      <c r="L649" s="24"/>
      <c r="M649" s="24"/>
      <c r="N649" s="24" t="s">
        <v>796</v>
      </c>
      <c r="O649" s="24"/>
      <c r="P649" s="24" t="s">
        <v>797</v>
      </c>
      <c r="Q649" s="23"/>
      <c r="R649" s="24"/>
      <c r="S649" s="101" t="s">
        <v>191</v>
      </c>
      <c r="T649" s="101"/>
      <c r="U649" s="24"/>
      <c r="V649" s="25" t="s">
        <v>185</v>
      </c>
      <c r="W649" s="25"/>
      <c r="X649" s="25"/>
      <c r="Y649" s="25"/>
      <c r="Z649" s="25"/>
      <c r="AA649" s="25"/>
      <c r="AB649" s="25"/>
      <c r="AC649" s="243" t="s">
        <v>874</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1" x14ac:dyDescent="0.25">
      <c r="A650" s="106"/>
      <c r="B650" s="97"/>
      <c r="C650" s="18"/>
      <c r="D650" s="18"/>
      <c r="E650" s="18"/>
      <c r="F650" s="18"/>
      <c r="G650" s="18"/>
      <c r="H650" s="18" t="s">
        <v>792</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798</v>
      </c>
      <c r="AD650" s="25" t="s">
        <v>875</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25"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25"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1" x14ac:dyDescent="0.25">
      <c r="A653" s="106"/>
      <c r="B653" s="97"/>
      <c r="C653" s="18"/>
      <c r="D653" s="18"/>
      <c r="E653" s="18"/>
      <c r="F653" s="14"/>
      <c r="H653" s="108" t="s">
        <v>807</v>
      </c>
      <c r="I653" s="103" t="s">
        <v>373</v>
      </c>
      <c r="J653" s="114">
        <v>0.5</v>
      </c>
      <c r="K653" s="555">
        <v>5.5E-2</v>
      </c>
      <c r="L653" s="99">
        <v>850</v>
      </c>
      <c r="M653" s="87"/>
      <c r="N653" s="556">
        <f t="shared" ref="N653:N684" si="79">$J653+$K653/2</f>
        <v>0.52749999999999997</v>
      </c>
      <c r="P653" s="556">
        <f t="shared" ref="P653:P684" si="80">$J653-$K653/2</f>
        <v>0.47249999999999998</v>
      </c>
      <c r="S653" s="557">
        <f t="shared" ref="S653:S684" si="81">MAX($J517:$R517)+$T517</f>
        <v>0.5</v>
      </c>
      <c r="T653" s="557">
        <f t="shared" ref="T653:T684" si="82">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1" x14ac:dyDescent="0.25">
      <c r="A654" s="106"/>
      <c r="B654" s="97"/>
      <c r="C654" s="18"/>
      <c r="D654" s="18"/>
      <c r="E654" s="18"/>
      <c r="F654" s="14"/>
      <c r="I654" s="103" t="s">
        <v>374</v>
      </c>
      <c r="J654" s="114">
        <v>0.68</v>
      </c>
      <c r="K654" s="555">
        <v>5.5E-2</v>
      </c>
      <c r="L654" s="99">
        <v>150</v>
      </c>
      <c r="M654" s="87"/>
      <c r="N654" s="556">
        <f t="shared" si="79"/>
        <v>0.70750000000000002</v>
      </c>
      <c r="P654" s="556">
        <f t="shared" si="80"/>
        <v>0.65250000000000008</v>
      </c>
      <c r="S654" s="557">
        <f t="shared" si="81"/>
        <v>0.68</v>
      </c>
      <c r="T654" s="557">
        <f t="shared" si="82"/>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1" x14ac:dyDescent="0.25">
      <c r="A655" s="106"/>
      <c r="B655" s="97"/>
      <c r="C655" s="18"/>
      <c r="D655" s="18"/>
      <c r="E655" s="18"/>
      <c r="F655" s="14"/>
      <c r="I655" s="103" t="s">
        <v>375</v>
      </c>
      <c r="J655" s="114">
        <v>0.68</v>
      </c>
      <c r="K655" s="555">
        <v>5.5E-2</v>
      </c>
      <c r="L655" s="99">
        <v>100</v>
      </c>
      <c r="M655" s="87"/>
      <c r="N655" s="556">
        <f t="shared" si="79"/>
        <v>0.70750000000000002</v>
      </c>
      <c r="P655" s="556">
        <f t="shared" si="80"/>
        <v>0.65250000000000008</v>
      </c>
      <c r="S655" s="557">
        <f t="shared" si="81"/>
        <v>0.68</v>
      </c>
      <c r="T655" s="557">
        <f t="shared" si="82"/>
        <v>0.68</v>
      </c>
      <c r="V655" s="98">
        <v>0.06</v>
      </c>
      <c r="AC655" s="88">
        <f t="shared" ref="AC655:AC662" si="83">AC654</f>
        <v>0</v>
      </c>
      <c r="AD655" s="88">
        <f t="shared" ref="AD655:AD662" si="84">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1" x14ac:dyDescent="0.25">
      <c r="A656" s="106"/>
      <c r="B656" s="97"/>
      <c r="C656" s="18"/>
      <c r="D656" s="18"/>
      <c r="E656" s="18"/>
      <c r="F656" s="14"/>
      <c r="I656" s="103" t="s">
        <v>376</v>
      </c>
      <c r="J656" s="114">
        <v>0.68</v>
      </c>
      <c r="K656" s="555">
        <v>5.5E-2</v>
      </c>
      <c r="L656" s="99">
        <v>200</v>
      </c>
      <c r="M656" s="87"/>
      <c r="N656" s="556">
        <f t="shared" si="79"/>
        <v>0.70750000000000002</v>
      </c>
      <c r="P656" s="556">
        <f t="shared" si="80"/>
        <v>0.65250000000000008</v>
      </c>
      <c r="S656" s="557">
        <f t="shared" si="81"/>
        <v>0.68</v>
      </c>
      <c r="T656" s="557">
        <f t="shared" si="82"/>
        <v>0.68</v>
      </c>
      <c r="V656" s="98">
        <v>0.06</v>
      </c>
      <c r="AC656" s="88">
        <f t="shared" si="83"/>
        <v>0</v>
      </c>
      <c r="AD656" s="88">
        <f t="shared" si="84"/>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1" x14ac:dyDescent="0.25">
      <c r="A657" s="106"/>
      <c r="B657" s="97"/>
      <c r="C657" s="18"/>
      <c r="D657" s="18"/>
      <c r="E657" s="18"/>
      <c r="F657" s="14"/>
      <c r="I657" s="103" t="s">
        <v>377</v>
      </c>
      <c r="J657" s="114">
        <v>0.66</v>
      </c>
      <c r="K657" s="555">
        <v>8.5000000000000006E-2</v>
      </c>
      <c r="L657" s="99">
        <v>300</v>
      </c>
      <c r="M657" s="87"/>
      <c r="N657" s="556">
        <f>$J657+$K657/2</f>
        <v>0.70250000000000001</v>
      </c>
      <c r="P657" s="556">
        <f t="shared" si="80"/>
        <v>0.61750000000000005</v>
      </c>
      <c r="S657" s="557">
        <f t="shared" si="81"/>
        <v>0.70000000000000007</v>
      </c>
      <c r="T657" s="557">
        <f t="shared" si="82"/>
        <v>0.63</v>
      </c>
      <c r="V657" s="98">
        <v>0.06</v>
      </c>
      <c r="AC657" s="88">
        <f t="shared" si="83"/>
        <v>0</v>
      </c>
      <c r="AD657" s="88">
        <f t="shared" si="84"/>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1" x14ac:dyDescent="0.25">
      <c r="A658" s="106"/>
      <c r="B658" s="97"/>
      <c r="C658" s="18"/>
      <c r="D658" s="18"/>
      <c r="E658" s="18"/>
      <c r="F658" s="14"/>
      <c r="I658" s="103" t="s">
        <v>378</v>
      </c>
      <c r="J658" s="114">
        <v>0.64</v>
      </c>
      <c r="K658" s="555">
        <v>0.185</v>
      </c>
      <c r="L658" s="99">
        <v>1000</v>
      </c>
      <c r="M658" s="87"/>
      <c r="N658" s="556">
        <f>$J658+$K658/2</f>
        <v>0.73250000000000004</v>
      </c>
      <c r="P658" s="556">
        <f t="shared" si="80"/>
        <v>0.54749999999999999</v>
      </c>
      <c r="S658" s="557">
        <f t="shared" si="81"/>
        <v>0.73</v>
      </c>
      <c r="T658" s="557">
        <f t="shared" si="82"/>
        <v>0.54999999999999993</v>
      </c>
      <c r="V658" s="98">
        <v>0.06</v>
      </c>
      <c r="AC658" s="88">
        <f t="shared" si="83"/>
        <v>0</v>
      </c>
      <c r="AD658" s="88">
        <f t="shared" si="84"/>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1" x14ac:dyDescent="0.25">
      <c r="A659" s="106"/>
      <c r="B659" s="97"/>
      <c r="C659" s="18"/>
      <c r="D659" s="18"/>
      <c r="E659" s="18"/>
      <c r="F659" s="14"/>
      <c r="I659" s="103" t="s">
        <v>379</v>
      </c>
      <c r="J659" s="114">
        <v>0.58739255108502009</v>
      </c>
      <c r="K659" s="555">
        <v>0.155</v>
      </c>
      <c r="L659" s="99">
        <v>4000</v>
      </c>
      <c r="M659" s="87"/>
      <c r="N659" s="556">
        <f t="shared" si="79"/>
        <v>0.6648925510850201</v>
      </c>
      <c r="P659" s="556">
        <f t="shared" si="80"/>
        <v>0.50989255108502007</v>
      </c>
      <c r="S659" s="557">
        <f t="shared" si="81"/>
        <v>0.58499999999999996</v>
      </c>
      <c r="T659" s="557">
        <f t="shared" si="82"/>
        <v>0.43499999999999994</v>
      </c>
      <c r="V659" s="98">
        <v>0.06</v>
      </c>
      <c r="AC659" s="88">
        <f t="shared" si="83"/>
        <v>0</v>
      </c>
      <c r="AD659" s="88">
        <f t="shared" si="84"/>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1" x14ac:dyDescent="0.25">
      <c r="A660" s="106"/>
      <c r="B660" s="97"/>
      <c r="C660" s="18"/>
      <c r="D660" s="18"/>
      <c r="E660" s="18"/>
      <c r="F660" s="14"/>
      <c r="I660" s="103" t="s">
        <v>380</v>
      </c>
      <c r="J660" s="114">
        <v>0.56238394016568627</v>
      </c>
      <c r="K660" s="555">
        <v>0.14499999999999999</v>
      </c>
      <c r="L660" s="99">
        <v>3500</v>
      </c>
      <c r="M660" s="87"/>
      <c r="N660" s="556">
        <f t="shared" si="79"/>
        <v>0.63488394016568628</v>
      </c>
      <c r="P660" s="556">
        <f t="shared" si="80"/>
        <v>0.48988394016568626</v>
      </c>
      <c r="S660" s="557">
        <f t="shared" si="81"/>
        <v>0.55999999999999994</v>
      </c>
      <c r="T660" s="557">
        <f t="shared" si="82"/>
        <v>0.55999999999999994</v>
      </c>
      <c r="V660" s="98">
        <v>0.06</v>
      </c>
      <c r="AC660" s="88">
        <f t="shared" si="83"/>
        <v>0</v>
      </c>
      <c r="AD660" s="88">
        <f t="shared" si="84"/>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1" x14ac:dyDescent="0.25">
      <c r="A661" s="106"/>
      <c r="B661" s="97"/>
      <c r="C661" s="18"/>
      <c r="D661" s="18"/>
      <c r="E661" s="18"/>
      <c r="F661" s="14"/>
      <c r="I661" s="103" t="s">
        <v>381</v>
      </c>
      <c r="J661" s="114">
        <v>0.53593591918065975</v>
      </c>
      <c r="K661" s="555">
        <v>0.105</v>
      </c>
      <c r="L661" s="99">
        <v>2200</v>
      </c>
      <c r="M661" s="87"/>
      <c r="N661" s="556">
        <f t="shared" si="79"/>
        <v>0.58843591918065974</v>
      </c>
      <c r="P661" s="556">
        <f t="shared" si="80"/>
        <v>0.48343591918065976</v>
      </c>
      <c r="S661" s="557">
        <f t="shared" si="81"/>
        <v>0.54999999999999993</v>
      </c>
      <c r="T661" s="557">
        <f t="shared" si="82"/>
        <v>0.54999999999999993</v>
      </c>
      <c r="V661" s="98">
        <v>0.06</v>
      </c>
      <c r="AC661" s="88">
        <f t="shared" si="83"/>
        <v>0</v>
      </c>
      <c r="AD661" s="88">
        <f t="shared" si="84"/>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1" x14ac:dyDescent="0.25">
      <c r="A662" s="106"/>
      <c r="B662" s="97"/>
      <c r="C662" s="18"/>
      <c r="D662" s="18"/>
      <c r="E662" s="18"/>
      <c r="F662" s="14"/>
      <c r="I662" s="103" t="s">
        <v>382</v>
      </c>
      <c r="J662" s="114">
        <v>0.51471523224725868</v>
      </c>
      <c r="K662" s="555">
        <v>7.4999999999999997E-2</v>
      </c>
      <c r="L662" s="99">
        <v>1200</v>
      </c>
      <c r="M662" s="87"/>
      <c r="N662" s="556">
        <f t="shared" si="79"/>
        <v>0.55221523224725866</v>
      </c>
      <c r="P662" s="556">
        <f t="shared" si="80"/>
        <v>0.4772152322472587</v>
      </c>
      <c r="S662" s="557">
        <f t="shared" si="81"/>
        <v>0.53</v>
      </c>
      <c r="T662" s="557">
        <f t="shared" si="82"/>
        <v>0.53</v>
      </c>
      <c r="V662" s="132">
        <v>0.06</v>
      </c>
      <c r="AC662" s="88">
        <f t="shared" si="83"/>
        <v>0</v>
      </c>
      <c r="AD662" s="88">
        <f t="shared" si="84"/>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H663" s="108" t="s">
        <v>386</v>
      </c>
      <c r="I663" s="103" t="s">
        <v>373</v>
      </c>
      <c r="J663" s="795">
        <f>J$654</f>
        <v>0.68</v>
      </c>
      <c r="K663" s="795">
        <f t="shared" ref="J663:K664" si="85">K$654</f>
        <v>5.5E-2</v>
      </c>
      <c r="L663" s="672">
        <f>L$654</f>
        <v>150</v>
      </c>
      <c r="M663" s="87"/>
      <c r="N663" s="249">
        <f t="shared" si="79"/>
        <v>0.70750000000000002</v>
      </c>
      <c r="P663" s="249">
        <f t="shared" si="80"/>
        <v>0.65250000000000008</v>
      </c>
      <c r="S663" s="557">
        <f t="shared" si="81"/>
        <v>0.68</v>
      </c>
      <c r="T663" s="557">
        <f t="shared" si="82"/>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374</v>
      </c>
      <c r="J664" s="114">
        <f t="shared" si="85"/>
        <v>0.68</v>
      </c>
      <c r="K664" s="114">
        <f t="shared" si="85"/>
        <v>5.5E-2</v>
      </c>
      <c r="L664" s="99">
        <f>L$654</f>
        <v>150</v>
      </c>
      <c r="M664" s="87"/>
      <c r="N664" s="249">
        <f t="shared" si="79"/>
        <v>0.70750000000000002</v>
      </c>
      <c r="P664" s="249">
        <f t="shared" si="80"/>
        <v>0.65250000000000008</v>
      </c>
      <c r="S664" s="557">
        <f t="shared" si="81"/>
        <v>0.68</v>
      </c>
      <c r="T664" s="557">
        <f t="shared" si="82"/>
        <v>0.68</v>
      </c>
      <c r="AC664" s="88">
        <f t="shared" ref="AC664:AC727" si="86">AC654+1</f>
        <v>1</v>
      </c>
      <c r="AD664" s="88">
        <f t="shared" ref="AD664:AD727" si="87">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375</v>
      </c>
      <c r="J665" s="114">
        <f t="shared" ref="J665:K665" si="88">J$655</f>
        <v>0.68</v>
      </c>
      <c r="K665" s="114">
        <f t="shared" si="88"/>
        <v>5.5E-2</v>
      </c>
      <c r="L665" s="99">
        <f>L$655</f>
        <v>100</v>
      </c>
      <c r="M665" s="87"/>
      <c r="N665" s="249">
        <f t="shared" si="79"/>
        <v>0.70750000000000002</v>
      </c>
      <c r="P665" s="249">
        <f t="shared" si="80"/>
        <v>0.65250000000000008</v>
      </c>
      <c r="S665" s="557">
        <f t="shared" si="81"/>
        <v>0.68</v>
      </c>
      <c r="T665" s="557">
        <f t="shared" si="82"/>
        <v>0.68</v>
      </c>
      <c r="AC665" s="88">
        <f t="shared" si="86"/>
        <v>1</v>
      </c>
      <c r="AD665" s="88">
        <f t="shared" si="87"/>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376</v>
      </c>
      <c r="J666" s="114">
        <f t="shared" ref="J666:K666" si="89">J$656</f>
        <v>0.68</v>
      </c>
      <c r="K666" s="114">
        <f t="shared" si="89"/>
        <v>5.5E-2</v>
      </c>
      <c r="L666" s="99">
        <f>L$656</f>
        <v>200</v>
      </c>
      <c r="M666" s="87"/>
      <c r="N666" s="249">
        <f t="shared" si="79"/>
        <v>0.70750000000000002</v>
      </c>
      <c r="P666" s="249">
        <f t="shared" si="80"/>
        <v>0.65250000000000008</v>
      </c>
      <c r="S666" s="557">
        <f t="shared" si="81"/>
        <v>0.70000000000000007</v>
      </c>
      <c r="T666" s="557">
        <f t="shared" si="82"/>
        <v>0.68</v>
      </c>
      <c r="AC666" s="88">
        <f t="shared" si="86"/>
        <v>1</v>
      </c>
      <c r="AD666" s="88">
        <f t="shared" si="87"/>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I667" s="103" t="s">
        <v>377</v>
      </c>
      <c r="J667" s="114">
        <f t="shared" ref="J667:K667" si="90">J$657</f>
        <v>0.66</v>
      </c>
      <c r="K667" s="114">
        <f t="shared" si="90"/>
        <v>8.5000000000000006E-2</v>
      </c>
      <c r="L667" s="99">
        <f>L$657</f>
        <v>300</v>
      </c>
      <c r="M667" s="87"/>
      <c r="N667" s="249">
        <f t="shared" si="79"/>
        <v>0.70250000000000001</v>
      </c>
      <c r="P667" s="249">
        <f t="shared" si="80"/>
        <v>0.61750000000000005</v>
      </c>
      <c r="S667" s="557">
        <f t="shared" si="81"/>
        <v>0.73</v>
      </c>
      <c r="T667" s="557">
        <f t="shared" si="82"/>
        <v>0.64999999999999991</v>
      </c>
      <c r="AC667" s="88">
        <f t="shared" si="86"/>
        <v>1</v>
      </c>
      <c r="AD667" s="88">
        <f t="shared" si="87"/>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378</v>
      </c>
      <c r="J668" s="114">
        <f t="shared" ref="J668:K668" si="91">J$658</f>
        <v>0.64</v>
      </c>
      <c r="K668" s="114">
        <f t="shared" si="91"/>
        <v>0.185</v>
      </c>
      <c r="L668" s="99">
        <f>L$658</f>
        <v>1000</v>
      </c>
      <c r="M668" s="87"/>
      <c r="N668" s="249">
        <f t="shared" si="79"/>
        <v>0.73250000000000004</v>
      </c>
      <c r="P668" s="249">
        <f t="shared" si="80"/>
        <v>0.54749999999999999</v>
      </c>
      <c r="S668" s="557">
        <f t="shared" si="81"/>
        <v>0.73</v>
      </c>
      <c r="T668" s="557">
        <f t="shared" si="82"/>
        <v>0.54999999999999993</v>
      </c>
      <c r="AC668" s="88">
        <f t="shared" si="86"/>
        <v>1</v>
      </c>
      <c r="AD668" s="88">
        <f t="shared" si="87"/>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379</v>
      </c>
      <c r="J669" s="114">
        <f t="shared" ref="J669:K669" si="92">AVERAGE(J$659:J$660)</f>
        <v>0.57488824562535323</v>
      </c>
      <c r="K669" s="114">
        <f t="shared" si="92"/>
        <v>0.15</v>
      </c>
      <c r="L669" s="99">
        <f>AVERAGE(L$659:L$660)</f>
        <v>3750</v>
      </c>
      <c r="M669" s="87"/>
      <c r="N669" s="249">
        <f t="shared" si="79"/>
        <v>0.64988824562535319</v>
      </c>
      <c r="P669" s="249">
        <f t="shared" si="80"/>
        <v>0.49988824562535322</v>
      </c>
      <c r="S669" s="557">
        <f t="shared" si="81"/>
        <v>0.55999999999999994</v>
      </c>
      <c r="T669" s="557">
        <f t="shared" si="82"/>
        <v>0.40999999999999992</v>
      </c>
      <c r="AC669" s="88">
        <f t="shared" si="86"/>
        <v>1</v>
      </c>
      <c r="AD669" s="88">
        <f t="shared" si="87"/>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380</v>
      </c>
      <c r="J670" s="114">
        <f t="shared" ref="J670:K670" si="93">J$661</f>
        <v>0.53593591918065975</v>
      </c>
      <c r="K670" s="114">
        <f t="shared" si="93"/>
        <v>0.105</v>
      </c>
      <c r="L670" s="99">
        <f>L$661</f>
        <v>2200</v>
      </c>
      <c r="M670" s="87"/>
      <c r="N670" s="249">
        <f t="shared" si="79"/>
        <v>0.58843591918065974</v>
      </c>
      <c r="P670" s="249">
        <f t="shared" si="80"/>
        <v>0.48343591918065976</v>
      </c>
      <c r="S670" s="557">
        <f t="shared" si="81"/>
        <v>0.54999999999999993</v>
      </c>
      <c r="T670" s="557">
        <f t="shared" si="82"/>
        <v>0.54999999999999993</v>
      </c>
      <c r="AC670" s="88">
        <f t="shared" si="86"/>
        <v>1</v>
      </c>
      <c r="AD670" s="88">
        <f t="shared" si="87"/>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381</v>
      </c>
      <c r="J671" s="114">
        <f t="shared" ref="J671:K672" si="94">J$662</f>
        <v>0.51471523224725868</v>
      </c>
      <c r="K671" s="114">
        <f t="shared" si="94"/>
        <v>7.4999999999999997E-2</v>
      </c>
      <c r="L671" s="99">
        <f>L$662</f>
        <v>1200</v>
      </c>
      <c r="M671" s="87"/>
      <c r="N671" s="249">
        <f t="shared" si="79"/>
        <v>0.55221523224725866</v>
      </c>
      <c r="P671" s="249">
        <f t="shared" si="80"/>
        <v>0.4772152322472587</v>
      </c>
      <c r="S671" s="557">
        <f t="shared" si="81"/>
        <v>0.53</v>
      </c>
      <c r="T671" s="557">
        <f t="shared" si="82"/>
        <v>0.53</v>
      </c>
      <c r="AC671" s="88">
        <f t="shared" si="86"/>
        <v>1</v>
      </c>
      <c r="AD671" s="88">
        <f t="shared" si="87"/>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382</v>
      </c>
      <c r="J672" s="114">
        <f t="shared" si="94"/>
        <v>0.51471523224725868</v>
      </c>
      <c r="K672" s="114">
        <f t="shared" si="94"/>
        <v>7.4999999999999997E-2</v>
      </c>
      <c r="L672" s="99">
        <f>L$662</f>
        <v>1200</v>
      </c>
      <c r="M672" s="87"/>
      <c r="N672" s="249">
        <f t="shared" si="79"/>
        <v>0.55221523224725866</v>
      </c>
      <c r="P672" s="249">
        <f t="shared" si="80"/>
        <v>0.4772152322472587</v>
      </c>
      <c r="S672" s="557">
        <f t="shared" si="81"/>
        <v>0.5</v>
      </c>
      <c r="T672" s="557">
        <f t="shared" si="82"/>
        <v>0.5</v>
      </c>
      <c r="AC672" s="88">
        <f t="shared" si="86"/>
        <v>1</v>
      </c>
      <c r="AD672" s="88">
        <f t="shared" si="87"/>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H673" s="108" t="s">
        <v>779</v>
      </c>
      <c r="I673" s="103" t="s">
        <v>373</v>
      </c>
      <c r="J673" s="795">
        <f t="shared" ref="J673:K674" si="95">J$654</f>
        <v>0.68</v>
      </c>
      <c r="K673" s="795">
        <f t="shared" si="95"/>
        <v>5.5E-2</v>
      </c>
      <c r="L673" s="672">
        <f>L$654</f>
        <v>150</v>
      </c>
      <c r="M673" s="87"/>
      <c r="N673" s="249">
        <f t="shared" si="79"/>
        <v>0.70750000000000002</v>
      </c>
      <c r="P673" s="249">
        <f t="shared" si="80"/>
        <v>0.65250000000000008</v>
      </c>
      <c r="S673" s="557">
        <f t="shared" si="81"/>
        <v>0.68</v>
      </c>
      <c r="T673" s="557">
        <f t="shared" si="82"/>
        <v>0.68</v>
      </c>
      <c r="AC673" s="88">
        <f t="shared" si="86"/>
        <v>2</v>
      </c>
      <c r="AD673" s="88">
        <f t="shared" si="87"/>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374</v>
      </c>
      <c r="J674" s="114">
        <f t="shared" si="95"/>
        <v>0.68</v>
      </c>
      <c r="K674" s="114">
        <f t="shared" si="95"/>
        <v>5.5E-2</v>
      </c>
      <c r="L674" s="99">
        <f>L$654</f>
        <v>150</v>
      </c>
      <c r="M674" s="87"/>
      <c r="N674" s="249">
        <f t="shared" si="79"/>
        <v>0.70750000000000002</v>
      </c>
      <c r="P674" s="249">
        <f t="shared" si="80"/>
        <v>0.65250000000000008</v>
      </c>
      <c r="S674" s="557">
        <f t="shared" si="81"/>
        <v>0.68</v>
      </c>
      <c r="T674" s="557">
        <f t="shared" si="82"/>
        <v>0.68</v>
      </c>
      <c r="AC674" s="88">
        <f t="shared" si="86"/>
        <v>2</v>
      </c>
      <c r="AD674" s="88">
        <f t="shared" si="87"/>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375</v>
      </c>
      <c r="J675" s="114">
        <f t="shared" ref="J675:K675" si="96">J$655</f>
        <v>0.68</v>
      </c>
      <c r="K675" s="114">
        <f t="shared" si="96"/>
        <v>5.5E-2</v>
      </c>
      <c r="L675" s="99">
        <f>L$655</f>
        <v>100</v>
      </c>
      <c r="M675" s="87"/>
      <c r="N675" s="249">
        <f t="shared" si="79"/>
        <v>0.70750000000000002</v>
      </c>
      <c r="P675" s="249">
        <f t="shared" si="80"/>
        <v>0.65250000000000008</v>
      </c>
      <c r="S675" s="557">
        <f t="shared" si="81"/>
        <v>0.68</v>
      </c>
      <c r="T675" s="557">
        <f t="shared" si="82"/>
        <v>0.68</v>
      </c>
      <c r="AC675" s="88">
        <f t="shared" si="86"/>
        <v>2</v>
      </c>
      <c r="AD675" s="88">
        <f t="shared" si="87"/>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376</v>
      </c>
      <c r="J676" s="114">
        <f t="shared" ref="J676:K676" si="97">J$656</f>
        <v>0.68</v>
      </c>
      <c r="K676" s="114">
        <f t="shared" si="97"/>
        <v>5.5E-2</v>
      </c>
      <c r="L676" s="99">
        <f>L$656</f>
        <v>200</v>
      </c>
      <c r="M676" s="87"/>
      <c r="N676" s="249">
        <f t="shared" si="79"/>
        <v>0.70750000000000002</v>
      </c>
      <c r="P676" s="249">
        <f t="shared" si="80"/>
        <v>0.65250000000000008</v>
      </c>
      <c r="S676" s="557">
        <f t="shared" si="81"/>
        <v>0.70000000000000007</v>
      </c>
      <c r="T676" s="557">
        <f t="shared" si="82"/>
        <v>0.68</v>
      </c>
      <c r="AC676" s="88">
        <f t="shared" si="86"/>
        <v>2</v>
      </c>
      <c r="AD676" s="88">
        <f t="shared" si="87"/>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I677" s="103" t="s">
        <v>377</v>
      </c>
      <c r="J677" s="114">
        <f t="shared" ref="J677:K677" si="98">J$657</f>
        <v>0.66</v>
      </c>
      <c r="K677" s="114">
        <f t="shared" si="98"/>
        <v>8.5000000000000006E-2</v>
      </c>
      <c r="L677" s="99">
        <f>L$657</f>
        <v>300</v>
      </c>
      <c r="M677" s="87"/>
      <c r="N677" s="249">
        <f t="shared" si="79"/>
        <v>0.70250000000000001</v>
      </c>
      <c r="P677" s="249">
        <f t="shared" si="80"/>
        <v>0.61750000000000005</v>
      </c>
      <c r="S677" s="557">
        <f t="shared" si="81"/>
        <v>0.74</v>
      </c>
      <c r="T677" s="557">
        <f t="shared" si="82"/>
        <v>0.65999999999999992</v>
      </c>
      <c r="AC677" s="88">
        <f t="shared" si="86"/>
        <v>2</v>
      </c>
      <c r="AD677" s="88">
        <f t="shared" si="87"/>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378</v>
      </c>
      <c r="J678" s="114">
        <f t="shared" ref="J678:K678" si="99">J$658</f>
        <v>0.64</v>
      </c>
      <c r="K678" s="114">
        <f t="shared" si="99"/>
        <v>0.185</v>
      </c>
      <c r="L678" s="99">
        <f>L$658</f>
        <v>1000</v>
      </c>
      <c r="M678" s="87"/>
      <c r="N678" s="249">
        <f t="shared" si="79"/>
        <v>0.73250000000000004</v>
      </c>
      <c r="P678" s="249">
        <f t="shared" si="80"/>
        <v>0.54749999999999999</v>
      </c>
      <c r="S678" s="557">
        <f t="shared" si="81"/>
        <v>0.74</v>
      </c>
      <c r="T678" s="557">
        <f t="shared" si="82"/>
        <v>0.55999999999999994</v>
      </c>
      <c r="AC678" s="88">
        <f t="shared" si="86"/>
        <v>2</v>
      </c>
      <c r="AD678" s="88">
        <f t="shared" si="87"/>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379</v>
      </c>
      <c r="J679" s="114">
        <f t="shared" ref="J679:K679" si="100">AVERAGE(J$659:J$660)</f>
        <v>0.57488824562535323</v>
      </c>
      <c r="K679" s="114">
        <f t="shared" si="100"/>
        <v>0.15</v>
      </c>
      <c r="L679" s="99">
        <f>AVERAGE(L$659:L$660)</f>
        <v>3750</v>
      </c>
      <c r="M679" s="87"/>
      <c r="N679" s="249">
        <f t="shared" si="79"/>
        <v>0.64988824562535319</v>
      </c>
      <c r="P679" s="249">
        <f t="shared" si="80"/>
        <v>0.49988824562535322</v>
      </c>
      <c r="S679" s="557">
        <f t="shared" si="81"/>
        <v>0.55999999999999994</v>
      </c>
      <c r="T679" s="557">
        <f t="shared" si="82"/>
        <v>0.40999999999999992</v>
      </c>
      <c r="AC679" s="88">
        <f t="shared" si="86"/>
        <v>2</v>
      </c>
      <c r="AD679" s="88">
        <f t="shared" si="87"/>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380</v>
      </c>
      <c r="J680" s="114">
        <f t="shared" ref="J680:K680" si="101">J$661</f>
        <v>0.53593591918065975</v>
      </c>
      <c r="K680" s="114">
        <f t="shared" si="101"/>
        <v>0.105</v>
      </c>
      <c r="L680" s="99">
        <f>L$661</f>
        <v>2200</v>
      </c>
      <c r="M680" s="87"/>
      <c r="N680" s="249">
        <f t="shared" si="79"/>
        <v>0.58843591918065974</v>
      </c>
      <c r="P680" s="249">
        <f t="shared" si="80"/>
        <v>0.48343591918065976</v>
      </c>
      <c r="S680" s="557">
        <f t="shared" si="81"/>
        <v>0.54999999999999993</v>
      </c>
      <c r="T680" s="557">
        <f t="shared" si="82"/>
        <v>0.54999999999999993</v>
      </c>
      <c r="AC680" s="88">
        <f t="shared" si="86"/>
        <v>2</v>
      </c>
      <c r="AD680" s="88">
        <f t="shared" si="87"/>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381</v>
      </c>
      <c r="J681" s="114">
        <f t="shared" ref="J681:K682" si="102">J$662</f>
        <v>0.51471523224725868</v>
      </c>
      <c r="K681" s="114">
        <f t="shared" si="102"/>
        <v>7.4999999999999997E-2</v>
      </c>
      <c r="L681" s="99">
        <f>L$662</f>
        <v>1200</v>
      </c>
      <c r="M681" s="87"/>
      <c r="N681" s="249">
        <f t="shared" si="79"/>
        <v>0.55221523224725866</v>
      </c>
      <c r="P681" s="249">
        <f t="shared" si="80"/>
        <v>0.4772152322472587</v>
      </c>
      <c r="S681" s="557">
        <f t="shared" si="81"/>
        <v>0.53</v>
      </c>
      <c r="T681" s="557">
        <f t="shared" si="82"/>
        <v>0.53</v>
      </c>
      <c r="AC681" s="88">
        <f t="shared" si="86"/>
        <v>2</v>
      </c>
      <c r="AD681" s="88">
        <f t="shared" si="87"/>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382</v>
      </c>
      <c r="J682" s="114">
        <f t="shared" si="102"/>
        <v>0.51471523224725868</v>
      </c>
      <c r="K682" s="114">
        <f t="shared" si="102"/>
        <v>7.4999999999999997E-2</v>
      </c>
      <c r="L682" s="99">
        <f>L$662</f>
        <v>1200</v>
      </c>
      <c r="M682" s="87"/>
      <c r="N682" s="249">
        <f t="shared" si="79"/>
        <v>0.55221523224725866</v>
      </c>
      <c r="P682" s="249">
        <f t="shared" si="80"/>
        <v>0.4772152322472587</v>
      </c>
      <c r="S682" s="557">
        <f t="shared" si="81"/>
        <v>0.5</v>
      </c>
      <c r="T682" s="557">
        <f t="shared" si="82"/>
        <v>0.5</v>
      </c>
      <c r="AC682" s="88">
        <f t="shared" si="86"/>
        <v>2</v>
      </c>
      <c r="AD682" s="88">
        <f t="shared" si="87"/>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H683" s="108" t="s">
        <v>780</v>
      </c>
      <c r="I683" s="103" t="s">
        <v>373</v>
      </c>
      <c r="J683" s="795">
        <f t="shared" ref="J683:L684" si="103">J$654</f>
        <v>0.68</v>
      </c>
      <c r="K683" s="795">
        <f t="shared" si="103"/>
        <v>5.5E-2</v>
      </c>
      <c r="L683" s="672">
        <f>L$654</f>
        <v>150</v>
      </c>
      <c r="M683" s="87"/>
      <c r="N683" s="249">
        <f t="shared" si="79"/>
        <v>0.70750000000000002</v>
      </c>
      <c r="P683" s="249">
        <f t="shared" si="80"/>
        <v>0.65250000000000008</v>
      </c>
      <c r="S683" s="557">
        <f t="shared" si="81"/>
        <v>0.68</v>
      </c>
      <c r="T683" s="557">
        <f t="shared" si="82"/>
        <v>0.68</v>
      </c>
      <c r="AC683" s="88">
        <f t="shared" si="86"/>
        <v>3</v>
      </c>
      <c r="AD683" s="88">
        <f t="shared" si="87"/>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374</v>
      </c>
      <c r="J684" s="114">
        <f t="shared" si="103"/>
        <v>0.68</v>
      </c>
      <c r="K684" s="114">
        <f t="shared" si="103"/>
        <v>5.5E-2</v>
      </c>
      <c r="L684" s="99">
        <f t="shared" si="103"/>
        <v>150</v>
      </c>
      <c r="M684" s="87"/>
      <c r="N684" s="249">
        <f t="shared" si="79"/>
        <v>0.70750000000000002</v>
      </c>
      <c r="P684" s="249">
        <f t="shared" si="80"/>
        <v>0.65250000000000008</v>
      </c>
      <c r="S684" s="557">
        <f t="shared" si="81"/>
        <v>0.68</v>
      </c>
      <c r="T684" s="557">
        <f t="shared" si="82"/>
        <v>0.68</v>
      </c>
      <c r="AC684" s="88">
        <f t="shared" si="86"/>
        <v>3</v>
      </c>
      <c r="AD684" s="88">
        <f t="shared" si="87"/>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375</v>
      </c>
      <c r="J685" s="114">
        <f t="shared" ref="J685:L685" si="104">J$655</f>
        <v>0.68</v>
      </c>
      <c r="K685" s="114">
        <f t="shared" si="104"/>
        <v>5.5E-2</v>
      </c>
      <c r="L685" s="99">
        <f t="shared" si="104"/>
        <v>100</v>
      </c>
      <c r="M685" s="87"/>
      <c r="N685" s="249">
        <f t="shared" ref="N685:N716" si="105">$J685+$K685/2</f>
        <v>0.70750000000000002</v>
      </c>
      <c r="P685" s="249">
        <f t="shared" ref="P685:P716" si="106">$J685-$K685/2</f>
        <v>0.65250000000000008</v>
      </c>
      <c r="S685" s="557">
        <f t="shared" ref="S685:S716" si="107">MAX($J549:$R549)+$T549</f>
        <v>0.68</v>
      </c>
      <c r="T685" s="557">
        <f t="shared" ref="T685:T716" si="108">MIN($J549:$R549)+$T549-INDEX(DigSpread,$AD685+1,1)</f>
        <v>0.68</v>
      </c>
      <c r="AC685" s="88">
        <f t="shared" si="86"/>
        <v>3</v>
      </c>
      <c r="AD685" s="88">
        <f t="shared" si="87"/>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376</v>
      </c>
      <c r="J686" s="114">
        <f t="shared" ref="J686:L686" si="109">J$656</f>
        <v>0.68</v>
      </c>
      <c r="K686" s="114">
        <f t="shared" si="109"/>
        <v>5.5E-2</v>
      </c>
      <c r="L686" s="99">
        <f t="shared" si="109"/>
        <v>200</v>
      </c>
      <c r="M686" s="87"/>
      <c r="N686" s="249">
        <f t="shared" si="105"/>
        <v>0.70750000000000002</v>
      </c>
      <c r="P686" s="249">
        <f t="shared" si="106"/>
        <v>0.65250000000000008</v>
      </c>
      <c r="S686" s="557">
        <f t="shared" si="107"/>
        <v>0.70000000000000007</v>
      </c>
      <c r="T686" s="557">
        <f t="shared" si="108"/>
        <v>0.68</v>
      </c>
      <c r="AC686" s="88">
        <f t="shared" si="86"/>
        <v>3</v>
      </c>
      <c r="AD686" s="88">
        <f t="shared" si="87"/>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I687" s="103" t="s">
        <v>377</v>
      </c>
      <c r="J687" s="114">
        <f t="shared" ref="J687:L687" si="110">J$657</f>
        <v>0.66</v>
      </c>
      <c r="K687" s="114">
        <f t="shared" si="110"/>
        <v>8.5000000000000006E-2</v>
      </c>
      <c r="L687" s="99">
        <f t="shared" si="110"/>
        <v>300</v>
      </c>
      <c r="M687" s="87"/>
      <c r="N687" s="249">
        <f t="shared" si="105"/>
        <v>0.70250000000000001</v>
      </c>
      <c r="P687" s="249">
        <f t="shared" si="106"/>
        <v>0.61750000000000005</v>
      </c>
      <c r="S687" s="557">
        <f t="shared" si="107"/>
        <v>0.72</v>
      </c>
      <c r="T687" s="557">
        <f t="shared" si="108"/>
        <v>0.6399999999999999</v>
      </c>
      <c r="AC687" s="88">
        <f t="shared" si="86"/>
        <v>3</v>
      </c>
      <c r="AD687" s="88">
        <f t="shared" si="87"/>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378</v>
      </c>
      <c r="J688" s="114">
        <f t="shared" ref="J688:L688" si="111">J$658</f>
        <v>0.64</v>
      </c>
      <c r="K688" s="114">
        <f t="shared" si="111"/>
        <v>0.185</v>
      </c>
      <c r="L688" s="99">
        <f t="shared" si="111"/>
        <v>1000</v>
      </c>
      <c r="M688" s="87"/>
      <c r="N688" s="249">
        <f t="shared" si="105"/>
        <v>0.73250000000000004</v>
      </c>
      <c r="P688" s="249">
        <f t="shared" si="106"/>
        <v>0.54749999999999999</v>
      </c>
      <c r="S688" s="557">
        <f t="shared" si="107"/>
        <v>0.72</v>
      </c>
      <c r="T688" s="557">
        <f t="shared" si="108"/>
        <v>0.53999999999999992</v>
      </c>
      <c r="AC688" s="88">
        <f t="shared" si="86"/>
        <v>3</v>
      </c>
      <c r="AD688" s="88">
        <f t="shared" si="87"/>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379</v>
      </c>
      <c r="J689" s="114">
        <f t="shared" ref="J689:L689" si="112">AVERAGE(J$659:J$660)</f>
        <v>0.57488824562535323</v>
      </c>
      <c r="K689" s="114">
        <f t="shared" si="112"/>
        <v>0.15</v>
      </c>
      <c r="L689" s="99">
        <f t="shared" si="112"/>
        <v>3750</v>
      </c>
      <c r="M689" s="87"/>
      <c r="N689" s="249">
        <f t="shared" si="105"/>
        <v>0.64988824562535319</v>
      </c>
      <c r="P689" s="249">
        <f t="shared" si="106"/>
        <v>0.49988824562535322</v>
      </c>
      <c r="S689" s="557">
        <f t="shared" si="107"/>
        <v>0.55999999999999994</v>
      </c>
      <c r="T689" s="557">
        <f t="shared" si="108"/>
        <v>0.40999999999999992</v>
      </c>
      <c r="AC689" s="88">
        <f t="shared" si="86"/>
        <v>3</v>
      </c>
      <c r="AD689" s="88">
        <f t="shared" si="87"/>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380</v>
      </c>
      <c r="J690" s="114">
        <f t="shared" ref="J690:L690" si="113">J$661</f>
        <v>0.53593591918065975</v>
      </c>
      <c r="K690" s="114">
        <f t="shared" si="113"/>
        <v>0.105</v>
      </c>
      <c r="L690" s="99">
        <f t="shared" si="113"/>
        <v>2200</v>
      </c>
      <c r="M690" s="87"/>
      <c r="N690" s="249">
        <f t="shared" si="105"/>
        <v>0.58843591918065974</v>
      </c>
      <c r="P690" s="249">
        <f t="shared" si="106"/>
        <v>0.48343591918065976</v>
      </c>
      <c r="S690" s="557">
        <f t="shared" si="107"/>
        <v>0.54999999999999993</v>
      </c>
      <c r="T690" s="557">
        <f t="shared" si="108"/>
        <v>0.54999999999999993</v>
      </c>
      <c r="AC690" s="88">
        <f t="shared" si="86"/>
        <v>3</v>
      </c>
      <c r="AD690" s="88">
        <f t="shared" si="87"/>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381</v>
      </c>
      <c r="J691" s="114">
        <f t="shared" ref="J691:L692" si="114">J$662</f>
        <v>0.51471523224725868</v>
      </c>
      <c r="K691" s="114">
        <f t="shared" si="114"/>
        <v>7.4999999999999997E-2</v>
      </c>
      <c r="L691" s="99">
        <f t="shared" si="114"/>
        <v>1200</v>
      </c>
      <c r="M691" s="87"/>
      <c r="N691" s="249">
        <f t="shared" si="105"/>
        <v>0.55221523224725866</v>
      </c>
      <c r="P691" s="249">
        <f t="shared" si="106"/>
        <v>0.4772152322472587</v>
      </c>
      <c r="S691" s="557">
        <f t="shared" si="107"/>
        <v>0.53</v>
      </c>
      <c r="T691" s="557">
        <f t="shared" si="108"/>
        <v>0.53</v>
      </c>
      <c r="AC691" s="88">
        <f t="shared" si="86"/>
        <v>3</v>
      </c>
      <c r="AD691" s="88">
        <f t="shared" si="87"/>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382</v>
      </c>
      <c r="J692" s="114">
        <f t="shared" si="114"/>
        <v>0.51471523224725868</v>
      </c>
      <c r="K692" s="114">
        <f t="shared" si="114"/>
        <v>7.4999999999999997E-2</v>
      </c>
      <c r="L692" s="99">
        <f t="shared" si="114"/>
        <v>1200</v>
      </c>
      <c r="M692" s="87"/>
      <c r="N692" s="249">
        <f t="shared" si="105"/>
        <v>0.55221523224725866</v>
      </c>
      <c r="P692" s="249">
        <f t="shared" si="106"/>
        <v>0.4772152322472587</v>
      </c>
      <c r="S692" s="557">
        <f t="shared" si="107"/>
        <v>0.5</v>
      </c>
      <c r="T692" s="557">
        <f t="shared" si="108"/>
        <v>0.5</v>
      </c>
      <c r="AC692" s="88">
        <f t="shared" si="86"/>
        <v>3</v>
      </c>
      <c r="AD692" s="88">
        <f t="shared" si="87"/>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H693" s="108" t="s">
        <v>781</v>
      </c>
      <c r="I693" s="103" t="s">
        <v>373</v>
      </c>
      <c r="J693" s="795">
        <f t="shared" ref="J693:L694" si="115">J$654</f>
        <v>0.68</v>
      </c>
      <c r="K693" s="795">
        <f t="shared" si="115"/>
        <v>5.5E-2</v>
      </c>
      <c r="L693" s="672">
        <f>L$654</f>
        <v>150</v>
      </c>
      <c r="M693" s="87"/>
      <c r="N693" s="249">
        <f t="shared" si="105"/>
        <v>0.70750000000000002</v>
      </c>
      <c r="P693" s="249">
        <f t="shared" si="106"/>
        <v>0.65250000000000008</v>
      </c>
      <c r="S693" s="557">
        <f t="shared" si="107"/>
        <v>0.68</v>
      </c>
      <c r="T693" s="557">
        <f t="shared" si="108"/>
        <v>0.68</v>
      </c>
      <c r="AC693" s="88">
        <f t="shared" si="86"/>
        <v>4</v>
      </c>
      <c r="AD693" s="88">
        <f t="shared" si="87"/>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374</v>
      </c>
      <c r="J694" s="114">
        <f t="shared" si="115"/>
        <v>0.68</v>
      </c>
      <c r="K694" s="114">
        <f t="shared" si="115"/>
        <v>5.5E-2</v>
      </c>
      <c r="L694" s="99">
        <f t="shared" si="115"/>
        <v>150</v>
      </c>
      <c r="M694" s="87"/>
      <c r="N694" s="249">
        <f t="shared" si="105"/>
        <v>0.70750000000000002</v>
      </c>
      <c r="P694" s="249">
        <f t="shared" si="106"/>
        <v>0.65250000000000008</v>
      </c>
      <c r="S694" s="557">
        <f t="shared" si="107"/>
        <v>0.68</v>
      </c>
      <c r="T694" s="557">
        <f t="shared" si="108"/>
        <v>0.68</v>
      </c>
      <c r="AC694" s="88">
        <f t="shared" si="86"/>
        <v>4</v>
      </c>
      <c r="AD694" s="88">
        <f t="shared" si="87"/>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375</v>
      </c>
      <c r="J695" s="114">
        <f t="shared" ref="J695:L695" si="116">J$655</f>
        <v>0.68</v>
      </c>
      <c r="K695" s="114">
        <f t="shared" si="116"/>
        <v>5.5E-2</v>
      </c>
      <c r="L695" s="99">
        <f t="shared" si="116"/>
        <v>100</v>
      </c>
      <c r="M695" s="87"/>
      <c r="N695" s="249">
        <f t="shared" si="105"/>
        <v>0.70750000000000002</v>
      </c>
      <c r="P695" s="249">
        <f t="shared" si="106"/>
        <v>0.65250000000000008</v>
      </c>
      <c r="S695" s="557">
        <f t="shared" si="107"/>
        <v>0.68</v>
      </c>
      <c r="T695" s="557">
        <f t="shared" si="108"/>
        <v>0.68</v>
      </c>
      <c r="AC695" s="88">
        <f t="shared" si="86"/>
        <v>4</v>
      </c>
      <c r="AD695" s="88">
        <f t="shared" si="87"/>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376</v>
      </c>
      <c r="J696" s="114">
        <f t="shared" ref="J696:L696" si="117">J$656</f>
        <v>0.68</v>
      </c>
      <c r="K696" s="114">
        <f t="shared" si="117"/>
        <v>5.5E-2</v>
      </c>
      <c r="L696" s="99">
        <f t="shared" si="117"/>
        <v>200</v>
      </c>
      <c r="M696" s="87"/>
      <c r="N696" s="249">
        <f t="shared" si="105"/>
        <v>0.70750000000000002</v>
      </c>
      <c r="P696" s="249">
        <f t="shared" si="106"/>
        <v>0.65250000000000008</v>
      </c>
      <c r="S696" s="557">
        <f t="shared" si="107"/>
        <v>0.70000000000000007</v>
      </c>
      <c r="T696" s="557">
        <f t="shared" si="108"/>
        <v>0.68</v>
      </c>
      <c r="AC696" s="88">
        <f t="shared" si="86"/>
        <v>4</v>
      </c>
      <c r="AD696" s="88">
        <f t="shared" si="87"/>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I697" s="103" t="s">
        <v>377</v>
      </c>
      <c r="J697" s="114">
        <f t="shared" ref="J697:L697" si="118">J$657</f>
        <v>0.66</v>
      </c>
      <c r="K697" s="114">
        <f t="shared" si="118"/>
        <v>8.5000000000000006E-2</v>
      </c>
      <c r="L697" s="99">
        <f t="shared" si="118"/>
        <v>300</v>
      </c>
      <c r="M697" s="87"/>
      <c r="N697" s="249">
        <f t="shared" si="105"/>
        <v>0.70250000000000001</v>
      </c>
      <c r="P697" s="249">
        <f t="shared" si="106"/>
        <v>0.61750000000000005</v>
      </c>
      <c r="S697" s="557">
        <f t="shared" si="107"/>
        <v>0.73</v>
      </c>
      <c r="T697" s="557">
        <f t="shared" si="108"/>
        <v>0.64999999999999991</v>
      </c>
      <c r="AC697" s="88">
        <f t="shared" si="86"/>
        <v>4</v>
      </c>
      <c r="AD697" s="88">
        <f t="shared" si="87"/>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378</v>
      </c>
      <c r="J698" s="114">
        <f t="shared" ref="J698:L698" si="119">J$658</f>
        <v>0.64</v>
      </c>
      <c r="K698" s="114">
        <f t="shared" si="119"/>
        <v>0.185</v>
      </c>
      <c r="L698" s="99">
        <f t="shared" si="119"/>
        <v>1000</v>
      </c>
      <c r="M698" s="87"/>
      <c r="N698" s="249">
        <f t="shared" si="105"/>
        <v>0.73250000000000004</v>
      </c>
      <c r="P698" s="249">
        <f t="shared" si="106"/>
        <v>0.54749999999999999</v>
      </c>
      <c r="S698" s="557">
        <f t="shared" si="107"/>
        <v>0.73</v>
      </c>
      <c r="T698" s="557">
        <f t="shared" si="108"/>
        <v>0.54999999999999993</v>
      </c>
      <c r="AC698" s="88">
        <f t="shared" si="86"/>
        <v>4</v>
      </c>
      <c r="AD698" s="88">
        <f t="shared" si="87"/>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379</v>
      </c>
      <c r="J699" s="114">
        <f t="shared" ref="J699:L699" si="120">AVERAGE(J$659:J$660)</f>
        <v>0.57488824562535323</v>
      </c>
      <c r="K699" s="114">
        <f t="shared" si="120"/>
        <v>0.15</v>
      </c>
      <c r="L699" s="99">
        <f t="shared" si="120"/>
        <v>3750</v>
      </c>
      <c r="M699" s="87"/>
      <c r="N699" s="249">
        <f t="shared" si="105"/>
        <v>0.64988824562535319</v>
      </c>
      <c r="P699" s="249">
        <f t="shared" si="106"/>
        <v>0.49988824562535322</v>
      </c>
      <c r="S699" s="557">
        <f t="shared" si="107"/>
        <v>0.55999999999999994</v>
      </c>
      <c r="T699" s="557">
        <f t="shared" si="108"/>
        <v>0.40999999999999992</v>
      </c>
      <c r="AC699" s="88">
        <f t="shared" si="86"/>
        <v>4</v>
      </c>
      <c r="AD699" s="88">
        <f t="shared" si="87"/>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380</v>
      </c>
      <c r="J700" s="114">
        <f t="shared" ref="J700:L700" si="121">J$661</f>
        <v>0.53593591918065975</v>
      </c>
      <c r="K700" s="114">
        <f t="shared" si="121"/>
        <v>0.105</v>
      </c>
      <c r="L700" s="99">
        <f t="shared" si="121"/>
        <v>2200</v>
      </c>
      <c r="M700" s="87"/>
      <c r="N700" s="249">
        <f t="shared" si="105"/>
        <v>0.58843591918065974</v>
      </c>
      <c r="P700" s="249">
        <f t="shared" si="106"/>
        <v>0.48343591918065976</v>
      </c>
      <c r="S700" s="557">
        <f t="shared" si="107"/>
        <v>0.54999999999999993</v>
      </c>
      <c r="T700" s="557">
        <f t="shared" si="108"/>
        <v>0.54999999999999993</v>
      </c>
      <c r="AC700" s="88">
        <f t="shared" si="86"/>
        <v>4</v>
      </c>
      <c r="AD700" s="88">
        <f t="shared" si="87"/>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381</v>
      </c>
      <c r="J701" s="114">
        <f t="shared" ref="J701:L702" si="122">J$662</f>
        <v>0.51471523224725868</v>
      </c>
      <c r="K701" s="114">
        <f t="shared" si="122"/>
        <v>7.4999999999999997E-2</v>
      </c>
      <c r="L701" s="99">
        <f t="shared" si="122"/>
        <v>1200</v>
      </c>
      <c r="M701" s="87"/>
      <c r="N701" s="249">
        <f t="shared" si="105"/>
        <v>0.55221523224725866</v>
      </c>
      <c r="P701" s="249">
        <f t="shared" si="106"/>
        <v>0.4772152322472587</v>
      </c>
      <c r="S701" s="557">
        <f t="shared" si="107"/>
        <v>0.53</v>
      </c>
      <c r="T701" s="557">
        <f t="shared" si="108"/>
        <v>0.53</v>
      </c>
      <c r="AC701" s="88">
        <f t="shared" si="86"/>
        <v>4</v>
      </c>
      <c r="AD701" s="88">
        <f t="shared" si="87"/>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382</v>
      </c>
      <c r="J702" s="114">
        <f t="shared" si="122"/>
        <v>0.51471523224725868</v>
      </c>
      <c r="K702" s="114">
        <f t="shared" si="122"/>
        <v>7.4999999999999997E-2</v>
      </c>
      <c r="L702" s="99">
        <f t="shared" si="122"/>
        <v>1200</v>
      </c>
      <c r="M702" s="87"/>
      <c r="N702" s="249">
        <f t="shared" si="105"/>
        <v>0.55221523224725866</v>
      </c>
      <c r="P702" s="249">
        <f t="shared" si="106"/>
        <v>0.4772152322472587</v>
      </c>
      <c r="S702" s="557">
        <f t="shared" si="107"/>
        <v>0.5</v>
      </c>
      <c r="T702" s="557">
        <f t="shared" si="108"/>
        <v>0.5</v>
      </c>
      <c r="AC702" s="88">
        <f t="shared" si="86"/>
        <v>4</v>
      </c>
      <c r="AD702" s="88">
        <f t="shared" si="87"/>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H703" s="108" t="s">
        <v>782</v>
      </c>
      <c r="I703" s="103" t="s">
        <v>373</v>
      </c>
      <c r="J703" s="795">
        <f t="shared" ref="J703:L703" si="123">J$653</f>
        <v>0.5</v>
      </c>
      <c r="K703" s="795">
        <f t="shared" si="123"/>
        <v>5.5E-2</v>
      </c>
      <c r="L703" s="672">
        <f t="shared" si="123"/>
        <v>850</v>
      </c>
      <c r="M703" s="87"/>
      <c r="N703" s="249">
        <f t="shared" si="105"/>
        <v>0.52749999999999997</v>
      </c>
      <c r="P703" s="249">
        <f t="shared" si="106"/>
        <v>0.47249999999999998</v>
      </c>
      <c r="S703" s="557">
        <f t="shared" si="107"/>
        <v>0.5</v>
      </c>
      <c r="T703" s="557">
        <f t="shared" si="108"/>
        <v>0.5</v>
      </c>
      <c r="AC703" s="88">
        <f t="shared" si="86"/>
        <v>5</v>
      </c>
      <c r="AD703" s="88">
        <f t="shared" si="87"/>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374</v>
      </c>
      <c r="J704" s="114">
        <f t="shared" ref="J704:L704" si="124">J$654</f>
        <v>0.68</v>
      </c>
      <c r="K704" s="114">
        <f t="shared" si="124"/>
        <v>5.5E-2</v>
      </c>
      <c r="L704" s="99">
        <f t="shared" si="124"/>
        <v>150</v>
      </c>
      <c r="M704" s="87"/>
      <c r="N704" s="249">
        <f t="shared" si="105"/>
        <v>0.70750000000000002</v>
      </c>
      <c r="P704" s="249">
        <f t="shared" si="106"/>
        <v>0.65250000000000008</v>
      </c>
      <c r="S704" s="557">
        <f t="shared" si="107"/>
        <v>0.68</v>
      </c>
      <c r="T704" s="557">
        <f t="shared" si="108"/>
        <v>0.68</v>
      </c>
      <c r="AC704" s="88">
        <f t="shared" si="86"/>
        <v>5</v>
      </c>
      <c r="AD704" s="88">
        <f t="shared" si="87"/>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375</v>
      </c>
      <c r="J705" s="114">
        <f t="shared" ref="J705:L705" si="125">J$655</f>
        <v>0.68</v>
      </c>
      <c r="K705" s="114">
        <f t="shared" si="125"/>
        <v>5.5E-2</v>
      </c>
      <c r="L705" s="99">
        <f t="shared" si="125"/>
        <v>100</v>
      </c>
      <c r="M705" s="87"/>
      <c r="N705" s="249">
        <f t="shared" si="105"/>
        <v>0.70750000000000002</v>
      </c>
      <c r="P705" s="249">
        <f t="shared" si="106"/>
        <v>0.65250000000000008</v>
      </c>
      <c r="S705" s="557">
        <f t="shared" si="107"/>
        <v>0.68</v>
      </c>
      <c r="T705" s="557">
        <f t="shared" si="108"/>
        <v>0.68</v>
      </c>
      <c r="AC705" s="88">
        <f t="shared" si="86"/>
        <v>5</v>
      </c>
      <c r="AD705" s="88">
        <f t="shared" si="87"/>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376</v>
      </c>
      <c r="J706" s="114">
        <f t="shared" ref="J706:L706" si="126">J$656</f>
        <v>0.68</v>
      </c>
      <c r="K706" s="114">
        <f t="shared" si="126"/>
        <v>5.5E-2</v>
      </c>
      <c r="L706" s="99">
        <f t="shared" si="126"/>
        <v>200</v>
      </c>
      <c r="M706" s="87"/>
      <c r="N706" s="249">
        <f t="shared" si="105"/>
        <v>0.70750000000000002</v>
      </c>
      <c r="P706" s="249">
        <f t="shared" si="106"/>
        <v>0.65250000000000008</v>
      </c>
      <c r="S706" s="557">
        <f t="shared" si="107"/>
        <v>0.70000000000000007</v>
      </c>
      <c r="T706" s="557">
        <f t="shared" si="108"/>
        <v>0.68</v>
      </c>
      <c r="AC706" s="88">
        <f t="shared" si="86"/>
        <v>5</v>
      </c>
      <c r="AD706" s="88">
        <f t="shared" si="87"/>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I707" s="103" t="s">
        <v>377</v>
      </c>
      <c r="J707" s="114">
        <f t="shared" ref="J707:L707" si="127">J$657</f>
        <v>0.66</v>
      </c>
      <c r="K707" s="114">
        <f t="shared" si="127"/>
        <v>8.5000000000000006E-2</v>
      </c>
      <c r="L707" s="99">
        <f t="shared" si="127"/>
        <v>300</v>
      </c>
      <c r="M707" s="87"/>
      <c r="N707" s="249">
        <f t="shared" si="105"/>
        <v>0.70250000000000001</v>
      </c>
      <c r="P707" s="249">
        <f t="shared" si="106"/>
        <v>0.61750000000000005</v>
      </c>
      <c r="S707" s="557">
        <f t="shared" si="107"/>
        <v>0.73</v>
      </c>
      <c r="T707" s="557">
        <f t="shared" si="108"/>
        <v>0.64999999999999991</v>
      </c>
      <c r="AC707" s="88">
        <f t="shared" si="86"/>
        <v>5</v>
      </c>
      <c r="AD707" s="88">
        <f t="shared" si="87"/>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378</v>
      </c>
      <c r="J708" s="114">
        <f t="shared" ref="J708:L708" si="128">J$658</f>
        <v>0.64</v>
      </c>
      <c r="K708" s="114">
        <f t="shared" si="128"/>
        <v>0.185</v>
      </c>
      <c r="L708" s="99">
        <f t="shared" si="128"/>
        <v>1000</v>
      </c>
      <c r="M708" s="87"/>
      <c r="N708" s="249">
        <f t="shared" si="105"/>
        <v>0.73250000000000004</v>
      </c>
      <c r="P708" s="249">
        <f t="shared" si="106"/>
        <v>0.54749999999999999</v>
      </c>
      <c r="S708" s="557">
        <f t="shared" si="107"/>
        <v>0.73</v>
      </c>
      <c r="T708" s="557">
        <f t="shared" si="108"/>
        <v>0.54999999999999993</v>
      </c>
      <c r="AC708" s="88">
        <f t="shared" si="86"/>
        <v>5</v>
      </c>
      <c r="AD708" s="88">
        <f t="shared" si="87"/>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379</v>
      </c>
      <c r="J709" s="114">
        <f t="shared" ref="J709:L709" si="129">AVERAGE(J$659:J$660)</f>
        <v>0.57488824562535323</v>
      </c>
      <c r="K709" s="114">
        <f t="shared" si="129"/>
        <v>0.15</v>
      </c>
      <c r="L709" s="99">
        <f t="shared" si="129"/>
        <v>3750</v>
      </c>
      <c r="M709" s="87"/>
      <c r="N709" s="249">
        <f t="shared" si="105"/>
        <v>0.64988824562535319</v>
      </c>
      <c r="P709" s="249">
        <f t="shared" si="106"/>
        <v>0.49988824562535322</v>
      </c>
      <c r="S709" s="557">
        <f t="shared" si="107"/>
        <v>0.55999999999999994</v>
      </c>
      <c r="T709" s="557">
        <f t="shared" si="108"/>
        <v>0.40999999999999992</v>
      </c>
      <c r="AC709" s="88">
        <f t="shared" si="86"/>
        <v>5</v>
      </c>
      <c r="AD709" s="88">
        <f t="shared" si="87"/>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380</v>
      </c>
      <c r="J710" s="114">
        <f t="shared" ref="J710:L710" si="130">J$661</f>
        <v>0.53593591918065975</v>
      </c>
      <c r="K710" s="114">
        <f t="shared" si="130"/>
        <v>0.105</v>
      </c>
      <c r="L710" s="99">
        <f t="shared" si="130"/>
        <v>2200</v>
      </c>
      <c r="M710" s="87"/>
      <c r="N710" s="249">
        <f t="shared" si="105"/>
        <v>0.58843591918065974</v>
      </c>
      <c r="P710" s="249">
        <f t="shared" si="106"/>
        <v>0.48343591918065976</v>
      </c>
      <c r="S710" s="557">
        <f t="shared" si="107"/>
        <v>0.54999999999999993</v>
      </c>
      <c r="T710" s="557">
        <f t="shared" si="108"/>
        <v>0.54999999999999993</v>
      </c>
      <c r="AC710" s="88">
        <f t="shared" si="86"/>
        <v>5</v>
      </c>
      <c r="AD710" s="88">
        <f t="shared" si="87"/>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381</v>
      </c>
      <c r="J711" s="114">
        <f t="shared" ref="J711:L712" si="131">J$662</f>
        <v>0.51471523224725868</v>
      </c>
      <c r="K711" s="114">
        <f t="shared" si="131"/>
        <v>7.4999999999999997E-2</v>
      </c>
      <c r="L711" s="99">
        <f t="shared" si="131"/>
        <v>1200</v>
      </c>
      <c r="M711" s="87"/>
      <c r="N711" s="249">
        <f t="shared" si="105"/>
        <v>0.55221523224725866</v>
      </c>
      <c r="P711" s="249">
        <f t="shared" si="106"/>
        <v>0.4772152322472587</v>
      </c>
      <c r="S711" s="557">
        <f t="shared" si="107"/>
        <v>0.53</v>
      </c>
      <c r="T711" s="557">
        <f t="shared" si="108"/>
        <v>0.53</v>
      </c>
      <c r="AC711" s="88">
        <f t="shared" si="86"/>
        <v>5</v>
      </c>
      <c r="AD711" s="88">
        <f t="shared" si="87"/>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382</v>
      </c>
      <c r="J712" s="114">
        <f t="shared" si="131"/>
        <v>0.51471523224725868</v>
      </c>
      <c r="K712" s="114">
        <f t="shared" si="131"/>
        <v>7.4999999999999997E-2</v>
      </c>
      <c r="L712" s="99">
        <f t="shared" si="131"/>
        <v>1200</v>
      </c>
      <c r="M712" s="87"/>
      <c r="N712" s="249">
        <f t="shared" si="105"/>
        <v>0.55221523224725866</v>
      </c>
      <c r="P712" s="249">
        <f t="shared" si="106"/>
        <v>0.4772152322472587</v>
      </c>
      <c r="S712" s="557">
        <f t="shared" si="107"/>
        <v>0.5</v>
      </c>
      <c r="T712" s="557">
        <f t="shared" si="108"/>
        <v>0.5</v>
      </c>
      <c r="AC712" s="88">
        <f t="shared" si="86"/>
        <v>5</v>
      </c>
      <c r="AD712" s="88">
        <f t="shared" si="87"/>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H713" s="108" t="s">
        <v>783</v>
      </c>
      <c r="I713" s="103" t="s">
        <v>373</v>
      </c>
      <c r="J713" s="795">
        <f t="shared" ref="J713:L713" si="132">J$653</f>
        <v>0.5</v>
      </c>
      <c r="K713" s="795">
        <f t="shared" si="132"/>
        <v>5.5E-2</v>
      </c>
      <c r="L713" s="672">
        <f t="shared" si="132"/>
        <v>850</v>
      </c>
      <c r="M713" s="87"/>
      <c r="N713" s="249">
        <f t="shared" si="105"/>
        <v>0.52749999999999997</v>
      </c>
      <c r="P713" s="249">
        <f t="shared" si="106"/>
        <v>0.47249999999999998</v>
      </c>
      <c r="S713" s="557">
        <f t="shared" si="107"/>
        <v>0.5</v>
      </c>
      <c r="T713" s="557">
        <f t="shared" si="108"/>
        <v>0.5</v>
      </c>
      <c r="AC713" s="88">
        <f t="shared" si="86"/>
        <v>6</v>
      </c>
      <c r="AD713" s="88">
        <f t="shared" si="87"/>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374</v>
      </c>
      <c r="J714" s="114">
        <f t="shared" ref="J714:L714" si="133">J$654</f>
        <v>0.68</v>
      </c>
      <c r="K714" s="114">
        <f t="shared" si="133"/>
        <v>5.5E-2</v>
      </c>
      <c r="L714" s="99">
        <f t="shared" si="133"/>
        <v>150</v>
      </c>
      <c r="M714" s="87"/>
      <c r="N714" s="249">
        <f t="shared" si="105"/>
        <v>0.70750000000000002</v>
      </c>
      <c r="P714" s="249">
        <f t="shared" si="106"/>
        <v>0.65250000000000008</v>
      </c>
      <c r="S714" s="557">
        <f t="shared" si="107"/>
        <v>0.68</v>
      </c>
      <c r="T714" s="557">
        <f t="shared" si="108"/>
        <v>0.68</v>
      </c>
      <c r="AC714" s="88">
        <f t="shared" si="86"/>
        <v>6</v>
      </c>
      <c r="AD714" s="88">
        <f t="shared" si="87"/>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375</v>
      </c>
      <c r="J715" s="114">
        <f t="shared" ref="J715:L715" si="134">J$655</f>
        <v>0.68</v>
      </c>
      <c r="K715" s="114">
        <f t="shared" si="134"/>
        <v>5.5E-2</v>
      </c>
      <c r="L715" s="99">
        <f t="shared" si="134"/>
        <v>100</v>
      </c>
      <c r="M715" s="87"/>
      <c r="N715" s="249">
        <f t="shared" si="105"/>
        <v>0.70750000000000002</v>
      </c>
      <c r="P715" s="249">
        <f t="shared" si="106"/>
        <v>0.65250000000000008</v>
      </c>
      <c r="S715" s="557">
        <f t="shared" si="107"/>
        <v>0.68</v>
      </c>
      <c r="T715" s="557">
        <f t="shared" si="108"/>
        <v>0.68</v>
      </c>
      <c r="AC715" s="88">
        <f t="shared" si="86"/>
        <v>6</v>
      </c>
      <c r="AD715" s="88">
        <f t="shared" si="87"/>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376</v>
      </c>
      <c r="J716" s="114">
        <f t="shared" ref="J716:L716" si="135">J$656</f>
        <v>0.68</v>
      </c>
      <c r="K716" s="114">
        <f t="shared" si="135"/>
        <v>5.5E-2</v>
      </c>
      <c r="L716" s="99">
        <f t="shared" si="135"/>
        <v>200</v>
      </c>
      <c r="M716" s="87"/>
      <c r="N716" s="249">
        <f t="shared" si="105"/>
        <v>0.70750000000000002</v>
      </c>
      <c r="P716" s="249">
        <f t="shared" si="106"/>
        <v>0.65250000000000008</v>
      </c>
      <c r="S716" s="557">
        <f t="shared" si="107"/>
        <v>0.70000000000000007</v>
      </c>
      <c r="T716" s="557">
        <f t="shared" si="108"/>
        <v>0.68</v>
      </c>
      <c r="AC716" s="88">
        <f t="shared" si="86"/>
        <v>6</v>
      </c>
      <c r="AD716" s="88">
        <f t="shared" si="87"/>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I717" s="103" t="s">
        <v>377</v>
      </c>
      <c r="J717" s="114">
        <f t="shared" ref="J717:L717" si="136">J$657</f>
        <v>0.66</v>
      </c>
      <c r="K717" s="114">
        <f t="shared" si="136"/>
        <v>8.5000000000000006E-2</v>
      </c>
      <c r="L717" s="99">
        <f t="shared" si="136"/>
        <v>300</v>
      </c>
      <c r="M717" s="87"/>
      <c r="N717" s="249">
        <f t="shared" ref="N717:N752" si="137">$J717+$K717/2</f>
        <v>0.70250000000000001</v>
      </c>
      <c r="P717" s="249">
        <f t="shared" ref="P717:P752" si="138">$J717-$K717/2</f>
        <v>0.61750000000000005</v>
      </c>
      <c r="S717" s="557">
        <f t="shared" ref="S717:S748" si="139">MAX($J581:$R581)+$T581</f>
        <v>0.73</v>
      </c>
      <c r="T717" s="557">
        <f t="shared" ref="T717:T748" si="140">MIN($J581:$R581)+$T581-INDEX(DigSpread,$AD717+1,1)</f>
        <v>0.64999999999999991</v>
      </c>
      <c r="AC717" s="88">
        <f t="shared" si="86"/>
        <v>6</v>
      </c>
      <c r="AD717" s="88">
        <f t="shared" si="87"/>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378</v>
      </c>
      <c r="J718" s="114">
        <f t="shared" ref="J718:L718" si="141">J$658</f>
        <v>0.64</v>
      </c>
      <c r="K718" s="114">
        <f t="shared" si="141"/>
        <v>0.185</v>
      </c>
      <c r="L718" s="99">
        <f t="shared" si="141"/>
        <v>1000</v>
      </c>
      <c r="M718" s="87"/>
      <c r="N718" s="249">
        <f t="shared" si="137"/>
        <v>0.73250000000000004</v>
      </c>
      <c r="P718" s="249">
        <f t="shared" si="138"/>
        <v>0.54749999999999999</v>
      </c>
      <c r="S718" s="557">
        <f t="shared" si="139"/>
        <v>0.73</v>
      </c>
      <c r="T718" s="557">
        <f t="shared" si="140"/>
        <v>0.54999999999999993</v>
      </c>
      <c r="AC718" s="88">
        <f t="shared" si="86"/>
        <v>6</v>
      </c>
      <c r="AD718" s="88">
        <f t="shared" si="87"/>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379</v>
      </c>
      <c r="J719" s="114">
        <f t="shared" ref="J719:L719" si="142">AVERAGE(J$659:J$660)</f>
        <v>0.57488824562535323</v>
      </c>
      <c r="K719" s="114">
        <f t="shared" si="142"/>
        <v>0.15</v>
      </c>
      <c r="L719" s="99">
        <f t="shared" si="142"/>
        <v>3750</v>
      </c>
      <c r="M719" s="87"/>
      <c r="N719" s="249">
        <f t="shared" si="137"/>
        <v>0.64988824562535319</v>
      </c>
      <c r="P719" s="249">
        <f t="shared" si="138"/>
        <v>0.49988824562535322</v>
      </c>
      <c r="S719" s="557">
        <f t="shared" si="139"/>
        <v>0.55999999999999994</v>
      </c>
      <c r="T719" s="557">
        <f t="shared" si="140"/>
        <v>0.40999999999999992</v>
      </c>
      <c r="AC719" s="88">
        <f t="shared" si="86"/>
        <v>6</v>
      </c>
      <c r="AD719" s="88">
        <f t="shared" si="87"/>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380</v>
      </c>
      <c r="J720" s="114">
        <f t="shared" ref="J720:L720" si="143">J$661</f>
        <v>0.53593591918065975</v>
      </c>
      <c r="K720" s="114">
        <f t="shared" si="143"/>
        <v>0.105</v>
      </c>
      <c r="L720" s="99">
        <f t="shared" si="143"/>
        <v>2200</v>
      </c>
      <c r="M720" s="87"/>
      <c r="N720" s="249">
        <f t="shared" si="137"/>
        <v>0.58843591918065974</v>
      </c>
      <c r="P720" s="249">
        <f t="shared" si="138"/>
        <v>0.48343591918065976</v>
      </c>
      <c r="S720" s="557">
        <f t="shared" si="139"/>
        <v>0.54999999999999993</v>
      </c>
      <c r="T720" s="557">
        <f t="shared" si="140"/>
        <v>0.54999999999999993</v>
      </c>
      <c r="AC720" s="88">
        <f t="shared" si="86"/>
        <v>6</v>
      </c>
      <c r="AD720" s="88">
        <f t="shared" si="87"/>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381</v>
      </c>
      <c r="J721" s="114">
        <f t="shared" ref="J721:L722" si="144">J$662</f>
        <v>0.51471523224725868</v>
      </c>
      <c r="K721" s="114">
        <f t="shared" si="144"/>
        <v>7.4999999999999997E-2</v>
      </c>
      <c r="L721" s="99">
        <f t="shared" si="144"/>
        <v>1200</v>
      </c>
      <c r="M721" s="87"/>
      <c r="N721" s="249">
        <f t="shared" si="137"/>
        <v>0.55221523224725866</v>
      </c>
      <c r="P721" s="249">
        <f t="shared" si="138"/>
        <v>0.4772152322472587</v>
      </c>
      <c r="S721" s="557">
        <f t="shared" si="139"/>
        <v>0.53</v>
      </c>
      <c r="T721" s="557">
        <f t="shared" si="140"/>
        <v>0.53</v>
      </c>
      <c r="AC721" s="88">
        <f t="shared" si="86"/>
        <v>6</v>
      </c>
      <c r="AD721" s="88">
        <f t="shared" si="87"/>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382</v>
      </c>
      <c r="J722" s="114">
        <f t="shared" si="144"/>
        <v>0.51471523224725868</v>
      </c>
      <c r="K722" s="114">
        <f t="shared" si="144"/>
        <v>7.4999999999999997E-2</v>
      </c>
      <c r="L722" s="99">
        <f t="shared" si="144"/>
        <v>1200</v>
      </c>
      <c r="M722" s="87"/>
      <c r="N722" s="249">
        <f t="shared" si="137"/>
        <v>0.55221523224725866</v>
      </c>
      <c r="P722" s="249">
        <f t="shared" si="138"/>
        <v>0.4772152322472587</v>
      </c>
      <c r="S722" s="557">
        <f t="shared" si="139"/>
        <v>0.5</v>
      </c>
      <c r="T722" s="557">
        <f t="shared" si="140"/>
        <v>0.5</v>
      </c>
      <c r="AC722" s="88">
        <f t="shared" si="86"/>
        <v>6</v>
      </c>
      <c r="AD722" s="88">
        <f t="shared" si="87"/>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H723" s="108" t="s">
        <v>784</v>
      </c>
      <c r="I723" s="103" t="s">
        <v>373</v>
      </c>
      <c r="J723" s="795">
        <f t="shared" ref="J723:L724" si="145">J$653</f>
        <v>0.5</v>
      </c>
      <c r="K723" s="795">
        <f t="shared" si="145"/>
        <v>5.5E-2</v>
      </c>
      <c r="L723" s="672">
        <f t="shared" si="145"/>
        <v>850</v>
      </c>
      <c r="M723" s="87"/>
      <c r="N723" s="249">
        <f t="shared" si="137"/>
        <v>0.52749999999999997</v>
      </c>
      <c r="P723" s="249">
        <f t="shared" si="138"/>
        <v>0.47249999999999998</v>
      </c>
      <c r="S723" s="557">
        <f t="shared" si="139"/>
        <v>0.5</v>
      </c>
      <c r="T723" s="557">
        <f t="shared" si="140"/>
        <v>0.5</v>
      </c>
      <c r="AC723" s="88">
        <f t="shared" si="86"/>
        <v>7</v>
      </c>
      <c r="AD723" s="88">
        <f t="shared" si="87"/>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374</v>
      </c>
      <c r="J724" s="795">
        <f t="shared" si="145"/>
        <v>0.5</v>
      </c>
      <c r="K724" s="795">
        <f t="shared" si="145"/>
        <v>5.5E-2</v>
      </c>
      <c r="L724" s="672">
        <f t="shared" si="145"/>
        <v>850</v>
      </c>
      <c r="M724" s="87"/>
      <c r="N724" s="249">
        <f t="shared" si="137"/>
        <v>0.52749999999999997</v>
      </c>
      <c r="P724" s="249">
        <f t="shared" si="138"/>
        <v>0.47249999999999998</v>
      </c>
      <c r="S724" s="557">
        <f t="shared" si="139"/>
        <v>0.5</v>
      </c>
      <c r="T724" s="557">
        <f t="shared" si="140"/>
        <v>0.5</v>
      </c>
      <c r="AC724" s="88">
        <f t="shared" si="86"/>
        <v>7</v>
      </c>
      <c r="AD724" s="88">
        <f t="shared" si="87"/>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375</v>
      </c>
      <c r="J725" s="114">
        <f t="shared" ref="J725:L725" si="146">J$655</f>
        <v>0.68</v>
      </c>
      <c r="K725" s="114">
        <f t="shared" si="146"/>
        <v>5.5E-2</v>
      </c>
      <c r="L725" s="99">
        <f t="shared" si="146"/>
        <v>100</v>
      </c>
      <c r="M725" s="87"/>
      <c r="N725" s="249">
        <f t="shared" si="137"/>
        <v>0.70750000000000002</v>
      </c>
      <c r="P725" s="249">
        <f t="shared" si="138"/>
        <v>0.65250000000000008</v>
      </c>
      <c r="S725" s="557">
        <f t="shared" si="139"/>
        <v>0.68</v>
      </c>
      <c r="T725" s="557">
        <f t="shared" si="140"/>
        <v>0.68</v>
      </c>
      <c r="AC725" s="88">
        <f t="shared" si="86"/>
        <v>7</v>
      </c>
      <c r="AD725" s="88">
        <f t="shared" si="87"/>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376</v>
      </c>
      <c r="J726" s="114">
        <f t="shared" ref="J726:L726" si="147">J$656</f>
        <v>0.68</v>
      </c>
      <c r="K726" s="114">
        <f t="shared" si="147"/>
        <v>5.5E-2</v>
      </c>
      <c r="L726" s="99">
        <f t="shared" si="147"/>
        <v>200</v>
      </c>
      <c r="M726" s="87"/>
      <c r="N726" s="249">
        <f t="shared" si="137"/>
        <v>0.70750000000000002</v>
      </c>
      <c r="P726" s="249">
        <f t="shared" si="138"/>
        <v>0.65250000000000008</v>
      </c>
      <c r="S726" s="557">
        <f t="shared" si="139"/>
        <v>0.70000000000000007</v>
      </c>
      <c r="T726" s="557">
        <f t="shared" si="140"/>
        <v>0.68</v>
      </c>
      <c r="AC726" s="88">
        <f t="shared" si="86"/>
        <v>7</v>
      </c>
      <c r="AD726" s="88">
        <f t="shared" si="87"/>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hidden="1" customHeight="1" outlineLevel="2" x14ac:dyDescent="0.25">
      <c r="A727" s="106"/>
      <c r="B727" s="97"/>
      <c r="C727" s="18"/>
      <c r="D727" s="18"/>
      <c r="E727" s="18"/>
      <c r="F727" s="14"/>
      <c r="I727" s="103" t="s">
        <v>377</v>
      </c>
      <c r="J727" s="114">
        <f t="shared" ref="J727:L727" si="148">J$657</f>
        <v>0.66</v>
      </c>
      <c r="K727" s="114">
        <f t="shared" si="148"/>
        <v>8.5000000000000006E-2</v>
      </c>
      <c r="L727" s="99">
        <f t="shared" si="148"/>
        <v>300</v>
      </c>
      <c r="M727" s="87"/>
      <c r="N727" s="249">
        <f t="shared" si="137"/>
        <v>0.70250000000000001</v>
      </c>
      <c r="P727" s="249">
        <f t="shared" si="138"/>
        <v>0.61750000000000005</v>
      </c>
      <c r="S727" s="557">
        <f t="shared" si="139"/>
        <v>0.74</v>
      </c>
      <c r="T727" s="557">
        <f t="shared" si="140"/>
        <v>0.65999999999999992</v>
      </c>
      <c r="AC727" s="88">
        <f t="shared" si="86"/>
        <v>7</v>
      </c>
      <c r="AD727" s="88">
        <f t="shared" si="87"/>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hidden="1" customHeight="1" outlineLevel="2" x14ac:dyDescent="0.25">
      <c r="A728" s="106"/>
      <c r="B728" s="97"/>
      <c r="C728" s="18"/>
      <c r="D728" s="18"/>
      <c r="E728" s="18"/>
      <c r="F728" s="14"/>
      <c r="I728" s="103" t="s">
        <v>378</v>
      </c>
      <c r="J728" s="114">
        <f t="shared" ref="J728:L728" si="149">J$658</f>
        <v>0.64</v>
      </c>
      <c r="K728" s="114">
        <f t="shared" si="149"/>
        <v>0.185</v>
      </c>
      <c r="L728" s="99">
        <f t="shared" si="149"/>
        <v>1000</v>
      </c>
      <c r="M728" s="87"/>
      <c r="N728" s="249">
        <f t="shared" si="137"/>
        <v>0.73250000000000004</v>
      </c>
      <c r="P728" s="249">
        <f t="shared" si="138"/>
        <v>0.54749999999999999</v>
      </c>
      <c r="S728" s="557">
        <f t="shared" si="139"/>
        <v>0.74</v>
      </c>
      <c r="T728" s="557">
        <f t="shared" si="140"/>
        <v>0.55999999999999994</v>
      </c>
      <c r="AC728" s="88">
        <f t="shared" ref="AC728:AC752" si="150">AC718+1</f>
        <v>7</v>
      </c>
      <c r="AD728" s="88">
        <f t="shared" ref="AD728:AD752" si="151">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hidden="1" customHeight="1" outlineLevel="2" x14ac:dyDescent="0.25">
      <c r="A729" s="106"/>
      <c r="B729" s="97"/>
      <c r="C729" s="18"/>
      <c r="D729" s="18"/>
      <c r="E729" s="18"/>
      <c r="F729" s="14"/>
      <c r="I729" s="103" t="s">
        <v>379</v>
      </c>
      <c r="J729" s="114">
        <f t="shared" ref="J729:L729" si="152">AVERAGE(J$659:J$660)</f>
        <v>0.57488824562535323</v>
      </c>
      <c r="K729" s="114">
        <f t="shared" si="152"/>
        <v>0.15</v>
      </c>
      <c r="L729" s="99">
        <f t="shared" si="152"/>
        <v>3750</v>
      </c>
      <c r="M729" s="87"/>
      <c r="N729" s="249">
        <f t="shared" si="137"/>
        <v>0.64988824562535319</v>
      </c>
      <c r="P729" s="249">
        <f t="shared" si="138"/>
        <v>0.49988824562535322</v>
      </c>
      <c r="S729" s="557">
        <f t="shared" si="139"/>
        <v>0.55999999999999994</v>
      </c>
      <c r="T729" s="557">
        <f t="shared" si="140"/>
        <v>0.40999999999999992</v>
      </c>
      <c r="AC729" s="88">
        <f t="shared" si="150"/>
        <v>7</v>
      </c>
      <c r="AD729" s="88">
        <f t="shared" si="151"/>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5" hidden="1" customHeight="1" outlineLevel="2" x14ac:dyDescent="0.25">
      <c r="A730" s="106"/>
      <c r="B730" s="97"/>
      <c r="C730" s="18"/>
      <c r="D730" s="18"/>
      <c r="E730" s="18"/>
      <c r="F730" s="14"/>
      <c r="I730" s="103" t="s">
        <v>380</v>
      </c>
      <c r="J730" s="114">
        <f t="shared" ref="J730:L730" si="153">J$661</f>
        <v>0.53593591918065975</v>
      </c>
      <c r="K730" s="114">
        <f t="shared" si="153"/>
        <v>0.105</v>
      </c>
      <c r="L730" s="99">
        <f t="shared" si="153"/>
        <v>2200</v>
      </c>
      <c r="M730" s="87"/>
      <c r="N730" s="249">
        <f t="shared" si="137"/>
        <v>0.58843591918065974</v>
      </c>
      <c r="P730" s="249">
        <f t="shared" si="138"/>
        <v>0.48343591918065976</v>
      </c>
      <c r="S730" s="557">
        <f t="shared" si="139"/>
        <v>0.54999999999999993</v>
      </c>
      <c r="T730" s="557">
        <f t="shared" si="140"/>
        <v>0.54999999999999993</v>
      </c>
      <c r="AC730" s="88">
        <f t="shared" si="150"/>
        <v>7</v>
      </c>
      <c r="AD730" s="88">
        <f t="shared" si="151"/>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5" hidden="1" customHeight="1" outlineLevel="2" x14ac:dyDescent="0.25">
      <c r="A731" s="106"/>
      <c r="B731" s="97"/>
      <c r="C731" s="18"/>
      <c r="D731" s="18"/>
      <c r="E731" s="18"/>
      <c r="F731" s="14"/>
      <c r="I731" s="103" t="s">
        <v>381</v>
      </c>
      <c r="J731" s="114">
        <f t="shared" ref="J731:L732" si="154">J$662</f>
        <v>0.51471523224725868</v>
      </c>
      <c r="K731" s="114">
        <f t="shared" si="154"/>
        <v>7.4999999999999997E-2</v>
      </c>
      <c r="L731" s="99">
        <f t="shared" si="154"/>
        <v>1200</v>
      </c>
      <c r="M731" s="87"/>
      <c r="N731" s="249">
        <f t="shared" si="137"/>
        <v>0.55221523224725866</v>
      </c>
      <c r="P731" s="249">
        <f t="shared" si="138"/>
        <v>0.4772152322472587</v>
      </c>
      <c r="S731" s="557">
        <f t="shared" si="139"/>
        <v>0.53</v>
      </c>
      <c r="T731" s="557">
        <f t="shared" si="140"/>
        <v>0.53</v>
      </c>
      <c r="AC731" s="88">
        <f t="shared" si="150"/>
        <v>7</v>
      </c>
      <c r="AD731" s="88">
        <f t="shared" si="151"/>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5" hidden="1" customHeight="1" outlineLevel="2" x14ac:dyDescent="0.25">
      <c r="A732" s="106"/>
      <c r="B732" s="97"/>
      <c r="C732" s="18"/>
      <c r="D732" s="18"/>
      <c r="E732" s="18"/>
      <c r="F732" s="14"/>
      <c r="I732" s="103" t="s">
        <v>382</v>
      </c>
      <c r="J732" s="114">
        <f t="shared" si="154"/>
        <v>0.51471523224725868</v>
      </c>
      <c r="K732" s="114">
        <f t="shared" si="154"/>
        <v>7.4999999999999997E-2</v>
      </c>
      <c r="L732" s="99">
        <f t="shared" si="154"/>
        <v>1200</v>
      </c>
      <c r="M732" s="87"/>
      <c r="N732" s="249">
        <f t="shared" si="137"/>
        <v>0.55221523224725866</v>
      </c>
      <c r="P732" s="249">
        <f t="shared" si="138"/>
        <v>0.4772152322472587</v>
      </c>
      <c r="S732" s="557">
        <f t="shared" si="139"/>
        <v>0.5</v>
      </c>
      <c r="T732" s="557">
        <f t="shared" si="140"/>
        <v>0.5</v>
      </c>
      <c r="AC732" s="88">
        <f t="shared" si="150"/>
        <v>7</v>
      </c>
      <c r="AD732" s="88">
        <f t="shared" si="151"/>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5" hidden="1" customHeight="1" outlineLevel="2" x14ac:dyDescent="0.25">
      <c r="A733" s="106"/>
      <c r="B733" s="97"/>
      <c r="C733" s="18"/>
      <c r="D733" s="18"/>
      <c r="E733" s="18"/>
      <c r="F733" s="14"/>
      <c r="H733" s="108" t="s">
        <v>785</v>
      </c>
      <c r="I733" s="103" t="s">
        <v>373</v>
      </c>
      <c r="J733" s="795">
        <f t="shared" ref="J733:L734" si="155">J$653</f>
        <v>0.5</v>
      </c>
      <c r="K733" s="795">
        <f t="shared" si="155"/>
        <v>5.5E-2</v>
      </c>
      <c r="L733" s="672">
        <f t="shared" si="155"/>
        <v>850</v>
      </c>
      <c r="M733" s="87"/>
      <c r="N733" s="249">
        <f t="shared" si="137"/>
        <v>0.52749999999999997</v>
      </c>
      <c r="P733" s="249">
        <f t="shared" si="138"/>
        <v>0.47249999999999998</v>
      </c>
      <c r="S733" s="557">
        <f t="shared" si="139"/>
        <v>0.5</v>
      </c>
      <c r="T733" s="557">
        <f t="shared" si="140"/>
        <v>0.5</v>
      </c>
      <c r="AC733" s="88">
        <f t="shared" si="150"/>
        <v>8</v>
      </c>
      <c r="AD733" s="88">
        <f t="shared" si="151"/>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5" hidden="1" customHeight="1" outlineLevel="2" x14ac:dyDescent="0.25">
      <c r="A734" s="106"/>
      <c r="B734" s="97"/>
      <c r="C734" s="18"/>
      <c r="D734" s="18"/>
      <c r="E734" s="18"/>
      <c r="F734" s="14"/>
      <c r="I734" s="103" t="s">
        <v>374</v>
      </c>
      <c r="J734" s="795">
        <f t="shared" si="155"/>
        <v>0.5</v>
      </c>
      <c r="K734" s="795">
        <f t="shared" si="155"/>
        <v>5.5E-2</v>
      </c>
      <c r="L734" s="672">
        <f t="shared" si="155"/>
        <v>850</v>
      </c>
      <c r="M734" s="87"/>
      <c r="N734" s="249">
        <f t="shared" si="137"/>
        <v>0.52749999999999997</v>
      </c>
      <c r="P734" s="249">
        <f t="shared" si="138"/>
        <v>0.47249999999999998</v>
      </c>
      <c r="S734" s="557">
        <f t="shared" si="139"/>
        <v>0.5</v>
      </c>
      <c r="T734" s="557">
        <f t="shared" si="140"/>
        <v>0.5</v>
      </c>
      <c r="AC734" s="88">
        <f t="shared" si="150"/>
        <v>8</v>
      </c>
      <c r="AD734" s="88">
        <f t="shared" si="151"/>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5" hidden="1" customHeight="1" outlineLevel="2" x14ac:dyDescent="0.25">
      <c r="A735" s="106"/>
      <c r="B735" s="97"/>
      <c r="C735" s="18"/>
      <c r="D735" s="18"/>
      <c r="E735" s="18"/>
      <c r="F735" s="14"/>
      <c r="I735" s="103" t="s">
        <v>375</v>
      </c>
      <c r="J735" s="114">
        <f t="shared" ref="J735:L735" si="156">J$655</f>
        <v>0.68</v>
      </c>
      <c r="K735" s="114">
        <f t="shared" si="156"/>
        <v>5.5E-2</v>
      </c>
      <c r="L735" s="99">
        <f t="shared" si="156"/>
        <v>100</v>
      </c>
      <c r="M735" s="87"/>
      <c r="N735" s="249">
        <f t="shared" si="137"/>
        <v>0.70750000000000002</v>
      </c>
      <c r="P735" s="249">
        <f t="shared" si="138"/>
        <v>0.65250000000000008</v>
      </c>
      <c r="S735" s="557">
        <f t="shared" si="139"/>
        <v>0.68</v>
      </c>
      <c r="T735" s="557">
        <f t="shared" si="140"/>
        <v>0.68</v>
      </c>
      <c r="AC735" s="88">
        <f t="shared" si="150"/>
        <v>8</v>
      </c>
      <c r="AD735" s="88">
        <f t="shared" si="151"/>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5" hidden="1" customHeight="1" outlineLevel="2" x14ac:dyDescent="0.25">
      <c r="A736" s="106"/>
      <c r="B736" s="97"/>
      <c r="C736" s="18"/>
      <c r="D736" s="18"/>
      <c r="E736" s="18"/>
      <c r="F736" s="14"/>
      <c r="I736" s="103" t="s">
        <v>376</v>
      </c>
      <c r="J736" s="114">
        <f t="shared" ref="J736:L736" si="157">J$656</f>
        <v>0.68</v>
      </c>
      <c r="K736" s="114">
        <f t="shared" si="157"/>
        <v>5.5E-2</v>
      </c>
      <c r="L736" s="99">
        <f t="shared" si="157"/>
        <v>200</v>
      </c>
      <c r="M736" s="87"/>
      <c r="N736" s="249">
        <f t="shared" si="137"/>
        <v>0.70750000000000002</v>
      </c>
      <c r="P736" s="249">
        <f t="shared" si="138"/>
        <v>0.65250000000000008</v>
      </c>
      <c r="S736" s="557">
        <f t="shared" si="139"/>
        <v>0.70000000000000007</v>
      </c>
      <c r="T736" s="557">
        <f t="shared" si="140"/>
        <v>0.68</v>
      </c>
      <c r="AC736" s="88">
        <f t="shared" si="150"/>
        <v>8</v>
      </c>
      <c r="AD736" s="88">
        <f t="shared" si="151"/>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5" hidden="1" customHeight="1" outlineLevel="2" x14ac:dyDescent="0.25">
      <c r="A737" s="106"/>
      <c r="B737" s="97"/>
      <c r="C737" s="18"/>
      <c r="D737" s="18"/>
      <c r="E737" s="18"/>
      <c r="F737" s="14"/>
      <c r="I737" s="103" t="s">
        <v>377</v>
      </c>
      <c r="J737" s="114">
        <f t="shared" ref="J737:L737" si="158">J$657</f>
        <v>0.66</v>
      </c>
      <c r="K737" s="114">
        <f t="shared" si="158"/>
        <v>8.5000000000000006E-2</v>
      </c>
      <c r="L737" s="99">
        <f t="shared" si="158"/>
        <v>300</v>
      </c>
      <c r="M737" s="87"/>
      <c r="N737" s="249">
        <f t="shared" si="137"/>
        <v>0.70250000000000001</v>
      </c>
      <c r="P737" s="249">
        <f t="shared" si="138"/>
        <v>0.61750000000000005</v>
      </c>
      <c r="S737" s="557">
        <f t="shared" si="139"/>
        <v>0.75</v>
      </c>
      <c r="T737" s="557">
        <f t="shared" si="140"/>
        <v>0.66999999999999993</v>
      </c>
      <c r="AC737" s="88">
        <f t="shared" si="150"/>
        <v>8</v>
      </c>
      <c r="AD737" s="88">
        <f t="shared" si="151"/>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5" hidden="1" customHeight="1" outlineLevel="2" x14ac:dyDescent="0.25">
      <c r="A738" s="106"/>
      <c r="B738" s="97"/>
      <c r="C738" s="18"/>
      <c r="D738" s="18"/>
      <c r="E738" s="18"/>
      <c r="F738" s="14"/>
      <c r="I738" s="103" t="s">
        <v>378</v>
      </c>
      <c r="J738" s="114">
        <f t="shared" ref="J738:L738" si="159">J$658</f>
        <v>0.64</v>
      </c>
      <c r="K738" s="114">
        <f t="shared" si="159"/>
        <v>0.185</v>
      </c>
      <c r="L738" s="99">
        <f t="shared" si="159"/>
        <v>1000</v>
      </c>
      <c r="M738" s="88"/>
      <c r="N738" s="249">
        <f t="shared" si="137"/>
        <v>0.73250000000000004</v>
      </c>
      <c r="P738" s="249">
        <f t="shared" si="138"/>
        <v>0.54749999999999999</v>
      </c>
      <c r="S738" s="557">
        <f t="shared" si="139"/>
        <v>0.75</v>
      </c>
      <c r="T738" s="557">
        <f t="shared" si="140"/>
        <v>0.56999999999999995</v>
      </c>
      <c r="AC738" s="88">
        <f t="shared" si="150"/>
        <v>8</v>
      </c>
      <c r="AD738" s="88">
        <f t="shared" si="151"/>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5" hidden="1" customHeight="1" outlineLevel="2" x14ac:dyDescent="0.25">
      <c r="A739" s="106"/>
      <c r="B739" s="97"/>
      <c r="C739" s="18"/>
      <c r="D739" s="18"/>
      <c r="E739" s="18"/>
      <c r="F739" s="14"/>
      <c r="I739" s="103" t="s">
        <v>379</v>
      </c>
      <c r="J739" s="114">
        <f t="shared" ref="J739:L739" si="160">AVERAGE(J$659:J$660)</f>
        <v>0.57488824562535323</v>
      </c>
      <c r="K739" s="114">
        <f t="shared" si="160"/>
        <v>0.15</v>
      </c>
      <c r="L739" s="99">
        <f t="shared" si="160"/>
        <v>3750</v>
      </c>
      <c r="M739" s="88"/>
      <c r="N739" s="249">
        <f t="shared" si="137"/>
        <v>0.64988824562535319</v>
      </c>
      <c r="P739" s="249">
        <f t="shared" si="138"/>
        <v>0.49988824562535322</v>
      </c>
      <c r="S739" s="557">
        <f t="shared" si="139"/>
        <v>0.55999999999999994</v>
      </c>
      <c r="T739" s="557">
        <f t="shared" si="140"/>
        <v>0.40999999999999992</v>
      </c>
      <c r="AC739" s="88">
        <f t="shared" si="150"/>
        <v>8</v>
      </c>
      <c r="AD739" s="88">
        <f t="shared" si="151"/>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5" hidden="1" customHeight="1" outlineLevel="2" x14ac:dyDescent="0.25">
      <c r="A740" s="106"/>
      <c r="B740" s="97"/>
      <c r="C740" s="18"/>
      <c r="D740" s="18"/>
      <c r="E740" s="18"/>
      <c r="F740" s="14"/>
      <c r="I740" s="103" t="s">
        <v>380</v>
      </c>
      <c r="J740" s="114">
        <f t="shared" ref="J740:L740" si="161">J$661</f>
        <v>0.53593591918065975</v>
      </c>
      <c r="K740" s="114">
        <f t="shared" si="161"/>
        <v>0.105</v>
      </c>
      <c r="L740" s="99">
        <f t="shared" si="161"/>
        <v>2200</v>
      </c>
      <c r="M740" s="88"/>
      <c r="N740" s="249">
        <f t="shared" si="137"/>
        <v>0.58843591918065974</v>
      </c>
      <c r="P740" s="249">
        <f t="shared" si="138"/>
        <v>0.48343591918065976</v>
      </c>
      <c r="S740" s="557">
        <f t="shared" si="139"/>
        <v>0.54999999999999993</v>
      </c>
      <c r="T740" s="557">
        <f t="shared" si="140"/>
        <v>0.54999999999999993</v>
      </c>
      <c r="AC740" s="88">
        <f t="shared" si="150"/>
        <v>8</v>
      </c>
      <c r="AD740" s="88">
        <f t="shared" si="151"/>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5" hidden="1" customHeight="1" outlineLevel="2" x14ac:dyDescent="0.25">
      <c r="A741" s="106"/>
      <c r="B741" s="97"/>
      <c r="C741" s="18"/>
      <c r="D741" s="18"/>
      <c r="E741" s="18"/>
      <c r="F741" s="14"/>
      <c r="I741" s="103" t="s">
        <v>381</v>
      </c>
      <c r="J741" s="114">
        <f t="shared" ref="J741:L742" si="162">J$662</f>
        <v>0.51471523224725868</v>
      </c>
      <c r="K741" s="114">
        <f t="shared" si="162"/>
        <v>7.4999999999999997E-2</v>
      </c>
      <c r="L741" s="99">
        <f t="shared" si="162"/>
        <v>1200</v>
      </c>
      <c r="M741" s="88"/>
      <c r="N741" s="249">
        <f t="shared" si="137"/>
        <v>0.55221523224725866</v>
      </c>
      <c r="P741" s="249">
        <f t="shared" si="138"/>
        <v>0.4772152322472587</v>
      </c>
      <c r="S741" s="557">
        <f t="shared" si="139"/>
        <v>0.53</v>
      </c>
      <c r="T741" s="557">
        <f t="shared" si="140"/>
        <v>0.53</v>
      </c>
      <c r="AC741" s="88">
        <f t="shared" si="150"/>
        <v>8</v>
      </c>
      <c r="AD741" s="88">
        <f t="shared" si="151"/>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5" hidden="1" customHeight="1" outlineLevel="2" x14ac:dyDescent="0.25">
      <c r="A742" s="106"/>
      <c r="B742" s="97"/>
      <c r="C742" s="18"/>
      <c r="D742" s="18"/>
      <c r="E742" s="18"/>
      <c r="F742" s="14"/>
      <c r="I742" s="103" t="s">
        <v>382</v>
      </c>
      <c r="J742" s="114">
        <f t="shared" si="162"/>
        <v>0.51471523224725868</v>
      </c>
      <c r="K742" s="114">
        <f t="shared" si="162"/>
        <v>7.4999999999999997E-2</v>
      </c>
      <c r="L742" s="99">
        <f t="shared" si="162"/>
        <v>1200</v>
      </c>
      <c r="M742" s="88"/>
      <c r="N742" s="249">
        <f t="shared" si="137"/>
        <v>0.55221523224725866</v>
      </c>
      <c r="P742" s="249">
        <f t="shared" si="138"/>
        <v>0.4772152322472587</v>
      </c>
      <c r="S742" s="557">
        <f t="shared" si="139"/>
        <v>0.5</v>
      </c>
      <c r="T742" s="557">
        <f t="shared" si="140"/>
        <v>0.5</v>
      </c>
      <c r="AC742" s="88">
        <f t="shared" si="150"/>
        <v>8</v>
      </c>
      <c r="AD742" s="88">
        <f t="shared" si="151"/>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5" hidden="1" customHeight="1" outlineLevel="2" x14ac:dyDescent="0.25">
      <c r="A743" s="106"/>
      <c r="B743" s="97"/>
      <c r="C743" s="18"/>
      <c r="D743" s="18"/>
      <c r="E743" s="18"/>
      <c r="F743" s="14"/>
      <c r="H743" s="108" t="s">
        <v>786</v>
      </c>
      <c r="I743" s="103" t="s">
        <v>373</v>
      </c>
      <c r="J743" s="795">
        <f t="shared" ref="J743:L744" si="163">J$653</f>
        <v>0.5</v>
      </c>
      <c r="K743" s="795">
        <f t="shared" si="163"/>
        <v>5.5E-2</v>
      </c>
      <c r="L743" s="672">
        <f t="shared" si="163"/>
        <v>850</v>
      </c>
      <c r="M743" s="88"/>
      <c r="N743" s="249">
        <f t="shared" si="137"/>
        <v>0.52749999999999997</v>
      </c>
      <c r="P743" s="249">
        <f t="shared" si="138"/>
        <v>0.47249999999999998</v>
      </c>
      <c r="S743" s="557">
        <f t="shared" si="139"/>
        <v>0.5</v>
      </c>
      <c r="T743" s="557">
        <f t="shared" si="140"/>
        <v>0.5</v>
      </c>
      <c r="AC743" s="88">
        <f t="shared" si="150"/>
        <v>9</v>
      </c>
      <c r="AD743" s="88">
        <f t="shared" si="151"/>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5" hidden="1" customHeight="1" outlineLevel="2" x14ac:dyDescent="0.25">
      <c r="A744" s="106"/>
      <c r="B744" s="97"/>
      <c r="C744" s="18"/>
      <c r="D744" s="18"/>
      <c r="E744" s="18"/>
      <c r="F744" s="14"/>
      <c r="I744" s="103" t="s">
        <v>374</v>
      </c>
      <c r="J744" s="795">
        <f t="shared" si="163"/>
        <v>0.5</v>
      </c>
      <c r="K744" s="795">
        <f t="shared" si="163"/>
        <v>5.5E-2</v>
      </c>
      <c r="L744" s="672">
        <f t="shared" si="163"/>
        <v>850</v>
      </c>
      <c r="M744" s="88"/>
      <c r="N744" s="249">
        <f t="shared" si="137"/>
        <v>0.52749999999999997</v>
      </c>
      <c r="P744" s="249">
        <f t="shared" si="138"/>
        <v>0.47249999999999998</v>
      </c>
      <c r="S744" s="557">
        <f t="shared" si="139"/>
        <v>0.5</v>
      </c>
      <c r="T744" s="557">
        <f t="shared" si="140"/>
        <v>0.5</v>
      </c>
      <c r="AC744" s="88">
        <f t="shared" si="150"/>
        <v>9</v>
      </c>
      <c r="AD744" s="88">
        <f t="shared" si="151"/>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5" hidden="1" customHeight="1" outlineLevel="2" x14ac:dyDescent="0.25">
      <c r="A745" s="106"/>
      <c r="B745" s="97"/>
      <c r="C745" s="18"/>
      <c r="D745" s="18"/>
      <c r="E745" s="18"/>
      <c r="F745" s="14"/>
      <c r="I745" s="103" t="s">
        <v>375</v>
      </c>
      <c r="J745" s="114">
        <f t="shared" ref="J745:L745" si="164">J$655</f>
        <v>0.68</v>
      </c>
      <c r="K745" s="114">
        <f t="shared" si="164"/>
        <v>5.5E-2</v>
      </c>
      <c r="L745" s="99">
        <f t="shared" si="164"/>
        <v>100</v>
      </c>
      <c r="M745" s="88"/>
      <c r="N745" s="249">
        <f t="shared" si="137"/>
        <v>0.70750000000000002</v>
      </c>
      <c r="P745" s="249">
        <f t="shared" si="138"/>
        <v>0.65250000000000008</v>
      </c>
      <c r="S745" s="557">
        <f t="shared" si="139"/>
        <v>0.68</v>
      </c>
      <c r="T745" s="557">
        <f t="shared" si="140"/>
        <v>0.68</v>
      </c>
      <c r="AC745" s="88">
        <f t="shared" si="150"/>
        <v>9</v>
      </c>
      <c r="AD745" s="88">
        <f t="shared" si="151"/>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5" hidden="1" customHeight="1" outlineLevel="2" x14ac:dyDescent="0.25">
      <c r="A746" s="106"/>
      <c r="B746" s="97"/>
      <c r="C746" s="18"/>
      <c r="D746" s="18"/>
      <c r="E746" s="18"/>
      <c r="F746" s="14"/>
      <c r="I746" s="103" t="s">
        <v>376</v>
      </c>
      <c r="J746" s="114">
        <f t="shared" ref="J746:L746" si="165">J$656</f>
        <v>0.68</v>
      </c>
      <c r="K746" s="114">
        <f t="shared" si="165"/>
        <v>5.5E-2</v>
      </c>
      <c r="L746" s="99">
        <f t="shared" si="165"/>
        <v>200</v>
      </c>
      <c r="M746" s="88"/>
      <c r="N746" s="249">
        <f t="shared" si="137"/>
        <v>0.70750000000000002</v>
      </c>
      <c r="P746" s="249">
        <f t="shared" si="138"/>
        <v>0.65250000000000008</v>
      </c>
      <c r="S746" s="557">
        <f t="shared" si="139"/>
        <v>0.70000000000000007</v>
      </c>
      <c r="T746" s="557">
        <f t="shared" si="140"/>
        <v>0.68</v>
      </c>
      <c r="AC746" s="88">
        <f t="shared" si="150"/>
        <v>9</v>
      </c>
      <c r="AD746" s="88">
        <f t="shared" si="151"/>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5" hidden="1" customHeight="1" outlineLevel="2" x14ac:dyDescent="0.25">
      <c r="A747" s="106"/>
      <c r="B747" s="97"/>
      <c r="C747" s="18"/>
      <c r="D747" s="18"/>
      <c r="E747" s="18"/>
      <c r="F747" s="14"/>
      <c r="I747" s="103" t="s">
        <v>377</v>
      </c>
      <c r="J747" s="114">
        <f t="shared" ref="J747:L747" si="166">J$657</f>
        <v>0.66</v>
      </c>
      <c r="K747" s="114">
        <f t="shared" si="166"/>
        <v>8.5000000000000006E-2</v>
      </c>
      <c r="L747" s="99">
        <f t="shared" si="166"/>
        <v>300</v>
      </c>
      <c r="M747" s="88"/>
      <c r="N747" s="249">
        <f t="shared" si="137"/>
        <v>0.70250000000000001</v>
      </c>
      <c r="P747" s="249">
        <f t="shared" si="138"/>
        <v>0.61750000000000005</v>
      </c>
      <c r="S747" s="557">
        <f t="shared" si="139"/>
        <v>0.75</v>
      </c>
      <c r="T747" s="557">
        <f t="shared" si="140"/>
        <v>0.66999999999999993</v>
      </c>
      <c r="AC747" s="88">
        <f t="shared" si="150"/>
        <v>9</v>
      </c>
      <c r="AD747" s="88">
        <f t="shared" si="151"/>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5" hidden="1" customHeight="1" outlineLevel="2" x14ac:dyDescent="0.25">
      <c r="A748" s="106"/>
      <c r="B748" s="97"/>
      <c r="C748" s="18"/>
      <c r="D748" s="18"/>
      <c r="E748" s="18"/>
      <c r="F748" s="14"/>
      <c r="I748" s="103" t="s">
        <v>378</v>
      </c>
      <c r="J748" s="114">
        <f t="shared" ref="J748:L748" si="167">J$658</f>
        <v>0.64</v>
      </c>
      <c r="K748" s="114">
        <f t="shared" si="167"/>
        <v>0.185</v>
      </c>
      <c r="L748" s="99">
        <f t="shared" si="167"/>
        <v>1000</v>
      </c>
      <c r="M748" s="88"/>
      <c r="N748" s="249">
        <f t="shared" si="137"/>
        <v>0.73250000000000004</v>
      </c>
      <c r="P748" s="249">
        <f t="shared" si="138"/>
        <v>0.54749999999999999</v>
      </c>
      <c r="S748" s="557">
        <f t="shared" si="139"/>
        <v>0.75</v>
      </c>
      <c r="T748" s="557">
        <f t="shared" si="140"/>
        <v>0.56999999999999995</v>
      </c>
      <c r="AC748" s="88">
        <f t="shared" si="150"/>
        <v>9</v>
      </c>
      <c r="AD748" s="88">
        <f t="shared" si="151"/>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5" hidden="1" customHeight="1" outlineLevel="2" x14ac:dyDescent="0.25">
      <c r="A749" s="106"/>
      <c r="B749" s="97"/>
      <c r="C749" s="18"/>
      <c r="D749" s="18"/>
      <c r="E749" s="18"/>
      <c r="F749" s="14"/>
      <c r="I749" s="103" t="s">
        <v>379</v>
      </c>
      <c r="J749" s="114">
        <f t="shared" ref="J749:L749" si="168">AVERAGE(J$659:J$660)</f>
        <v>0.57488824562535323</v>
      </c>
      <c r="K749" s="114">
        <f t="shared" si="168"/>
        <v>0.15</v>
      </c>
      <c r="L749" s="99">
        <f t="shared" si="168"/>
        <v>3750</v>
      </c>
      <c r="M749" s="88"/>
      <c r="N749" s="249">
        <f t="shared" si="137"/>
        <v>0.64988824562535319</v>
      </c>
      <c r="P749" s="249">
        <f t="shared" si="138"/>
        <v>0.49988824562535322</v>
      </c>
      <c r="S749" s="557">
        <f t="shared" ref="S749:S752" si="169">MAX($J613:$R613)+$T613</f>
        <v>0.55999999999999994</v>
      </c>
      <c r="T749" s="557">
        <f t="shared" ref="T749:T752" si="170">MIN($J613:$R613)+$T613-INDEX(DigSpread,$AD749+1,1)</f>
        <v>0.40999999999999992</v>
      </c>
      <c r="AC749" s="88">
        <f t="shared" si="150"/>
        <v>9</v>
      </c>
      <c r="AD749" s="88">
        <f t="shared" si="151"/>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5" hidden="1" customHeight="1" outlineLevel="2" x14ac:dyDescent="0.25">
      <c r="A750" s="106"/>
      <c r="B750" s="97"/>
      <c r="C750" s="18"/>
      <c r="D750" s="18"/>
      <c r="E750" s="18"/>
      <c r="F750" s="14"/>
      <c r="I750" s="103" t="s">
        <v>380</v>
      </c>
      <c r="J750" s="114">
        <f t="shared" ref="J750:L750" si="171">J$661</f>
        <v>0.53593591918065975</v>
      </c>
      <c r="K750" s="114">
        <f t="shared" si="171"/>
        <v>0.105</v>
      </c>
      <c r="L750" s="99">
        <f t="shared" si="171"/>
        <v>2200</v>
      </c>
      <c r="M750" s="88"/>
      <c r="N750" s="249">
        <f t="shared" si="137"/>
        <v>0.58843591918065974</v>
      </c>
      <c r="P750" s="249">
        <f t="shared" si="138"/>
        <v>0.48343591918065976</v>
      </c>
      <c r="S750" s="557">
        <f t="shared" si="169"/>
        <v>0.54999999999999993</v>
      </c>
      <c r="T750" s="557">
        <f t="shared" si="170"/>
        <v>0.54999999999999993</v>
      </c>
      <c r="AC750" s="88">
        <f t="shared" si="150"/>
        <v>9</v>
      </c>
      <c r="AD750" s="88">
        <f t="shared" si="151"/>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5" hidden="1" customHeight="1" outlineLevel="2" x14ac:dyDescent="0.25">
      <c r="A751" s="106"/>
      <c r="B751" s="97"/>
      <c r="C751" s="18"/>
      <c r="D751" s="18"/>
      <c r="E751" s="18"/>
      <c r="F751" s="14"/>
      <c r="I751" s="103" t="s">
        <v>381</v>
      </c>
      <c r="J751" s="114">
        <f t="shared" ref="J751:L752" si="172">J$662</f>
        <v>0.51471523224725868</v>
      </c>
      <c r="K751" s="114">
        <f t="shared" si="172"/>
        <v>7.4999999999999997E-2</v>
      </c>
      <c r="L751" s="99">
        <f t="shared" si="172"/>
        <v>1200</v>
      </c>
      <c r="M751" s="88"/>
      <c r="N751" s="249">
        <f t="shared" si="137"/>
        <v>0.55221523224725866</v>
      </c>
      <c r="P751" s="249">
        <f t="shared" si="138"/>
        <v>0.4772152322472587</v>
      </c>
      <c r="S751" s="557">
        <f t="shared" si="169"/>
        <v>0.53</v>
      </c>
      <c r="T751" s="557">
        <f t="shared" si="170"/>
        <v>0.53</v>
      </c>
      <c r="AC751" s="88">
        <f t="shared" si="150"/>
        <v>9</v>
      </c>
      <c r="AD751" s="88">
        <f t="shared" si="151"/>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5" hidden="1" customHeight="1" outlineLevel="2" x14ac:dyDescent="0.25">
      <c r="A752" s="106"/>
      <c r="B752" s="97"/>
      <c r="C752" s="18"/>
      <c r="D752" s="18"/>
      <c r="E752" s="18"/>
      <c r="F752" s="14"/>
      <c r="I752" s="103" t="s">
        <v>382</v>
      </c>
      <c r="J752" s="114">
        <f t="shared" si="172"/>
        <v>0.51471523224725868</v>
      </c>
      <c r="K752" s="114">
        <f t="shared" si="172"/>
        <v>7.4999999999999997E-2</v>
      </c>
      <c r="L752" s="99">
        <f t="shared" si="172"/>
        <v>1200</v>
      </c>
      <c r="M752" s="88"/>
      <c r="N752" s="249">
        <f t="shared" si="137"/>
        <v>0.55221523224725866</v>
      </c>
      <c r="P752" s="249">
        <f t="shared" si="138"/>
        <v>0.4772152322472587</v>
      </c>
      <c r="S752" s="557">
        <f t="shared" si="169"/>
        <v>0.5</v>
      </c>
      <c r="T752" s="557">
        <f t="shared" si="170"/>
        <v>0.5</v>
      </c>
      <c r="AC752" s="88">
        <f t="shared" si="150"/>
        <v>9</v>
      </c>
      <c r="AD752" s="88">
        <f t="shared" si="151"/>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25"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25"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25"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5"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5"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5" customHeight="1" outlineLevel="1" x14ac:dyDescent="0.25">
      <c r="A768" s="7"/>
      <c r="B768" s="97"/>
      <c r="C768" s="18"/>
      <c r="D768" s="18"/>
      <c r="E768" s="18"/>
      <c r="F768" s="18"/>
      <c r="G768" s="18"/>
      <c r="H768" s="18"/>
      <c r="I768" s="25"/>
      <c r="J768" s="25"/>
      <c r="K768" s="24"/>
      <c r="L768" s="901"/>
      <c r="M768" s="902"/>
      <c r="N768" s="902"/>
      <c r="O768" s="24"/>
      <c r="P768" s="24"/>
      <c r="Q768" s="24"/>
      <c r="R768" s="24"/>
      <c r="S768" s="24"/>
      <c r="T768" s="24"/>
      <c r="U768" s="24"/>
      <c r="V768" s="24"/>
      <c r="W768" s="24"/>
      <c r="X768" s="24"/>
      <c r="Y768" s="24"/>
      <c r="Z768" s="24"/>
      <c r="AA768" s="25"/>
      <c r="AB768" s="25"/>
      <c r="AC768" s="25"/>
      <c r="AD768" s="25"/>
      <c r="AE768" s="17"/>
      <c r="AF768" s="9"/>
    </row>
    <row r="769" spans="1:58" ht="13.5"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25"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25"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5" customHeight="1" outlineLevel="1" x14ac:dyDescent="0.25">
      <c r="A772" s="7"/>
      <c r="B772" s="97"/>
      <c r="C772" s="18"/>
      <c r="D772" s="18"/>
      <c r="E772" s="18"/>
      <c r="F772" s="14"/>
      <c r="H772" s="35"/>
      <c r="I772" s="35"/>
      <c r="J772" s="30"/>
      <c r="K772" s="33"/>
      <c r="L772" s="33" t="s">
        <v>359</v>
      </c>
      <c r="M772" s="105" t="s">
        <v>372</v>
      </c>
      <c r="N772" s="105" t="s">
        <v>56</v>
      </c>
      <c r="O772" s="105" t="s">
        <v>57</v>
      </c>
      <c r="P772" s="105" t="s">
        <v>58</v>
      </c>
      <c r="Q772" s="105" t="s">
        <v>59</v>
      </c>
      <c r="R772" s="105" t="s">
        <v>868</v>
      </c>
      <c r="S772" s="105" t="s">
        <v>869</v>
      </c>
      <c r="T772" s="105" t="s">
        <v>870</v>
      </c>
      <c r="U772" s="105" t="s">
        <v>1169</v>
      </c>
      <c r="V772" s="93"/>
      <c r="W772" s="93"/>
      <c r="X772" s="93"/>
      <c r="Y772" s="93"/>
      <c r="Z772" s="93"/>
      <c r="AA772" s="14"/>
      <c r="AB772" s="14"/>
      <c r="AC772" s="14"/>
      <c r="AD772" s="14"/>
      <c r="AE772" s="17"/>
      <c r="AF772" s="9"/>
    </row>
    <row r="773" spans="1:58" ht="13.5" customHeight="1" outlineLevel="1" x14ac:dyDescent="0.25">
      <c r="A773" s="7"/>
      <c r="B773" s="97"/>
      <c r="C773" s="18"/>
      <c r="D773" s="18"/>
      <c r="E773" s="18"/>
      <c r="F773" s="14"/>
      <c r="H773" s="35"/>
      <c r="I773" s="35"/>
      <c r="K773" t="s">
        <v>807</v>
      </c>
      <c r="L773" s="103" t="s">
        <v>371</v>
      </c>
      <c r="M773" s="248">
        <f>0.55*$Q773</f>
        <v>4.125</v>
      </c>
      <c r="N773" s="248">
        <f>0.75*$Q773</f>
        <v>5.625</v>
      </c>
      <c r="O773" s="248">
        <f>0.8*$Q773</f>
        <v>6</v>
      </c>
      <c r="P773" s="248">
        <f>$Q773</f>
        <v>7.5</v>
      </c>
      <c r="Q773" s="248">
        <v>7.5</v>
      </c>
      <c r="R773" s="248">
        <v>7.5</v>
      </c>
      <c r="S773" s="248">
        <v>0</v>
      </c>
      <c r="T773" s="248">
        <v>0</v>
      </c>
      <c r="U773" s="248">
        <v>0</v>
      </c>
      <c r="V773" s="93"/>
      <c r="W773" s="93"/>
      <c r="X773" s="93"/>
      <c r="Y773" s="93"/>
      <c r="Z773" s="93"/>
      <c r="AA773" s="14"/>
      <c r="AB773" s="14"/>
      <c r="AC773" s="14"/>
      <c r="AD773" s="14"/>
      <c r="AE773" s="17"/>
      <c r="AF773" s="9"/>
    </row>
    <row r="774" spans="1:58" ht="13.5" customHeight="1" outlineLevel="1" x14ac:dyDescent="0.25">
      <c r="A774" s="7"/>
      <c r="B774" s="97"/>
      <c r="C774" s="18"/>
      <c r="D774" s="18"/>
      <c r="E774" s="18"/>
      <c r="F774" s="14"/>
      <c r="G774" s="50"/>
      <c r="H774" s="35"/>
      <c r="I774" s="35"/>
      <c r="J774" s="33"/>
      <c r="K774" s="33"/>
      <c r="L774" s="103" t="s">
        <v>131</v>
      </c>
      <c r="M774" s="248">
        <f>M773</f>
        <v>4.125</v>
      </c>
      <c r="N774" s="248">
        <f t="shared" ref="N774:N782" si="173">N773</f>
        <v>5.625</v>
      </c>
      <c r="O774" s="248">
        <f t="shared" ref="O774:O782" si="174">O773</f>
        <v>6</v>
      </c>
      <c r="P774" s="248">
        <f t="shared" ref="P774:P782" si="175">P773</f>
        <v>7.5</v>
      </c>
      <c r="Q774" s="248">
        <f t="shared" ref="Q774:Q782" si="176">Q773</f>
        <v>7.5</v>
      </c>
      <c r="R774" s="248">
        <f t="shared" ref="R774" si="177">R773</f>
        <v>7.5</v>
      </c>
      <c r="S774" s="248">
        <f t="shared" ref="S774:S782" si="178">S773</f>
        <v>0</v>
      </c>
      <c r="T774" s="248">
        <f t="shared" ref="T774:U782" si="179">T773</f>
        <v>0</v>
      </c>
      <c r="U774" s="248">
        <f t="shared" si="179"/>
        <v>0</v>
      </c>
      <c r="V774" s="93"/>
      <c r="W774" s="93"/>
      <c r="X774" s="93"/>
      <c r="Y774" s="93"/>
      <c r="Z774" s="93"/>
      <c r="AA774" s="14"/>
      <c r="AB774" s="14"/>
      <c r="AC774" s="14"/>
      <c r="AD774" s="14"/>
      <c r="AE774" s="17"/>
      <c r="AF774" s="9"/>
    </row>
    <row r="775" spans="1:58" ht="13.5" customHeight="1" outlineLevel="1" x14ac:dyDescent="0.25">
      <c r="A775" s="7"/>
      <c r="B775" s="97"/>
      <c r="C775" s="18"/>
      <c r="D775" s="18"/>
      <c r="E775" s="18"/>
      <c r="F775" s="14"/>
      <c r="G775" s="50"/>
      <c r="H775" s="35"/>
      <c r="I775" s="35"/>
      <c r="J775" s="33"/>
      <c r="K775" s="33"/>
      <c r="L775" s="103" t="s">
        <v>132</v>
      </c>
      <c r="M775" s="248">
        <f t="shared" ref="M775:M782" si="180">M774</f>
        <v>4.125</v>
      </c>
      <c r="N775" s="248">
        <f t="shared" si="173"/>
        <v>5.625</v>
      </c>
      <c r="O775" s="248">
        <f t="shared" si="174"/>
        <v>6</v>
      </c>
      <c r="P775" s="248">
        <f t="shared" si="175"/>
        <v>7.5</v>
      </c>
      <c r="Q775" s="248">
        <f t="shared" si="176"/>
        <v>7.5</v>
      </c>
      <c r="R775" s="248">
        <f t="shared" ref="R775" si="181">R774</f>
        <v>7.5</v>
      </c>
      <c r="S775" s="248">
        <f t="shared" si="178"/>
        <v>0</v>
      </c>
      <c r="T775" s="248">
        <f t="shared" si="179"/>
        <v>0</v>
      </c>
      <c r="U775" s="248">
        <f t="shared" si="179"/>
        <v>0</v>
      </c>
      <c r="V775" s="93"/>
      <c r="W775" s="93"/>
      <c r="X775" s="93"/>
      <c r="Y775" s="93"/>
      <c r="Z775" s="93"/>
      <c r="AA775" s="14"/>
      <c r="AB775" s="14"/>
      <c r="AC775" s="14"/>
      <c r="AD775" s="14"/>
      <c r="AE775" s="17"/>
      <c r="AF775" s="9"/>
    </row>
    <row r="776" spans="1:58" ht="13.5" customHeight="1" outlineLevel="1" x14ac:dyDescent="0.25">
      <c r="A776" s="7"/>
      <c r="B776" s="97"/>
      <c r="C776" s="18"/>
      <c r="D776" s="18"/>
      <c r="E776" s="18"/>
      <c r="F776" s="14"/>
      <c r="G776" s="50"/>
      <c r="H776" s="35"/>
      <c r="I776" s="35"/>
      <c r="J776" s="33"/>
      <c r="K776" s="33"/>
      <c r="L776" s="103" t="s">
        <v>133</v>
      </c>
      <c r="M776" s="248">
        <f t="shared" si="180"/>
        <v>4.125</v>
      </c>
      <c r="N776" s="248">
        <f t="shared" si="173"/>
        <v>5.625</v>
      </c>
      <c r="O776" s="248">
        <f t="shared" si="174"/>
        <v>6</v>
      </c>
      <c r="P776" s="248">
        <f t="shared" si="175"/>
        <v>7.5</v>
      </c>
      <c r="Q776" s="248">
        <f t="shared" si="176"/>
        <v>7.5</v>
      </c>
      <c r="R776" s="248">
        <f t="shared" ref="R776" si="182">R775</f>
        <v>7.5</v>
      </c>
      <c r="S776" s="248">
        <f t="shared" si="178"/>
        <v>0</v>
      </c>
      <c r="T776" s="248">
        <f t="shared" si="179"/>
        <v>0</v>
      </c>
      <c r="U776" s="248">
        <f t="shared" si="179"/>
        <v>0</v>
      </c>
      <c r="V776" s="93"/>
      <c r="W776" s="93"/>
      <c r="X776" s="93"/>
      <c r="Y776" s="93"/>
      <c r="Z776" s="93"/>
      <c r="AA776" s="14"/>
      <c r="AB776" s="14"/>
      <c r="AC776" s="14"/>
      <c r="AD776" s="14"/>
      <c r="AE776" s="17"/>
      <c r="AF776" s="9"/>
    </row>
    <row r="777" spans="1:58" ht="13.5" customHeight="1" outlineLevel="1" x14ac:dyDescent="0.25">
      <c r="A777" s="7"/>
      <c r="B777" s="97"/>
      <c r="C777" s="18"/>
      <c r="D777" s="18"/>
      <c r="E777" s="18"/>
      <c r="F777" s="14"/>
      <c r="G777" s="50"/>
      <c r="H777" s="35"/>
      <c r="I777" s="35"/>
      <c r="J777" s="33"/>
      <c r="K777" s="33"/>
      <c r="L777" s="103" t="s">
        <v>134</v>
      </c>
      <c r="M777" s="248">
        <f t="shared" si="180"/>
        <v>4.125</v>
      </c>
      <c r="N777" s="248">
        <f t="shared" si="173"/>
        <v>5.625</v>
      </c>
      <c r="O777" s="248">
        <f t="shared" si="174"/>
        <v>6</v>
      </c>
      <c r="P777" s="248">
        <f t="shared" si="175"/>
        <v>7.5</v>
      </c>
      <c r="Q777" s="248">
        <f t="shared" si="176"/>
        <v>7.5</v>
      </c>
      <c r="R777" s="248">
        <f t="shared" ref="R777" si="183">R776</f>
        <v>7.5</v>
      </c>
      <c r="S777" s="248">
        <f t="shared" si="178"/>
        <v>0</v>
      </c>
      <c r="T777" s="248">
        <f t="shared" si="179"/>
        <v>0</v>
      </c>
      <c r="U777" s="248">
        <f t="shared" si="179"/>
        <v>0</v>
      </c>
      <c r="V777" s="93"/>
      <c r="W777" s="93"/>
      <c r="X777" s="93"/>
      <c r="Y777" s="93"/>
      <c r="Z777" s="93"/>
      <c r="AA777" s="14"/>
      <c r="AB777" s="14"/>
      <c r="AC777" s="14"/>
      <c r="AD777" s="14"/>
      <c r="AE777" s="17"/>
      <c r="AF777" s="9"/>
    </row>
    <row r="778" spans="1:58" ht="13.5" customHeight="1" outlineLevel="1" x14ac:dyDescent="0.25">
      <c r="A778" s="7"/>
      <c r="B778" s="97"/>
      <c r="C778" s="18"/>
      <c r="D778" s="18"/>
      <c r="E778" s="18"/>
      <c r="F778" s="14"/>
      <c r="G778" s="50"/>
      <c r="H778" s="35"/>
      <c r="I778" s="35"/>
      <c r="J778" s="33"/>
      <c r="K778" s="33"/>
      <c r="L778" s="103" t="s">
        <v>135</v>
      </c>
      <c r="M778" s="248">
        <f t="shared" si="180"/>
        <v>4.125</v>
      </c>
      <c r="N778" s="248">
        <f t="shared" si="173"/>
        <v>5.625</v>
      </c>
      <c r="O778" s="248">
        <f t="shared" si="174"/>
        <v>6</v>
      </c>
      <c r="P778" s="248">
        <f t="shared" si="175"/>
        <v>7.5</v>
      </c>
      <c r="Q778" s="248">
        <f t="shared" si="176"/>
        <v>7.5</v>
      </c>
      <c r="R778" s="248">
        <f t="shared" ref="R778" si="184">R777</f>
        <v>7.5</v>
      </c>
      <c r="S778" s="248">
        <f t="shared" si="178"/>
        <v>0</v>
      </c>
      <c r="T778" s="248">
        <f t="shared" si="179"/>
        <v>0</v>
      </c>
      <c r="U778" s="248">
        <f t="shared" si="179"/>
        <v>0</v>
      </c>
      <c r="V778" s="93"/>
      <c r="W778" s="93"/>
      <c r="X778" s="93"/>
      <c r="Y778" s="93"/>
      <c r="Z778" s="93"/>
      <c r="AA778" s="14"/>
      <c r="AB778" s="14"/>
      <c r="AC778" s="14"/>
      <c r="AD778" s="14"/>
      <c r="AE778" s="17"/>
      <c r="AF778" s="9"/>
    </row>
    <row r="779" spans="1:58" ht="13.5" customHeight="1" outlineLevel="1" x14ac:dyDescent="0.25">
      <c r="A779" s="7"/>
      <c r="B779" s="97"/>
      <c r="C779" s="18"/>
      <c r="D779" s="18"/>
      <c r="E779" s="18"/>
      <c r="F779" s="14"/>
      <c r="G779" s="50"/>
      <c r="H779" s="35"/>
      <c r="I779" s="35"/>
      <c r="J779" s="33"/>
      <c r="K779" s="33"/>
      <c r="L779" s="103" t="s">
        <v>136</v>
      </c>
      <c r="M779" s="248">
        <f t="shared" si="180"/>
        <v>4.125</v>
      </c>
      <c r="N779" s="248">
        <f t="shared" si="173"/>
        <v>5.625</v>
      </c>
      <c r="O779" s="248">
        <f t="shared" si="174"/>
        <v>6</v>
      </c>
      <c r="P779" s="248">
        <f t="shared" si="175"/>
        <v>7.5</v>
      </c>
      <c r="Q779" s="248">
        <f t="shared" si="176"/>
        <v>7.5</v>
      </c>
      <c r="R779" s="248">
        <f t="shared" ref="R779" si="185">R778</f>
        <v>7.5</v>
      </c>
      <c r="S779" s="248">
        <f t="shared" si="178"/>
        <v>0</v>
      </c>
      <c r="T779" s="248">
        <f t="shared" si="179"/>
        <v>0</v>
      </c>
      <c r="U779" s="248">
        <f t="shared" si="179"/>
        <v>0</v>
      </c>
      <c r="V779" s="93"/>
      <c r="W779" s="93"/>
      <c r="X779" s="93"/>
      <c r="Y779" s="93"/>
      <c r="Z779" s="93"/>
      <c r="AA779" s="14"/>
      <c r="AB779" s="14"/>
      <c r="AC779" s="14"/>
      <c r="AD779" s="14"/>
      <c r="AE779" s="17"/>
      <c r="AF779" s="9"/>
    </row>
    <row r="780" spans="1:58" ht="13.5" customHeight="1" outlineLevel="1" x14ac:dyDescent="0.25">
      <c r="A780" s="7"/>
      <c r="B780" s="97"/>
      <c r="C780" s="18"/>
      <c r="D780" s="18"/>
      <c r="E780" s="18"/>
      <c r="F780" s="14"/>
      <c r="G780" s="50"/>
      <c r="H780" s="35"/>
      <c r="I780" s="35"/>
      <c r="J780" s="33"/>
      <c r="K780" s="33"/>
      <c r="L780" s="103" t="s">
        <v>137</v>
      </c>
      <c r="M780" s="248">
        <f t="shared" si="180"/>
        <v>4.125</v>
      </c>
      <c r="N780" s="248">
        <f t="shared" si="173"/>
        <v>5.625</v>
      </c>
      <c r="O780" s="248">
        <f t="shared" si="174"/>
        <v>6</v>
      </c>
      <c r="P780" s="248">
        <f t="shared" si="175"/>
        <v>7.5</v>
      </c>
      <c r="Q780" s="248">
        <f t="shared" si="176"/>
        <v>7.5</v>
      </c>
      <c r="R780" s="248">
        <f t="shared" ref="R780" si="186">R779</f>
        <v>7.5</v>
      </c>
      <c r="S780" s="248">
        <f t="shared" si="178"/>
        <v>0</v>
      </c>
      <c r="T780" s="248">
        <f t="shared" si="179"/>
        <v>0</v>
      </c>
      <c r="U780" s="248">
        <f t="shared" si="179"/>
        <v>0</v>
      </c>
      <c r="V780" s="93"/>
      <c r="W780" s="93"/>
      <c r="X780" s="93"/>
      <c r="Y780" s="93"/>
      <c r="Z780" s="93"/>
      <c r="AA780" s="14"/>
      <c r="AB780" s="14"/>
      <c r="AC780" s="14"/>
      <c r="AD780" s="14"/>
      <c r="AE780" s="17"/>
      <c r="AF780" s="9"/>
    </row>
    <row r="781" spans="1:58" ht="13.5" customHeight="1" outlineLevel="1" x14ac:dyDescent="0.25">
      <c r="A781" s="7"/>
      <c r="B781" s="97"/>
      <c r="C781" s="18"/>
      <c r="D781" s="18"/>
      <c r="E781" s="18"/>
      <c r="F781" s="14"/>
      <c r="G781" s="50"/>
      <c r="H781" s="35"/>
      <c r="I781" s="35"/>
      <c r="J781" s="33"/>
      <c r="K781" s="33"/>
      <c r="L781" s="103" t="s">
        <v>138</v>
      </c>
      <c r="M781" s="248">
        <f t="shared" si="180"/>
        <v>4.125</v>
      </c>
      <c r="N781" s="248">
        <f t="shared" si="173"/>
        <v>5.625</v>
      </c>
      <c r="O781" s="248">
        <f t="shared" si="174"/>
        <v>6</v>
      </c>
      <c r="P781" s="248">
        <f t="shared" si="175"/>
        <v>7.5</v>
      </c>
      <c r="Q781" s="248">
        <f t="shared" si="176"/>
        <v>7.5</v>
      </c>
      <c r="R781" s="248">
        <f t="shared" ref="R781" si="187">R780</f>
        <v>7.5</v>
      </c>
      <c r="S781" s="248">
        <f t="shared" si="178"/>
        <v>0</v>
      </c>
      <c r="T781" s="248">
        <f t="shared" si="179"/>
        <v>0</v>
      </c>
      <c r="U781" s="248">
        <f t="shared" si="179"/>
        <v>0</v>
      </c>
      <c r="V781" s="93"/>
      <c r="W781" s="93"/>
      <c r="X781" s="93"/>
      <c r="Y781" s="93"/>
      <c r="Z781" s="93"/>
      <c r="AA781" s="14"/>
      <c r="AB781" s="14"/>
      <c r="AC781" s="14"/>
      <c r="AD781" s="14"/>
      <c r="AE781" s="17"/>
      <c r="AF781" s="9"/>
    </row>
    <row r="782" spans="1:58" ht="13.5" customHeight="1" outlineLevel="1" x14ac:dyDescent="0.25">
      <c r="A782" s="7"/>
      <c r="B782" s="97"/>
      <c r="C782" s="18"/>
      <c r="D782" s="18"/>
      <c r="E782" s="18"/>
      <c r="F782" s="14"/>
      <c r="G782" s="50"/>
      <c r="H782" s="35"/>
      <c r="I782" s="35"/>
      <c r="J782" s="33"/>
      <c r="K782" s="33"/>
      <c r="L782" s="103" t="s">
        <v>139</v>
      </c>
      <c r="M782" s="248">
        <f t="shared" si="180"/>
        <v>4.125</v>
      </c>
      <c r="N782" s="248">
        <f t="shared" si="173"/>
        <v>5.625</v>
      </c>
      <c r="O782" s="248">
        <f t="shared" si="174"/>
        <v>6</v>
      </c>
      <c r="P782" s="248">
        <f t="shared" si="175"/>
        <v>7.5</v>
      </c>
      <c r="Q782" s="248">
        <f t="shared" si="176"/>
        <v>7.5</v>
      </c>
      <c r="R782" s="248">
        <f t="shared" ref="R782" si="188">R781</f>
        <v>7.5</v>
      </c>
      <c r="S782" s="248">
        <f t="shared" si="178"/>
        <v>0</v>
      </c>
      <c r="T782" s="248">
        <f t="shared" si="179"/>
        <v>0</v>
      </c>
      <c r="U782" s="248">
        <f t="shared" si="179"/>
        <v>0</v>
      </c>
      <c r="V782" s="93"/>
      <c r="W782" s="93"/>
      <c r="X782" s="93"/>
      <c r="Y782" s="93"/>
      <c r="Z782" s="93"/>
      <c r="AA782" s="14"/>
      <c r="AB782" s="14"/>
      <c r="AC782" s="14"/>
      <c r="AD782" s="14"/>
      <c r="AE782" s="17"/>
      <c r="AF782" s="9"/>
    </row>
    <row r="783" spans="1:58" s="108" customFormat="1" ht="13.5" hidden="1" customHeight="1" outlineLevel="2" x14ac:dyDescent="0.25">
      <c r="A783" s="106"/>
      <c r="B783" s="97"/>
      <c r="C783" s="18"/>
      <c r="D783" s="18"/>
      <c r="E783" s="18"/>
      <c r="F783" s="14"/>
      <c r="G783" s="88"/>
      <c r="H783" s="88"/>
      <c r="K783" s="103" t="s">
        <v>386</v>
      </c>
      <c r="L783" s="103" t="s">
        <v>371</v>
      </c>
      <c r="M783" s="6">
        <f>INDEX(M$773:M$782,MATCH($L783,$L$773:$L$782,0))</f>
        <v>4.125</v>
      </c>
      <c r="N783" s="6">
        <f t="shared" ref="N783:U798" si="189">INDEX(N$773:N$782,MATCH($L783,$L$773:$L$782,0))</f>
        <v>5.625</v>
      </c>
      <c r="O783" s="6">
        <f t="shared" si="189"/>
        <v>6</v>
      </c>
      <c r="P783" s="6">
        <f t="shared" si="189"/>
        <v>7.5</v>
      </c>
      <c r="Q783" s="6">
        <f t="shared" si="189"/>
        <v>7.5</v>
      </c>
      <c r="R783" s="6">
        <f t="shared" si="189"/>
        <v>7.5</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131</v>
      </c>
      <c r="M784" s="6">
        <f t="shared" ref="M784:U815" si="190">INDEX(M$773:M$782,MATCH($L784,$L$773:$L$782,0))</f>
        <v>4.125</v>
      </c>
      <c r="N784" s="6">
        <f t="shared" si="189"/>
        <v>5.625</v>
      </c>
      <c r="O784" s="6">
        <f t="shared" si="189"/>
        <v>6</v>
      </c>
      <c r="P784" s="6">
        <f t="shared" si="189"/>
        <v>7.5</v>
      </c>
      <c r="Q784" s="6">
        <f t="shared" si="189"/>
        <v>7.5</v>
      </c>
      <c r="R784" s="6">
        <f t="shared" si="189"/>
        <v>7.5</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7.5</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7.5</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7.5</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7.5</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136</v>
      </c>
      <c r="M789" s="6">
        <f t="shared" si="190"/>
        <v>4.125</v>
      </c>
      <c r="N789" s="6">
        <f t="shared" si="189"/>
        <v>5.625</v>
      </c>
      <c r="O789" s="6">
        <f t="shared" si="189"/>
        <v>6</v>
      </c>
      <c r="P789" s="6">
        <f t="shared" si="189"/>
        <v>7.5</v>
      </c>
      <c r="Q789" s="6">
        <f t="shared" si="189"/>
        <v>7.5</v>
      </c>
      <c r="R789" s="6">
        <f t="shared" si="189"/>
        <v>7.5</v>
      </c>
      <c r="S789" s="6">
        <f t="shared" si="189"/>
        <v>0</v>
      </c>
      <c r="T789" s="6">
        <f t="shared" si="189"/>
        <v>0</v>
      </c>
      <c r="U789" s="6">
        <f t="shared" si="189"/>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137</v>
      </c>
      <c r="M790" s="6">
        <f t="shared" si="190"/>
        <v>4.125</v>
      </c>
      <c r="N790" s="6">
        <f t="shared" si="189"/>
        <v>5.625</v>
      </c>
      <c r="O790" s="6">
        <f t="shared" si="189"/>
        <v>6</v>
      </c>
      <c r="P790" s="6">
        <f t="shared" si="189"/>
        <v>7.5</v>
      </c>
      <c r="Q790" s="6">
        <f t="shared" si="189"/>
        <v>7.5</v>
      </c>
      <c r="R790" s="6">
        <f t="shared" si="189"/>
        <v>7.5</v>
      </c>
      <c r="S790" s="6">
        <f t="shared" si="189"/>
        <v>0</v>
      </c>
      <c r="T790" s="6">
        <f t="shared" si="189"/>
        <v>0</v>
      </c>
      <c r="U790" s="6">
        <f t="shared" si="189"/>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138</v>
      </c>
      <c r="M791" s="6">
        <f t="shared" si="190"/>
        <v>4.125</v>
      </c>
      <c r="N791" s="6">
        <f t="shared" si="189"/>
        <v>5.625</v>
      </c>
      <c r="O791" s="6">
        <f t="shared" si="189"/>
        <v>6</v>
      </c>
      <c r="P791" s="6">
        <f t="shared" si="189"/>
        <v>7.5</v>
      </c>
      <c r="Q791" s="6">
        <f t="shared" si="189"/>
        <v>7.5</v>
      </c>
      <c r="R791" s="6">
        <f t="shared" si="189"/>
        <v>7.5</v>
      </c>
      <c r="S791" s="6">
        <f t="shared" si="189"/>
        <v>0</v>
      </c>
      <c r="T791" s="6">
        <f t="shared" si="189"/>
        <v>0</v>
      </c>
      <c r="U791" s="6">
        <f t="shared" si="189"/>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139</v>
      </c>
      <c r="M792" s="6">
        <f t="shared" si="190"/>
        <v>4.125</v>
      </c>
      <c r="N792" s="6">
        <f t="shared" si="189"/>
        <v>5.625</v>
      </c>
      <c r="O792" s="6">
        <f t="shared" si="189"/>
        <v>6</v>
      </c>
      <c r="P792" s="6">
        <f t="shared" si="189"/>
        <v>7.5</v>
      </c>
      <c r="Q792" s="6">
        <f t="shared" si="189"/>
        <v>7.5</v>
      </c>
      <c r="R792" s="6">
        <f t="shared" si="189"/>
        <v>7.5</v>
      </c>
      <c r="S792" s="6">
        <f t="shared" si="189"/>
        <v>0</v>
      </c>
      <c r="T792" s="6">
        <f t="shared" si="189"/>
        <v>0</v>
      </c>
      <c r="U792" s="6">
        <f t="shared" si="189"/>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t="s">
        <v>779</v>
      </c>
      <c r="L793" s="103" t="s">
        <v>371</v>
      </c>
      <c r="M793" s="6">
        <f t="shared" si="190"/>
        <v>4.125</v>
      </c>
      <c r="N793" s="6">
        <f t="shared" si="189"/>
        <v>5.625</v>
      </c>
      <c r="O793" s="6">
        <f t="shared" si="189"/>
        <v>6</v>
      </c>
      <c r="P793" s="6">
        <f t="shared" si="189"/>
        <v>7.5</v>
      </c>
      <c r="Q793" s="6">
        <f t="shared" si="189"/>
        <v>7.5</v>
      </c>
      <c r="R793" s="6">
        <f t="shared" si="189"/>
        <v>7.5</v>
      </c>
      <c r="S793" s="6">
        <f t="shared" si="189"/>
        <v>0</v>
      </c>
      <c r="T793" s="6">
        <f t="shared" si="189"/>
        <v>0</v>
      </c>
      <c r="U793" s="6">
        <f t="shared" si="189"/>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131</v>
      </c>
      <c r="M794" s="6">
        <f t="shared" si="190"/>
        <v>4.125</v>
      </c>
      <c r="N794" s="6">
        <f t="shared" si="189"/>
        <v>5.625</v>
      </c>
      <c r="O794" s="6">
        <f t="shared" si="189"/>
        <v>6</v>
      </c>
      <c r="P794" s="6">
        <f t="shared" si="189"/>
        <v>7.5</v>
      </c>
      <c r="Q794" s="6">
        <f t="shared" si="189"/>
        <v>7.5</v>
      </c>
      <c r="R794" s="6">
        <f t="shared" si="189"/>
        <v>7.5</v>
      </c>
      <c r="S794" s="6">
        <f t="shared" si="189"/>
        <v>0</v>
      </c>
      <c r="T794" s="6">
        <f t="shared" si="189"/>
        <v>0</v>
      </c>
      <c r="U794" s="6">
        <f t="shared" si="189"/>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132</v>
      </c>
      <c r="M795" s="6">
        <f t="shared" si="190"/>
        <v>4.125</v>
      </c>
      <c r="N795" s="6">
        <f t="shared" si="189"/>
        <v>5.625</v>
      </c>
      <c r="O795" s="6">
        <f t="shared" si="189"/>
        <v>6</v>
      </c>
      <c r="P795" s="6">
        <f t="shared" si="189"/>
        <v>7.5</v>
      </c>
      <c r="Q795" s="6">
        <f t="shared" si="189"/>
        <v>7.5</v>
      </c>
      <c r="R795" s="6">
        <f t="shared" si="189"/>
        <v>7.5</v>
      </c>
      <c r="S795" s="6">
        <f t="shared" si="189"/>
        <v>0</v>
      </c>
      <c r="T795" s="6">
        <f t="shared" si="189"/>
        <v>0</v>
      </c>
      <c r="U795" s="6">
        <f t="shared" si="189"/>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133</v>
      </c>
      <c r="M796" s="6">
        <f t="shared" si="190"/>
        <v>4.125</v>
      </c>
      <c r="N796" s="6">
        <f t="shared" si="189"/>
        <v>5.625</v>
      </c>
      <c r="O796" s="6">
        <f t="shared" si="189"/>
        <v>6</v>
      </c>
      <c r="P796" s="6">
        <f t="shared" si="189"/>
        <v>7.5</v>
      </c>
      <c r="Q796" s="6">
        <f t="shared" si="189"/>
        <v>7.5</v>
      </c>
      <c r="R796" s="6">
        <f t="shared" si="189"/>
        <v>7.5</v>
      </c>
      <c r="S796" s="6">
        <f t="shared" si="189"/>
        <v>0</v>
      </c>
      <c r="T796" s="6">
        <f t="shared" si="189"/>
        <v>0</v>
      </c>
      <c r="U796" s="6">
        <f t="shared" si="189"/>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c r="L797" s="103" t="s">
        <v>134</v>
      </c>
      <c r="M797" s="6">
        <f t="shared" si="190"/>
        <v>4.125</v>
      </c>
      <c r="N797" s="6">
        <f t="shared" si="189"/>
        <v>5.625</v>
      </c>
      <c r="O797" s="6">
        <f t="shared" si="189"/>
        <v>6</v>
      </c>
      <c r="P797" s="6">
        <f t="shared" si="189"/>
        <v>7.5</v>
      </c>
      <c r="Q797" s="6">
        <f t="shared" si="189"/>
        <v>7.5</v>
      </c>
      <c r="R797" s="6">
        <f t="shared" si="189"/>
        <v>7.5</v>
      </c>
      <c r="S797" s="6">
        <f t="shared" si="189"/>
        <v>0</v>
      </c>
      <c r="T797" s="6">
        <f t="shared" si="189"/>
        <v>0</v>
      </c>
      <c r="U797" s="6">
        <f t="shared" si="18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135</v>
      </c>
      <c r="M798" s="6">
        <f t="shared" si="190"/>
        <v>4.125</v>
      </c>
      <c r="N798" s="6">
        <f t="shared" si="189"/>
        <v>5.625</v>
      </c>
      <c r="O798" s="6">
        <f t="shared" si="189"/>
        <v>6</v>
      </c>
      <c r="P798" s="6">
        <f t="shared" si="189"/>
        <v>7.5</v>
      </c>
      <c r="Q798" s="6">
        <f t="shared" si="189"/>
        <v>7.5</v>
      </c>
      <c r="R798" s="6">
        <f t="shared" si="189"/>
        <v>7.5</v>
      </c>
      <c r="S798" s="6">
        <f t="shared" si="189"/>
        <v>0</v>
      </c>
      <c r="T798" s="6">
        <f t="shared" si="189"/>
        <v>0</v>
      </c>
      <c r="U798" s="6">
        <f t="shared" si="189"/>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136</v>
      </c>
      <c r="M799" s="6">
        <f t="shared" si="190"/>
        <v>4.125</v>
      </c>
      <c r="N799" s="6">
        <f t="shared" si="190"/>
        <v>5.625</v>
      </c>
      <c r="O799" s="6">
        <f t="shared" si="190"/>
        <v>6</v>
      </c>
      <c r="P799" s="6">
        <f t="shared" si="190"/>
        <v>7.5</v>
      </c>
      <c r="Q799" s="6">
        <f t="shared" si="190"/>
        <v>7.5</v>
      </c>
      <c r="R799" s="6">
        <f t="shared" si="190"/>
        <v>7.5</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7.5</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7.5</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7.5</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t="s">
        <v>780</v>
      </c>
      <c r="L803" s="103" t="s">
        <v>371</v>
      </c>
      <c r="M803" s="6">
        <f t="shared" si="190"/>
        <v>4.125</v>
      </c>
      <c r="N803" s="6">
        <f t="shared" si="190"/>
        <v>5.625</v>
      </c>
      <c r="O803" s="6">
        <f t="shared" si="190"/>
        <v>6</v>
      </c>
      <c r="P803" s="6">
        <f t="shared" si="190"/>
        <v>7.5</v>
      </c>
      <c r="Q803" s="6">
        <f t="shared" si="190"/>
        <v>7.5</v>
      </c>
      <c r="R803" s="6">
        <f t="shared" si="190"/>
        <v>7.5</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7.5</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7.5</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133</v>
      </c>
      <c r="M806" s="6">
        <f t="shared" si="190"/>
        <v>4.125</v>
      </c>
      <c r="N806" s="6">
        <f t="shared" si="190"/>
        <v>5.625</v>
      </c>
      <c r="O806" s="6">
        <f t="shared" si="190"/>
        <v>6</v>
      </c>
      <c r="P806" s="6">
        <f t="shared" si="190"/>
        <v>7.5</v>
      </c>
      <c r="Q806" s="6">
        <f t="shared" si="190"/>
        <v>7.5</v>
      </c>
      <c r="R806" s="6">
        <f t="shared" si="190"/>
        <v>7.5</v>
      </c>
      <c r="S806" s="6">
        <f t="shared" si="190"/>
        <v>0</v>
      </c>
      <c r="T806" s="6">
        <f t="shared" si="190"/>
        <v>0</v>
      </c>
      <c r="U806" s="6">
        <f t="shared" si="19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c r="L807" s="103" t="s">
        <v>134</v>
      </c>
      <c r="M807" s="6">
        <f t="shared" si="190"/>
        <v>4.125</v>
      </c>
      <c r="N807" s="6">
        <f t="shared" si="190"/>
        <v>5.625</v>
      </c>
      <c r="O807" s="6">
        <f t="shared" si="190"/>
        <v>6</v>
      </c>
      <c r="P807" s="6">
        <f t="shared" si="190"/>
        <v>7.5</v>
      </c>
      <c r="Q807" s="6">
        <f t="shared" si="190"/>
        <v>7.5</v>
      </c>
      <c r="R807" s="6">
        <f t="shared" si="190"/>
        <v>7.5</v>
      </c>
      <c r="S807" s="6">
        <f t="shared" si="190"/>
        <v>0</v>
      </c>
      <c r="T807" s="6">
        <f t="shared" si="190"/>
        <v>0</v>
      </c>
      <c r="U807" s="6">
        <f t="shared" si="190"/>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135</v>
      </c>
      <c r="M808" s="6">
        <f>INDEX(M$773:M$782,MATCH($L808,$L$773:$L$782,0))</f>
        <v>4.125</v>
      </c>
      <c r="N808" s="6">
        <f t="shared" si="190"/>
        <v>5.625</v>
      </c>
      <c r="O808" s="6">
        <f t="shared" si="190"/>
        <v>6</v>
      </c>
      <c r="P808" s="6">
        <f t="shared" si="190"/>
        <v>7.5</v>
      </c>
      <c r="Q808" s="6">
        <f t="shared" si="190"/>
        <v>7.5</v>
      </c>
      <c r="R808" s="6">
        <f t="shared" si="190"/>
        <v>7.5</v>
      </c>
      <c r="S808" s="6">
        <f t="shared" si="190"/>
        <v>0</v>
      </c>
      <c r="T808" s="6">
        <f t="shared" si="190"/>
        <v>0</v>
      </c>
      <c r="U808" s="6">
        <f t="shared" si="190"/>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136</v>
      </c>
      <c r="M809" s="6">
        <f t="shared" si="190"/>
        <v>4.125</v>
      </c>
      <c r="N809" s="6">
        <f t="shared" si="190"/>
        <v>5.625</v>
      </c>
      <c r="O809" s="6">
        <f>INDEX(O$773:O$782,MATCH($L809,$L$773:$L$782,0))</f>
        <v>6</v>
      </c>
      <c r="P809" s="6">
        <f t="shared" si="190"/>
        <v>7.5</v>
      </c>
      <c r="Q809" s="6">
        <f t="shared" si="190"/>
        <v>7.5</v>
      </c>
      <c r="R809" s="6">
        <f t="shared" si="190"/>
        <v>7.5</v>
      </c>
      <c r="S809" s="6">
        <f t="shared" si="190"/>
        <v>0</v>
      </c>
      <c r="T809" s="6">
        <f t="shared" si="190"/>
        <v>0</v>
      </c>
      <c r="U809" s="6">
        <f t="shared" si="19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137</v>
      </c>
      <c r="M810" s="6">
        <f t="shared" si="190"/>
        <v>4.125</v>
      </c>
      <c r="N810" s="6">
        <f t="shared" si="190"/>
        <v>5.625</v>
      </c>
      <c r="O810" s="6">
        <f t="shared" si="190"/>
        <v>6</v>
      </c>
      <c r="P810" s="6">
        <f t="shared" si="190"/>
        <v>7.5</v>
      </c>
      <c r="Q810" s="6">
        <f t="shared" si="190"/>
        <v>7.5</v>
      </c>
      <c r="R810" s="6">
        <f t="shared" si="190"/>
        <v>7.5</v>
      </c>
      <c r="S810" s="6">
        <f t="shared" si="190"/>
        <v>0</v>
      </c>
      <c r="T810" s="6">
        <f t="shared" si="190"/>
        <v>0</v>
      </c>
      <c r="U810" s="6">
        <f t="shared" si="19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138</v>
      </c>
      <c r="M811" s="6">
        <f t="shared" si="190"/>
        <v>4.125</v>
      </c>
      <c r="N811" s="6">
        <f t="shared" si="190"/>
        <v>5.625</v>
      </c>
      <c r="O811" s="6">
        <f t="shared" si="190"/>
        <v>6</v>
      </c>
      <c r="P811" s="6">
        <f t="shared" si="190"/>
        <v>7.5</v>
      </c>
      <c r="Q811" s="6">
        <f t="shared" si="190"/>
        <v>7.5</v>
      </c>
      <c r="R811" s="6">
        <f t="shared" si="190"/>
        <v>7.5</v>
      </c>
      <c r="S811" s="6">
        <f t="shared" si="190"/>
        <v>0</v>
      </c>
      <c r="T811" s="6">
        <f t="shared" si="190"/>
        <v>0</v>
      </c>
      <c r="U811" s="6">
        <f t="shared" si="19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139</v>
      </c>
      <c r="M812" s="6">
        <f t="shared" si="190"/>
        <v>4.125</v>
      </c>
      <c r="N812" s="6">
        <f t="shared" si="190"/>
        <v>5.625</v>
      </c>
      <c r="O812" s="6">
        <f t="shared" si="190"/>
        <v>6</v>
      </c>
      <c r="P812" s="6">
        <f t="shared" si="190"/>
        <v>7.5</v>
      </c>
      <c r="Q812" s="6">
        <f t="shared" si="190"/>
        <v>7.5</v>
      </c>
      <c r="R812" s="6">
        <f t="shared" si="190"/>
        <v>7.5</v>
      </c>
      <c r="S812" s="6">
        <f t="shared" si="190"/>
        <v>0</v>
      </c>
      <c r="T812" s="6">
        <f t="shared" si="190"/>
        <v>0</v>
      </c>
      <c r="U812" s="6">
        <f t="shared" si="190"/>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t="s">
        <v>781</v>
      </c>
      <c r="L813" s="103" t="s">
        <v>371</v>
      </c>
      <c r="M813" s="6">
        <f t="shared" si="190"/>
        <v>4.125</v>
      </c>
      <c r="N813" s="6">
        <f t="shared" si="190"/>
        <v>5.625</v>
      </c>
      <c r="O813" s="6">
        <f t="shared" si="190"/>
        <v>6</v>
      </c>
      <c r="P813" s="6">
        <f t="shared" si="190"/>
        <v>7.5</v>
      </c>
      <c r="Q813" s="6">
        <f t="shared" si="190"/>
        <v>7.5</v>
      </c>
      <c r="R813" s="6">
        <f t="shared" si="190"/>
        <v>7.5</v>
      </c>
      <c r="S813" s="6">
        <f t="shared" si="190"/>
        <v>0</v>
      </c>
      <c r="T813" s="6">
        <f t="shared" si="190"/>
        <v>0</v>
      </c>
      <c r="U813" s="6">
        <f t="shared" si="190"/>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131</v>
      </c>
      <c r="M814" s="6">
        <f t="shared" si="190"/>
        <v>4.125</v>
      </c>
      <c r="N814" s="6">
        <f t="shared" si="190"/>
        <v>5.625</v>
      </c>
      <c r="O814" s="6">
        <f t="shared" si="190"/>
        <v>6</v>
      </c>
      <c r="P814" s="6">
        <f t="shared" si="190"/>
        <v>7.5</v>
      </c>
      <c r="Q814" s="6">
        <f t="shared" si="190"/>
        <v>7.5</v>
      </c>
      <c r="R814" s="6">
        <f t="shared" si="190"/>
        <v>7.5</v>
      </c>
      <c r="S814" s="6">
        <f t="shared" si="190"/>
        <v>0</v>
      </c>
      <c r="T814" s="6">
        <f t="shared" si="190"/>
        <v>0</v>
      </c>
      <c r="U814" s="6">
        <f t="shared" si="190"/>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132</v>
      </c>
      <c r="M815" s="6">
        <f t="shared" si="190"/>
        <v>4.125</v>
      </c>
      <c r="N815" s="6">
        <f t="shared" si="190"/>
        <v>5.625</v>
      </c>
      <c r="O815" s="6">
        <f t="shared" si="190"/>
        <v>6</v>
      </c>
      <c r="P815" s="6">
        <f t="shared" si="190"/>
        <v>7.5</v>
      </c>
      <c r="Q815" s="6">
        <f t="shared" si="190"/>
        <v>7.5</v>
      </c>
      <c r="R815" s="6">
        <f t="shared" si="190"/>
        <v>7.5</v>
      </c>
      <c r="S815" s="6">
        <f t="shared" si="190"/>
        <v>0</v>
      </c>
      <c r="T815" s="6">
        <f t="shared" si="190"/>
        <v>0</v>
      </c>
      <c r="U815" s="6">
        <f t="shared" si="190"/>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133</v>
      </c>
      <c r="M816" s="6">
        <f t="shared" ref="M816:U847" si="191">INDEX(M$773:M$782,MATCH($L816,$L$773:$L$782,0))</f>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7.5</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7.5</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7.5</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7.5</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t="s">
        <v>782</v>
      </c>
      <c r="L823" s="103" t="s">
        <v>371</v>
      </c>
      <c r="M823" s="756">
        <v>0</v>
      </c>
      <c r="N823" s="756">
        <v>0</v>
      </c>
      <c r="O823" s="756">
        <v>0</v>
      </c>
      <c r="P823" s="756">
        <v>0</v>
      </c>
      <c r="Q823" s="756">
        <v>0</v>
      </c>
      <c r="R823" s="756">
        <v>0</v>
      </c>
      <c r="S823" s="756">
        <v>0</v>
      </c>
      <c r="T823" s="756">
        <v>0</v>
      </c>
      <c r="U823" s="75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7.5</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7.5</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7.5</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7.5</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7.5</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7.5</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7.5</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7.5</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7.5</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t="s">
        <v>783</v>
      </c>
      <c r="L833" s="103" t="s">
        <v>371</v>
      </c>
      <c r="M833" s="756">
        <v>0</v>
      </c>
      <c r="N833" s="756">
        <v>0</v>
      </c>
      <c r="O833" s="756">
        <v>0</v>
      </c>
      <c r="P833" s="756">
        <v>0</v>
      </c>
      <c r="Q833" s="756">
        <v>0</v>
      </c>
      <c r="R833" s="756">
        <v>0</v>
      </c>
      <c r="S833" s="756">
        <v>0</v>
      </c>
      <c r="T833" s="756">
        <v>0</v>
      </c>
      <c r="U833" s="75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131</v>
      </c>
      <c r="M834" s="6">
        <f t="shared" si="191"/>
        <v>4.125</v>
      </c>
      <c r="N834" s="6">
        <f t="shared" si="191"/>
        <v>5.625</v>
      </c>
      <c r="O834" s="6">
        <f t="shared" si="191"/>
        <v>6</v>
      </c>
      <c r="P834" s="6">
        <f t="shared" si="191"/>
        <v>7.5</v>
      </c>
      <c r="Q834" s="6">
        <f t="shared" si="191"/>
        <v>7.5</v>
      </c>
      <c r="R834" s="6">
        <f t="shared" si="191"/>
        <v>7.5</v>
      </c>
      <c r="S834" s="6">
        <f t="shared" si="191"/>
        <v>0</v>
      </c>
      <c r="T834" s="6">
        <f t="shared" si="191"/>
        <v>0</v>
      </c>
      <c r="U834" s="6">
        <f t="shared" si="19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7.5</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7.5</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7.5</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135</v>
      </c>
      <c r="M838" s="6">
        <f t="shared" si="191"/>
        <v>4.125</v>
      </c>
      <c r="N838" s="6">
        <f t="shared" si="191"/>
        <v>5.625</v>
      </c>
      <c r="O838" s="6">
        <f t="shared" si="191"/>
        <v>6</v>
      </c>
      <c r="P838" s="6">
        <f t="shared" si="191"/>
        <v>7.5</v>
      </c>
      <c r="Q838" s="6">
        <f t="shared" si="191"/>
        <v>7.5</v>
      </c>
      <c r="R838" s="6">
        <f t="shared" si="191"/>
        <v>7.5</v>
      </c>
      <c r="S838" s="6">
        <f t="shared" si="191"/>
        <v>0</v>
      </c>
      <c r="T838" s="6">
        <f t="shared" si="191"/>
        <v>0</v>
      </c>
      <c r="U838" s="6">
        <f t="shared" si="191"/>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136</v>
      </c>
      <c r="M839" s="6">
        <f t="shared" si="191"/>
        <v>4.125</v>
      </c>
      <c r="N839" s="6">
        <f t="shared" si="191"/>
        <v>5.625</v>
      </c>
      <c r="O839" s="6">
        <f t="shared" si="191"/>
        <v>6</v>
      </c>
      <c r="P839" s="6">
        <f t="shared" si="191"/>
        <v>7.5</v>
      </c>
      <c r="Q839" s="6">
        <f t="shared" si="191"/>
        <v>7.5</v>
      </c>
      <c r="R839" s="6">
        <f t="shared" si="191"/>
        <v>7.5</v>
      </c>
      <c r="S839" s="6">
        <f t="shared" si="191"/>
        <v>0</v>
      </c>
      <c r="T839" s="6">
        <f t="shared" si="191"/>
        <v>0</v>
      </c>
      <c r="U839" s="6">
        <f t="shared" si="191"/>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137</v>
      </c>
      <c r="M840" s="6">
        <f t="shared" si="191"/>
        <v>4.125</v>
      </c>
      <c r="N840" s="6">
        <f t="shared" si="191"/>
        <v>5.625</v>
      </c>
      <c r="O840" s="6">
        <f t="shared" si="191"/>
        <v>6</v>
      </c>
      <c r="P840" s="6">
        <f t="shared" si="191"/>
        <v>7.5</v>
      </c>
      <c r="Q840" s="6">
        <f t="shared" si="191"/>
        <v>7.5</v>
      </c>
      <c r="R840" s="6">
        <f t="shared" si="191"/>
        <v>7.5</v>
      </c>
      <c r="S840" s="6">
        <f t="shared" si="191"/>
        <v>0</v>
      </c>
      <c r="T840" s="6">
        <f t="shared" si="191"/>
        <v>0</v>
      </c>
      <c r="U840" s="6">
        <f t="shared" si="191"/>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138</v>
      </c>
      <c r="M841" s="6">
        <f t="shared" si="191"/>
        <v>4.125</v>
      </c>
      <c r="N841" s="6">
        <f t="shared" si="191"/>
        <v>5.625</v>
      </c>
      <c r="O841" s="6">
        <f t="shared" si="191"/>
        <v>6</v>
      </c>
      <c r="P841" s="6">
        <f t="shared" si="191"/>
        <v>7.5</v>
      </c>
      <c r="Q841" s="6">
        <f t="shared" si="191"/>
        <v>7.5</v>
      </c>
      <c r="R841" s="6">
        <f t="shared" si="191"/>
        <v>7.5</v>
      </c>
      <c r="S841" s="6">
        <f t="shared" si="191"/>
        <v>0</v>
      </c>
      <c r="T841" s="6">
        <f t="shared" si="191"/>
        <v>0</v>
      </c>
      <c r="U841" s="6">
        <f t="shared" si="191"/>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139</v>
      </c>
      <c r="M842" s="6">
        <f t="shared" si="191"/>
        <v>4.125</v>
      </c>
      <c r="N842" s="6">
        <f t="shared" si="191"/>
        <v>5.625</v>
      </c>
      <c r="O842" s="6">
        <f t="shared" si="191"/>
        <v>6</v>
      </c>
      <c r="P842" s="6">
        <f t="shared" si="191"/>
        <v>7.5</v>
      </c>
      <c r="Q842" s="6">
        <f t="shared" si="191"/>
        <v>7.5</v>
      </c>
      <c r="R842" s="6">
        <f t="shared" si="191"/>
        <v>7.5</v>
      </c>
      <c r="S842" s="6">
        <f t="shared" si="191"/>
        <v>0</v>
      </c>
      <c r="T842" s="6">
        <f t="shared" si="191"/>
        <v>0</v>
      </c>
      <c r="U842" s="6">
        <f t="shared" si="191"/>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t="s">
        <v>784</v>
      </c>
      <c r="L843" s="103" t="s">
        <v>371</v>
      </c>
      <c r="M843" s="756">
        <v>0</v>
      </c>
      <c r="N843" s="756">
        <v>0</v>
      </c>
      <c r="O843" s="756">
        <v>0</v>
      </c>
      <c r="P843" s="756">
        <v>0</v>
      </c>
      <c r="Q843" s="756">
        <v>0</v>
      </c>
      <c r="R843" s="756">
        <v>0</v>
      </c>
      <c r="S843" s="756">
        <v>0</v>
      </c>
      <c r="T843" s="756">
        <v>0</v>
      </c>
      <c r="U843" s="75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131</v>
      </c>
      <c r="M844" s="756">
        <v>0</v>
      </c>
      <c r="N844" s="756">
        <v>0</v>
      </c>
      <c r="O844" s="756">
        <v>0</v>
      </c>
      <c r="P844" s="756">
        <v>0</v>
      </c>
      <c r="Q844" s="756">
        <v>0</v>
      </c>
      <c r="R844" s="756">
        <v>0</v>
      </c>
      <c r="S844" s="756">
        <v>0</v>
      </c>
      <c r="T844" s="756">
        <v>0</v>
      </c>
      <c r="U844" s="75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132</v>
      </c>
      <c r="M845" s="6">
        <f t="shared" si="191"/>
        <v>4.125</v>
      </c>
      <c r="N845" s="6">
        <f t="shared" si="191"/>
        <v>5.625</v>
      </c>
      <c r="O845" s="6">
        <f t="shared" si="191"/>
        <v>6</v>
      </c>
      <c r="P845" s="6">
        <f t="shared" si="191"/>
        <v>7.5</v>
      </c>
      <c r="Q845" s="6">
        <f t="shared" si="191"/>
        <v>7.5</v>
      </c>
      <c r="R845" s="6">
        <f t="shared" si="191"/>
        <v>7.5</v>
      </c>
      <c r="S845" s="6">
        <f t="shared" si="191"/>
        <v>0</v>
      </c>
      <c r="T845" s="6">
        <f t="shared" si="191"/>
        <v>0</v>
      </c>
      <c r="U845" s="6">
        <f t="shared" si="191"/>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133</v>
      </c>
      <c r="M846" s="6">
        <f t="shared" si="191"/>
        <v>4.125</v>
      </c>
      <c r="N846" s="6">
        <f t="shared" si="191"/>
        <v>5.625</v>
      </c>
      <c r="O846" s="6">
        <f t="shared" si="191"/>
        <v>6</v>
      </c>
      <c r="P846" s="6">
        <f t="shared" si="191"/>
        <v>7.5</v>
      </c>
      <c r="Q846" s="6">
        <f t="shared" si="191"/>
        <v>7.5</v>
      </c>
      <c r="R846" s="6">
        <f t="shared" si="191"/>
        <v>7.5</v>
      </c>
      <c r="S846" s="6">
        <f t="shared" si="191"/>
        <v>0</v>
      </c>
      <c r="T846" s="6">
        <f t="shared" si="191"/>
        <v>0</v>
      </c>
      <c r="U846" s="6">
        <f t="shared" si="191"/>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5" hidden="1" customHeight="1" outlineLevel="2" x14ac:dyDescent="0.25">
      <c r="A847" s="106"/>
      <c r="B847" s="97"/>
      <c r="C847" s="18"/>
      <c r="D847" s="18"/>
      <c r="E847" s="18"/>
      <c r="F847" s="14"/>
      <c r="G847" s="88"/>
      <c r="H847" s="88"/>
      <c r="K847" s="103"/>
      <c r="L847" s="103" t="s">
        <v>134</v>
      </c>
      <c r="M847" s="6">
        <f t="shared" si="191"/>
        <v>4.125</v>
      </c>
      <c r="N847" s="6">
        <f t="shared" si="191"/>
        <v>5.625</v>
      </c>
      <c r="O847" s="6">
        <f t="shared" si="191"/>
        <v>6</v>
      </c>
      <c r="P847" s="6">
        <f t="shared" si="191"/>
        <v>7.5</v>
      </c>
      <c r="Q847" s="6">
        <f t="shared" si="191"/>
        <v>7.5</v>
      </c>
      <c r="R847" s="6">
        <f t="shared" si="191"/>
        <v>7.5</v>
      </c>
      <c r="S847" s="6">
        <f t="shared" si="191"/>
        <v>0</v>
      </c>
      <c r="T847" s="6">
        <f t="shared" ref="N847:U872" si="192">INDEX(T$773:T$782,MATCH($L847,$L$773:$L$782,0))</f>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5" hidden="1" customHeight="1" outlineLevel="2" x14ac:dyDescent="0.25">
      <c r="A848" s="106"/>
      <c r="B848" s="97"/>
      <c r="C848" s="18"/>
      <c r="D848" s="18"/>
      <c r="E848" s="18"/>
      <c r="F848" s="14"/>
      <c r="G848" s="88"/>
      <c r="H848" s="88"/>
      <c r="K848" s="103"/>
      <c r="L848" s="103" t="s">
        <v>135</v>
      </c>
      <c r="M848" s="6">
        <f t="shared" ref="M848:M872" si="193">INDEX(M$773:M$782,MATCH($L848,$L$773:$L$782,0))</f>
        <v>4.125</v>
      </c>
      <c r="N848" s="6">
        <f t="shared" si="192"/>
        <v>5.625</v>
      </c>
      <c r="O848" s="6">
        <f t="shared" si="192"/>
        <v>6</v>
      </c>
      <c r="P848" s="6">
        <f t="shared" si="192"/>
        <v>7.5</v>
      </c>
      <c r="Q848" s="6">
        <f t="shared" si="192"/>
        <v>7.5</v>
      </c>
      <c r="R848" s="6">
        <f t="shared" si="192"/>
        <v>7.5</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5" hidden="1" customHeight="1" outlineLevel="2" x14ac:dyDescent="0.25">
      <c r="A849" s="106"/>
      <c r="B849" s="97"/>
      <c r="C849" s="18"/>
      <c r="D849" s="18"/>
      <c r="E849" s="18"/>
      <c r="F849" s="14"/>
      <c r="G849" s="88"/>
      <c r="H849" s="88"/>
      <c r="K849" s="103"/>
      <c r="L849" s="103" t="s">
        <v>136</v>
      </c>
      <c r="M849" s="6">
        <f t="shared" si="193"/>
        <v>4.125</v>
      </c>
      <c r="N849" s="6">
        <f t="shared" si="192"/>
        <v>5.625</v>
      </c>
      <c r="O849" s="6">
        <f t="shared" si="192"/>
        <v>6</v>
      </c>
      <c r="P849" s="6">
        <f t="shared" si="192"/>
        <v>7.5</v>
      </c>
      <c r="Q849" s="6">
        <f t="shared" si="192"/>
        <v>7.5</v>
      </c>
      <c r="R849" s="6">
        <f t="shared" si="192"/>
        <v>7.5</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5" hidden="1" customHeight="1" outlineLevel="2" x14ac:dyDescent="0.25">
      <c r="A850" s="106"/>
      <c r="B850" s="97"/>
      <c r="C850" s="18"/>
      <c r="D850" s="18"/>
      <c r="E850" s="18"/>
      <c r="F850" s="14"/>
      <c r="G850" s="88"/>
      <c r="H850" s="88"/>
      <c r="K850" s="103"/>
      <c r="L850" s="103" t="s">
        <v>137</v>
      </c>
      <c r="M850" s="6">
        <f t="shared" si="193"/>
        <v>4.125</v>
      </c>
      <c r="N850" s="6">
        <f t="shared" si="192"/>
        <v>5.625</v>
      </c>
      <c r="O850" s="6">
        <f t="shared" si="192"/>
        <v>6</v>
      </c>
      <c r="P850" s="6">
        <f t="shared" si="192"/>
        <v>7.5</v>
      </c>
      <c r="Q850" s="6">
        <f t="shared" si="192"/>
        <v>7.5</v>
      </c>
      <c r="R850" s="6">
        <f t="shared" si="192"/>
        <v>7.5</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5" hidden="1" customHeight="1" outlineLevel="2" x14ac:dyDescent="0.25">
      <c r="A851" s="106"/>
      <c r="B851" s="97"/>
      <c r="C851" s="18"/>
      <c r="D851" s="18"/>
      <c r="E851" s="18"/>
      <c r="F851" s="14"/>
      <c r="G851" s="88"/>
      <c r="H851" s="88"/>
      <c r="K851" s="103"/>
      <c r="L851" s="103" t="s">
        <v>138</v>
      </c>
      <c r="M851" s="6">
        <f t="shared" si="193"/>
        <v>4.125</v>
      </c>
      <c r="N851" s="6">
        <f t="shared" si="192"/>
        <v>5.625</v>
      </c>
      <c r="O851" s="6">
        <f t="shared" si="192"/>
        <v>6</v>
      </c>
      <c r="P851" s="6">
        <f t="shared" si="192"/>
        <v>7.5</v>
      </c>
      <c r="Q851" s="6">
        <f t="shared" si="192"/>
        <v>7.5</v>
      </c>
      <c r="R851" s="6">
        <f t="shared" si="192"/>
        <v>7.5</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5" hidden="1" customHeight="1" outlineLevel="2" x14ac:dyDescent="0.25">
      <c r="A852" s="106"/>
      <c r="B852" s="97"/>
      <c r="C852" s="18"/>
      <c r="D852" s="18"/>
      <c r="E852" s="18"/>
      <c r="F852" s="14"/>
      <c r="G852" s="88"/>
      <c r="H852" s="88"/>
      <c r="K852" s="103"/>
      <c r="L852" s="103" t="s">
        <v>139</v>
      </c>
      <c r="M852" s="6">
        <f t="shared" si="193"/>
        <v>4.125</v>
      </c>
      <c r="N852" s="6">
        <f t="shared" si="192"/>
        <v>5.625</v>
      </c>
      <c r="O852" s="6">
        <f t="shared" si="192"/>
        <v>6</v>
      </c>
      <c r="P852" s="6">
        <f t="shared" si="192"/>
        <v>7.5</v>
      </c>
      <c r="Q852" s="6">
        <f t="shared" si="192"/>
        <v>7.5</v>
      </c>
      <c r="R852" s="6">
        <f t="shared" si="192"/>
        <v>7.5</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5" hidden="1" customHeight="1" outlineLevel="2" x14ac:dyDescent="0.25">
      <c r="A853" s="106"/>
      <c r="B853" s="97"/>
      <c r="C853" s="18"/>
      <c r="D853" s="18"/>
      <c r="E853" s="18"/>
      <c r="F853" s="14"/>
      <c r="G853" s="88"/>
      <c r="H853" s="88"/>
      <c r="K853" s="103" t="s">
        <v>785</v>
      </c>
      <c r="L853" s="103" t="s">
        <v>371</v>
      </c>
      <c r="M853" s="756">
        <v>0</v>
      </c>
      <c r="N853" s="756">
        <v>0</v>
      </c>
      <c r="O853" s="756">
        <v>0</v>
      </c>
      <c r="P853" s="756">
        <v>0</v>
      </c>
      <c r="Q853" s="756">
        <v>0</v>
      </c>
      <c r="R853" s="756">
        <v>0</v>
      </c>
      <c r="S853" s="756">
        <v>0</v>
      </c>
      <c r="T853" s="756">
        <v>0</v>
      </c>
      <c r="U853" s="756">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5" hidden="1" customHeight="1" outlineLevel="2" x14ac:dyDescent="0.25">
      <c r="A854" s="106"/>
      <c r="B854" s="97"/>
      <c r="C854" s="18"/>
      <c r="D854" s="18"/>
      <c r="E854" s="18"/>
      <c r="F854" s="14"/>
      <c r="G854" s="88"/>
      <c r="H854" s="88"/>
      <c r="K854" s="103"/>
      <c r="L854" s="103" t="s">
        <v>131</v>
      </c>
      <c r="M854" s="756">
        <v>0</v>
      </c>
      <c r="N854" s="756">
        <v>0</v>
      </c>
      <c r="O854" s="756">
        <v>0</v>
      </c>
      <c r="P854" s="756">
        <v>0</v>
      </c>
      <c r="Q854" s="756">
        <v>0</v>
      </c>
      <c r="R854" s="756">
        <v>0</v>
      </c>
      <c r="S854" s="756">
        <v>0</v>
      </c>
      <c r="T854" s="756">
        <v>0</v>
      </c>
      <c r="U854" s="756">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5" hidden="1" customHeight="1" outlineLevel="2" x14ac:dyDescent="0.25">
      <c r="A855" s="106"/>
      <c r="B855" s="97"/>
      <c r="C855" s="18"/>
      <c r="D855" s="18"/>
      <c r="E855" s="18"/>
      <c r="F855" s="14"/>
      <c r="G855" s="88"/>
      <c r="H855" s="88"/>
      <c r="K855" s="103"/>
      <c r="L855" s="103" t="s">
        <v>132</v>
      </c>
      <c r="M855" s="6">
        <f t="shared" si="193"/>
        <v>4.125</v>
      </c>
      <c r="N855" s="6">
        <f t="shared" si="192"/>
        <v>5.625</v>
      </c>
      <c r="O855" s="6">
        <f t="shared" si="192"/>
        <v>6</v>
      </c>
      <c r="P855" s="6">
        <f t="shared" si="192"/>
        <v>7.5</v>
      </c>
      <c r="Q855" s="6">
        <f t="shared" si="192"/>
        <v>7.5</v>
      </c>
      <c r="R855" s="6">
        <f t="shared" si="192"/>
        <v>7.5</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5" hidden="1" customHeight="1" outlineLevel="2" x14ac:dyDescent="0.25">
      <c r="A856" s="106"/>
      <c r="B856" s="97"/>
      <c r="C856" s="18"/>
      <c r="D856" s="18"/>
      <c r="E856" s="18"/>
      <c r="F856" s="14"/>
      <c r="G856" s="88"/>
      <c r="H856" s="88"/>
      <c r="K856" s="103"/>
      <c r="L856" s="103" t="s">
        <v>133</v>
      </c>
      <c r="M856" s="6">
        <f t="shared" si="193"/>
        <v>4.125</v>
      </c>
      <c r="N856" s="6">
        <f t="shared" si="192"/>
        <v>5.625</v>
      </c>
      <c r="O856" s="6">
        <f t="shared" si="192"/>
        <v>6</v>
      </c>
      <c r="P856" s="6">
        <f t="shared" si="192"/>
        <v>7.5</v>
      </c>
      <c r="Q856" s="6">
        <f t="shared" si="192"/>
        <v>7.5</v>
      </c>
      <c r="R856" s="6">
        <f t="shared" si="192"/>
        <v>7.5</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5" hidden="1" customHeight="1" outlineLevel="2" x14ac:dyDescent="0.25">
      <c r="A857" s="106"/>
      <c r="B857" s="97"/>
      <c r="C857" s="18"/>
      <c r="D857" s="18"/>
      <c r="E857" s="18"/>
      <c r="F857" s="14"/>
      <c r="G857" s="88"/>
      <c r="H857" s="88"/>
      <c r="K857" s="103"/>
      <c r="L857" s="103" t="s">
        <v>134</v>
      </c>
      <c r="M857" s="6">
        <f t="shared" si="193"/>
        <v>4.125</v>
      </c>
      <c r="N857" s="6">
        <f t="shared" si="192"/>
        <v>5.625</v>
      </c>
      <c r="O857" s="6">
        <f t="shared" si="192"/>
        <v>6</v>
      </c>
      <c r="P857" s="6">
        <f t="shared" si="192"/>
        <v>7.5</v>
      </c>
      <c r="Q857" s="6">
        <f t="shared" si="192"/>
        <v>7.5</v>
      </c>
      <c r="R857" s="6">
        <f t="shared" si="192"/>
        <v>7.5</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5" hidden="1" customHeight="1" outlineLevel="2" x14ac:dyDescent="0.25">
      <c r="A858" s="106"/>
      <c r="B858" s="97"/>
      <c r="C858" s="18"/>
      <c r="D858" s="18"/>
      <c r="E858" s="18"/>
      <c r="F858" s="14"/>
      <c r="G858" s="88"/>
      <c r="H858" s="88"/>
      <c r="K858" s="103"/>
      <c r="L858" s="103" t="s">
        <v>135</v>
      </c>
      <c r="M858" s="6">
        <f t="shared" si="193"/>
        <v>4.125</v>
      </c>
      <c r="N858" s="6">
        <f t="shared" si="192"/>
        <v>5.625</v>
      </c>
      <c r="O858" s="6">
        <f t="shared" si="192"/>
        <v>6</v>
      </c>
      <c r="P858" s="6">
        <f t="shared" si="192"/>
        <v>7.5</v>
      </c>
      <c r="Q858" s="6">
        <f t="shared" si="192"/>
        <v>7.5</v>
      </c>
      <c r="R858" s="6">
        <f t="shared" si="192"/>
        <v>7.5</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5" hidden="1" customHeight="1" outlineLevel="2" x14ac:dyDescent="0.25">
      <c r="A859" s="106"/>
      <c r="B859" s="97"/>
      <c r="C859" s="18"/>
      <c r="D859" s="18"/>
      <c r="E859" s="18"/>
      <c r="F859" s="14"/>
      <c r="G859" s="88"/>
      <c r="H859" s="88"/>
      <c r="K859" s="103"/>
      <c r="L859" s="103" t="s">
        <v>136</v>
      </c>
      <c r="M859" s="6">
        <f t="shared" si="193"/>
        <v>4.125</v>
      </c>
      <c r="N859" s="6">
        <f t="shared" si="192"/>
        <v>5.625</v>
      </c>
      <c r="O859" s="6">
        <f t="shared" si="192"/>
        <v>6</v>
      </c>
      <c r="P859" s="6">
        <f t="shared" si="192"/>
        <v>7.5</v>
      </c>
      <c r="Q859" s="6">
        <f t="shared" si="192"/>
        <v>7.5</v>
      </c>
      <c r="R859" s="6">
        <f t="shared" si="192"/>
        <v>7.5</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5" hidden="1" customHeight="1" outlineLevel="2" x14ac:dyDescent="0.25">
      <c r="A860" s="106"/>
      <c r="B860" s="97"/>
      <c r="C860" s="18"/>
      <c r="D860" s="18"/>
      <c r="E860" s="18"/>
      <c r="F860" s="14"/>
      <c r="G860" s="88"/>
      <c r="H860" s="88"/>
      <c r="K860" s="103"/>
      <c r="L860" s="103" t="s">
        <v>137</v>
      </c>
      <c r="M860" s="6">
        <f t="shared" si="193"/>
        <v>4.125</v>
      </c>
      <c r="N860" s="6">
        <f t="shared" si="192"/>
        <v>5.625</v>
      </c>
      <c r="O860" s="6">
        <f t="shared" si="192"/>
        <v>6</v>
      </c>
      <c r="P860" s="6">
        <f t="shared" si="192"/>
        <v>7.5</v>
      </c>
      <c r="Q860" s="6">
        <f t="shared" si="192"/>
        <v>7.5</v>
      </c>
      <c r="R860" s="6">
        <f t="shared" si="192"/>
        <v>7.5</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5" hidden="1" customHeight="1" outlineLevel="2" x14ac:dyDescent="0.25">
      <c r="A861" s="106"/>
      <c r="B861" s="97"/>
      <c r="C861" s="18"/>
      <c r="D861" s="18"/>
      <c r="E861" s="18"/>
      <c r="F861" s="14"/>
      <c r="G861" s="88"/>
      <c r="H861" s="88"/>
      <c r="K861" s="103"/>
      <c r="L861" s="103" t="s">
        <v>138</v>
      </c>
      <c r="M861" s="6">
        <f t="shared" si="193"/>
        <v>4.125</v>
      </c>
      <c r="N861" s="6">
        <f t="shared" si="192"/>
        <v>5.625</v>
      </c>
      <c r="O861" s="6">
        <f t="shared" si="192"/>
        <v>6</v>
      </c>
      <c r="P861" s="6">
        <f t="shared" si="192"/>
        <v>7.5</v>
      </c>
      <c r="Q861" s="6">
        <f t="shared" si="192"/>
        <v>7.5</v>
      </c>
      <c r="R861" s="6">
        <f t="shared" si="192"/>
        <v>7.5</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5" hidden="1" customHeight="1" outlineLevel="2" x14ac:dyDescent="0.25">
      <c r="A862" s="106"/>
      <c r="B862" s="97"/>
      <c r="C862" s="18"/>
      <c r="D862" s="18"/>
      <c r="E862" s="18"/>
      <c r="F862" s="14"/>
      <c r="G862" s="88"/>
      <c r="H862" s="88"/>
      <c r="K862" s="103"/>
      <c r="L862" s="103" t="s">
        <v>139</v>
      </c>
      <c r="M862" s="6">
        <f t="shared" si="193"/>
        <v>4.125</v>
      </c>
      <c r="N862" s="6">
        <f t="shared" si="192"/>
        <v>5.625</v>
      </c>
      <c r="O862" s="6">
        <f t="shared" si="192"/>
        <v>6</v>
      </c>
      <c r="P862" s="6">
        <f t="shared" si="192"/>
        <v>7.5</v>
      </c>
      <c r="Q862" s="6">
        <f t="shared" si="192"/>
        <v>7.5</v>
      </c>
      <c r="R862" s="6">
        <f t="shared" si="192"/>
        <v>7.5</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5" hidden="1" customHeight="1" outlineLevel="2" x14ac:dyDescent="0.25">
      <c r="A863" s="106"/>
      <c r="B863" s="97"/>
      <c r="C863" s="18"/>
      <c r="D863" s="18"/>
      <c r="E863" s="18"/>
      <c r="F863" s="14"/>
      <c r="G863" s="88"/>
      <c r="H863" s="88"/>
      <c r="K863" s="103" t="s">
        <v>786</v>
      </c>
      <c r="L863" s="103" t="s">
        <v>371</v>
      </c>
      <c r="M863" s="756">
        <v>0</v>
      </c>
      <c r="N863" s="756">
        <v>0</v>
      </c>
      <c r="O863" s="756">
        <v>0</v>
      </c>
      <c r="P863" s="756">
        <v>0</v>
      </c>
      <c r="Q863" s="756">
        <v>0</v>
      </c>
      <c r="R863" s="756">
        <v>0</v>
      </c>
      <c r="S863" s="756">
        <v>0</v>
      </c>
      <c r="T863" s="756">
        <v>0</v>
      </c>
      <c r="U863" s="756">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5" hidden="1" customHeight="1" outlineLevel="2" x14ac:dyDescent="0.25">
      <c r="A864" s="106"/>
      <c r="B864" s="97"/>
      <c r="C864" s="18"/>
      <c r="D864" s="18"/>
      <c r="E864" s="18"/>
      <c r="F864" s="14"/>
      <c r="G864" s="88"/>
      <c r="H864" s="88"/>
      <c r="K864" s="103"/>
      <c r="L864" s="103" t="s">
        <v>131</v>
      </c>
      <c r="M864" s="756">
        <v>0</v>
      </c>
      <c r="N864" s="756">
        <v>0</v>
      </c>
      <c r="O864" s="756">
        <v>0</v>
      </c>
      <c r="P864" s="756">
        <v>0</v>
      </c>
      <c r="Q864" s="756">
        <v>0</v>
      </c>
      <c r="R864" s="756">
        <v>0</v>
      </c>
      <c r="S864" s="756">
        <v>0</v>
      </c>
      <c r="T864" s="756">
        <v>0</v>
      </c>
      <c r="U864" s="756">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5" hidden="1" customHeight="1" outlineLevel="2" x14ac:dyDescent="0.25">
      <c r="A865" s="106"/>
      <c r="B865" s="97"/>
      <c r="C865" s="18"/>
      <c r="D865" s="18"/>
      <c r="E865" s="18"/>
      <c r="F865" s="14"/>
      <c r="G865" s="88"/>
      <c r="H865" s="88"/>
      <c r="K865" s="103"/>
      <c r="L865" s="103" t="s">
        <v>132</v>
      </c>
      <c r="M865" s="6">
        <f t="shared" si="193"/>
        <v>4.125</v>
      </c>
      <c r="N865" s="6">
        <f t="shared" si="192"/>
        <v>5.625</v>
      </c>
      <c r="O865" s="6">
        <f t="shared" si="192"/>
        <v>6</v>
      </c>
      <c r="P865" s="6">
        <f t="shared" si="192"/>
        <v>7.5</v>
      </c>
      <c r="Q865" s="6">
        <f t="shared" si="192"/>
        <v>7.5</v>
      </c>
      <c r="R865" s="6">
        <f t="shared" si="192"/>
        <v>7.5</v>
      </c>
      <c r="S865" s="6">
        <f t="shared" si="192"/>
        <v>0</v>
      </c>
      <c r="T865" s="6">
        <f t="shared" si="192"/>
        <v>0</v>
      </c>
      <c r="U865" s="6">
        <f t="shared" si="192"/>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5" hidden="1" customHeight="1" outlineLevel="2" x14ac:dyDescent="0.25">
      <c r="A866" s="106"/>
      <c r="B866" s="97"/>
      <c r="C866" s="18"/>
      <c r="D866" s="18"/>
      <c r="E866" s="18"/>
      <c r="F866" s="14"/>
      <c r="G866" s="88"/>
      <c r="H866" s="88"/>
      <c r="K866" s="103"/>
      <c r="L866" s="103" t="s">
        <v>133</v>
      </c>
      <c r="M866" s="6">
        <f t="shared" si="193"/>
        <v>4.125</v>
      </c>
      <c r="N866" s="6">
        <f t="shared" si="192"/>
        <v>5.625</v>
      </c>
      <c r="O866" s="6">
        <f t="shared" si="192"/>
        <v>6</v>
      </c>
      <c r="P866" s="6">
        <f t="shared" si="192"/>
        <v>7.5</v>
      </c>
      <c r="Q866" s="6">
        <f t="shared" si="192"/>
        <v>7.5</v>
      </c>
      <c r="R866" s="6">
        <f t="shared" si="192"/>
        <v>7.5</v>
      </c>
      <c r="S866" s="6">
        <f t="shared" si="192"/>
        <v>0</v>
      </c>
      <c r="T866" s="6">
        <f t="shared" si="192"/>
        <v>0</v>
      </c>
      <c r="U866" s="6">
        <f t="shared" si="192"/>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5" hidden="1" customHeight="1" outlineLevel="2" x14ac:dyDescent="0.25">
      <c r="A867" s="106"/>
      <c r="B867" s="97"/>
      <c r="C867" s="18"/>
      <c r="D867" s="18"/>
      <c r="E867" s="18"/>
      <c r="F867" s="14"/>
      <c r="G867" s="88"/>
      <c r="H867" s="88"/>
      <c r="K867" s="103"/>
      <c r="L867" s="103" t="s">
        <v>134</v>
      </c>
      <c r="M867" s="6">
        <f t="shared" si="193"/>
        <v>4.125</v>
      </c>
      <c r="N867" s="6">
        <f t="shared" si="192"/>
        <v>5.625</v>
      </c>
      <c r="O867" s="6">
        <f t="shared" si="192"/>
        <v>6</v>
      </c>
      <c r="P867" s="6">
        <f t="shared" si="192"/>
        <v>7.5</v>
      </c>
      <c r="Q867" s="6">
        <f t="shared" si="192"/>
        <v>7.5</v>
      </c>
      <c r="R867" s="6">
        <f t="shared" si="192"/>
        <v>7.5</v>
      </c>
      <c r="S867" s="6">
        <f t="shared" si="192"/>
        <v>0</v>
      </c>
      <c r="T867" s="6">
        <f t="shared" si="192"/>
        <v>0</v>
      </c>
      <c r="U867" s="6">
        <f t="shared" si="192"/>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5" hidden="1" customHeight="1" outlineLevel="2" x14ac:dyDescent="0.25">
      <c r="A868" s="106"/>
      <c r="B868" s="97"/>
      <c r="C868" s="18"/>
      <c r="D868" s="18"/>
      <c r="E868" s="18"/>
      <c r="F868" s="14"/>
      <c r="G868" s="88"/>
      <c r="H868" s="88"/>
      <c r="K868" s="103"/>
      <c r="L868" s="103" t="s">
        <v>135</v>
      </c>
      <c r="M868" s="6">
        <f t="shared" si="193"/>
        <v>4.125</v>
      </c>
      <c r="N868" s="6">
        <f t="shared" si="192"/>
        <v>5.625</v>
      </c>
      <c r="O868" s="6">
        <f t="shared" si="192"/>
        <v>6</v>
      </c>
      <c r="P868" s="6">
        <f t="shared" si="192"/>
        <v>7.5</v>
      </c>
      <c r="Q868" s="6">
        <f t="shared" si="192"/>
        <v>7.5</v>
      </c>
      <c r="R868" s="6">
        <f t="shared" si="192"/>
        <v>7.5</v>
      </c>
      <c r="S868" s="6">
        <f t="shared" si="192"/>
        <v>0</v>
      </c>
      <c r="T868" s="6">
        <f t="shared" si="192"/>
        <v>0</v>
      </c>
      <c r="U868" s="6">
        <f t="shared" si="192"/>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5" hidden="1" customHeight="1" outlineLevel="2" x14ac:dyDescent="0.25">
      <c r="A869" s="106"/>
      <c r="B869" s="97"/>
      <c r="C869" s="18"/>
      <c r="D869" s="18"/>
      <c r="E869" s="18"/>
      <c r="F869" s="14"/>
      <c r="G869" s="88"/>
      <c r="H869" s="88"/>
      <c r="K869" s="103"/>
      <c r="L869" s="103" t="s">
        <v>136</v>
      </c>
      <c r="M869" s="6">
        <f t="shared" si="193"/>
        <v>4.125</v>
      </c>
      <c r="N869" s="6">
        <f t="shared" si="192"/>
        <v>5.625</v>
      </c>
      <c r="O869" s="6">
        <f t="shared" si="192"/>
        <v>6</v>
      </c>
      <c r="P869" s="6">
        <f t="shared" si="192"/>
        <v>7.5</v>
      </c>
      <c r="Q869" s="6">
        <f t="shared" si="192"/>
        <v>7.5</v>
      </c>
      <c r="R869" s="6">
        <f t="shared" si="192"/>
        <v>7.5</v>
      </c>
      <c r="S869" s="6">
        <f t="shared" si="192"/>
        <v>0</v>
      </c>
      <c r="T869" s="6">
        <f t="shared" si="192"/>
        <v>0</v>
      </c>
      <c r="U869" s="6">
        <f t="shared" si="192"/>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5" hidden="1" customHeight="1" outlineLevel="2" x14ac:dyDescent="0.25">
      <c r="A870" s="106"/>
      <c r="B870" s="97"/>
      <c r="C870" s="18"/>
      <c r="D870" s="18"/>
      <c r="E870" s="18"/>
      <c r="F870" s="14"/>
      <c r="G870" s="88"/>
      <c r="H870" s="88"/>
      <c r="K870" s="103"/>
      <c r="L870" s="103" t="s">
        <v>137</v>
      </c>
      <c r="M870" s="6">
        <f t="shared" si="193"/>
        <v>4.125</v>
      </c>
      <c r="N870" s="6">
        <f t="shared" si="192"/>
        <v>5.625</v>
      </c>
      <c r="O870" s="6">
        <f t="shared" si="192"/>
        <v>6</v>
      </c>
      <c r="P870" s="6">
        <f t="shared" si="192"/>
        <v>7.5</v>
      </c>
      <c r="Q870" s="6">
        <f t="shared" si="192"/>
        <v>7.5</v>
      </c>
      <c r="R870" s="6">
        <f t="shared" si="192"/>
        <v>7.5</v>
      </c>
      <c r="S870" s="6">
        <f t="shared" si="192"/>
        <v>0</v>
      </c>
      <c r="T870" s="6">
        <f t="shared" si="192"/>
        <v>0</v>
      </c>
      <c r="U870" s="6">
        <f t="shared" si="192"/>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5" hidden="1" customHeight="1" outlineLevel="2" x14ac:dyDescent="0.25">
      <c r="A871" s="106"/>
      <c r="B871" s="97"/>
      <c r="C871" s="18"/>
      <c r="D871" s="18"/>
      <c r="E871" s="18"/>
      <c r="F871" s="14"/>
      <c r="G871" s="88"/>
      <c r="H871" s="88"/>
      <c r="K871" s="103"/>
      <c r="L871" s="103" t="s">
        <v>138</v>
      </c>
      <c r="M871" s="6">
        <f t="shared" si="193"/>
        <v>4.125</v>
      </c>
      <c r="N871" s="6">
        <f t="shared" si="192"/>
        <v>5.625</v>
      </c>
      <c r="O871" s="6">
        <f t="shared" si="192"/>
        <v>6</v>
      </c>
      <c r="P871" s="6">
        <f t="shared" si="192"/>
        <v>7.5</v>
      </c>
      <c r="Q871" s="6">
        <f t="shared" si="192"/>
        <v>7.5</v>
      </c>
      <c r="R871" s="6">
        <f t="shared" si="192"/>
        <v>7.5</v>
      </c>
      <c r="S871" s="6">
        <f t="shared" si="192"/>
        <v>0</v>
      </c>
      <c r="T871" s="6">
        <f t="shared" si="192"/>
        <v>0</v>
      </c>
      <c r="U871" s="6">
        <f t="shared" si="192"/>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5" hidden="1" customHeight="1" outlineLevel="2" x14ac:dyDescent="0.25">
      <c r="A872" s="106"/>
      <c r="B872" s="97"/>
      <c r="C872" s="18"/>
      <c r="D872" s="18"/>
      <c r="E872" s="18"/>
      <c r="F872" s="14"/>
      <c r="G872" s="88"/>
      <c r="H872" s="88"/>
      <c r="K872" s="103"/>
      <c r="L872" s="103" t="s">
        <v>139</v>
      </c>
      <c r="M872" s="6">
        <f t="shared" si="193"/>
        <v>4.125</v>
      </c>
      <c r="N872" s="6">
        <f t="shared" si="192"/>
        <v>5.625</v>
      </c>
      <c r="O872" s="6">
        <f t="shared" si="192"/>
        <v>6</v>
      </c>
      <c r="P872" s="6">
        <f t="shared" si="192"/>
        <v>7.5</v>
      </c>
      <c r="Q872" s="6">
        <f t="shared" si="192"/>
        <v>7.5</v>
      </c>
      <c r="R872" s="6">
        <f t="shared" si="192"/>
        <v>7.5</v>
      </c>
      <c r="S872" s="6">
        <f t="shared" si="192"/>
        <v>0</v>
      </c>
      <c r="T872" s="6">
        <f t="shared" si="192"/>
        <v>0</v>
      </c>
      <c r="U872" s="6">
        <f t="shared" si="192"/>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25"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25"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25"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5"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5"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5"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5"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5" customHeight="1" outlineLevel="1" x14ac:dyDescent="0.25">
      <c r="A889" s="106"/>
      <c r="B889" s="8"/>
      <c r="C889" s="18"/>
      <c r="D889" s="18"/>
      <c r="E889" s="18"/>
      <c r="F889" s="18"/>
      <c r="G889" s="18"/>
      <c r="H889" s="18"/>
      <c r="I889" s="24" t="str">
        <f t="shared" ref="I889:R889" si="194">J$145</f>
        <v>typ</v>
      </c>
      <c r="J889" s="24" t="str">
        <f t="shared" si="194"/>
        <v>z0</v>
      </c>
      <c r="K889" s="24" t="str">
        <f t="shared" si="194"/>
        <v>z1</v>
      </c>
      <c r="L889" s="24" t="str">
        <f t="shared" si="194"/>
        <v>z2</v>
      </c>
      <c r="M889" s="24" t="str">
        <f t="shared" si="194"/>
        <v>z3</v>
      </c>
      <c r="N889" s="24" t="str">
        <f t="shared" si="194"/>
        <v>z4</v>
      </c>
      <c r="O889" s="24" t="str">
        <f t="shared" si="194"/>
        <v>z5</v>
      </c>
      <c r="P889" s="24" t="str">
        <f t="shared" si="194"/>
        <v>z6</v>
      </c>
      <c r="Q889" s="24" t="str">
        <f t="shared" si="194"/>
        <v>z7</v>
      </c>
      <c r="R889" s="24" t="str">
        <f t="shared" si="194"/>
        <v>z8</v>
      </c>
      <c r="S889" s="23"/>
      <c r="T889" s="24" t="str">
        <f>J$145</f>
        <v>typ</v>
      </c>
      <c r="U889" s="24" t="str">
        <f t="shared" ref="U889:AC889" si="195">K$145</f>
        <v>z0</v>
      </c>
      <c r="V889" s="24" t="str">
        <f t="shared" si="195"/>
        <v>z1</v>
      </c>
      <c r="W889" s="24" t="str">
        <f t="shared" si="195"/>
        <v>z2</v>
      </c>
      <c r="X889" s="24" t="str">
        <f t="shared" si="195"/>
        <v>z3</v>
      </c>
      <c r="Y889" s="24" t="str">
        <f t="shared" si="195"/>
        <v>z4</v>
      </c>
      <c r="Z889" s="24" t="str">
        <f t="shared" si="195"/>
        <v>z5</v>
      </c>
      <c r="AA889" s="24" t="str">
        <f t="shared" si="195"/>
        <v>z6</v>
      </c>
      <c r="AB889" s="24" t="str">
        <f t="shared" si="195"/>
        <v>z7</v>
      </c>
      <c r="AC889" s="24" t="str">
        <f t="shared" si="195"/>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25"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25"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customHeight="1" outlineLevel="1" x14ac:dyDescent="0.25">
      <c r="A892" s="106"/>
      <c r="B892" s="8"/>
      <c r="C892" s="18"/>
      <c r="D892" s="18"/>
      <c r="E892" s="18"/>
      <c r="F892" s="27"/>
      <c r="G892" s="150" t="s">
        <v>373</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5" customHeight="1" outlineLevel="1" x14ac:dyDescent="0.25">
      <c r="A893" s="106"/>
      <c r="B893" s="8"/>
      <c r="C893" s="18"/>
      <c r="D893" s="18"/>
      <c r="E893" s="18"/>
      <c r="F893" s="27"/>
      <c r="G893" s="150" t="s">
        <v>374</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5" customHeight="1" outlineLevel="1" x14ac:dyDescent="0.25">
      <c r="A894" s="106"/>
      <c r="B894" s="8"/>
      <c r="C894" s="18"/>
      <c r="D894" s="18"/>
      <c r="E894" s="18"/>
      <c r="F894" s="34"/>
      <c r="G894" s="150" t="s">
        <v>375</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5" customHeight="1" outlineLevel="1" x14ac:dyDescent="0.25">
      <c r="A895" s="106"/>
      <c r="B895" s="8"/>
      <c r="C895" s="18"/>
      <c r="D895" s="18"/>
      <c r="E895" s="18"/>
      <c r="F895" s="34"/>
      <c r="G895" s="150" t="s">
        <v>376</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5" customHeight="1" outlineLevel="1" x14ac:dyDescent="0.25">
      <c r="A896" s="106"/>
      <c r="B896" s="8"/>
      <c r="C896" s="18"/>
      <c r="D896" s="18"/>
      <c r="E896" s="18"/>
      <c r="F896" s="34"/>
      <c r="G896" s="150" t="s">
        <v>377</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5" customHeight="1" outlineLevel="1" x14ac:dyDescent="0.25">
      <c r="A897" s="106"/>
      <c r="B897" s="8"/>
      <c r="C897" s="18"/>
      <c r="D897" s="18"/>
      <c r="E897" s="18"/>
      <c r="F897" s="34"/>
      <c r="G897" s="150" t="s">
        <v>378</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5" customHeight="1" outlineLevel="1" x14ac:dyDescent="0.25">
      <c r="A898" s="106"/>
      <c r="B898" s="8"/>
      <c r="C898" s="18"/>
      <c r="D898" s="18"/>
      <c r="E898" s="18"/>
      <c r="F898" s="34"/>
      <c r="G898" s="150" t="s">
        <v>379</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5" customHeight="1" outlineLevel="1" x14ac:dyDescent="0.25">
      <c r="A899" s="106"/>
      <c r="B899" s="8"/>
      <c r="C899" s="18"/>
      <c r="D899" s="18"/>
      <c r="E899" s="18"/>
      <c r="F899" s="34"/>
      <c r="G899" s="150" t="s">
        <v>380</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5" customHeight="1" outlineLevel="1" x14ac:dyDescent="0.25">
      <c r="A900" s="106"/>
      <c r="B900" s="8"/>
      <c r="C900" s="18"/>
      <c r="D900" s="18"/>
      <c r="E900" s="18"/>
      <c r="F900" s="34"/>
      <c r="G900" s="150" t="s">
        <v>381</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5" customHeight="1" outlineLevel="1" x14ac:dyDescent="0.25">
      <c r="A901" s="106"/>
      <c r="B901" s="8"/>
      <c r="C901" s="18"/>
      <c r="D901" s="18"/>
      <c r="E901" s="18"/>
      <c r="F901" s="27"/>
      <c r="G901" s="150" t="s">
        <v>382</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25"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25"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25"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879</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210</v>
      </c>
      <c r="K917" s="24" t="s">
        <v>372</v>
      </c>
      <c r="L917" s="24" t="s">
        <v>56</v>
      </c>
      <c r="M917" s="24" t="s">
        <v>57</v>
      </c>
      <c r="N917" s="24" t="s">
        <v>58</v>
      </c>
      <c r="O917" s="24" t="s">
        <v>59</v>
      </c>
      <c r="P917" s="24" t="s">
        <v>868</v>
      </c>
      <c r="Q917" s="24" t="s">
        <v>869</v>
      </c>
      <c r="R917" s="24" t="s">
        <v>870</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807</v>
      </c>
      <c r="J918" s="150" t="s">
        <v>373</v>
      </c>
      <c r="K918" s="102">
        <f>1000*1.5</f>
        <v>1500</v>
      </c>
      <c r="L918" s="6">
        <f>$K918</f>
        <v>1500</v>
      </c>
      <c r="M918" s="6">
        <f t="shared" ref="L918:S927" si="196">$K918</f>
        <v>1500</v>
      </c>
      <c r="N918" s="6">
        <f t="shared" si="196"/>
        <v>1500</v>
      </c>
      <c r="O918" s="6">
        <f t="shared" si="196"/>
        <v>1500</v>
      </c>
      <c r="P918" s="6">
        <f t="shared" si="196"/>
        <v>1500</v>
      </c>
      <c r="Q918" s="6">
        <f t="shared" si="196"/>
        <v>1500</v>
      </c>
      <c r="R918" s="6">
        <f t="shared" si="196"/>
        <v>1500</v>
      </c>
      <c r="S918" s="6">
        <f t="shared" si="196"/>
        <v>1500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374</v>
      </c>
      <c r="K919" s="102">
        <v>100</v>
      </c>
      <c r="L919" s="6">
        <f t="shared" si="196"/>
        <v>100</v>
      </c>
      <c r="M919" s="6">
        <f t="shared" si="196"/>
        <v>100</v>
      </c>
      <c r="N919" s="6">
        <f t="shared" si="196"/>
        <v>100</v>
      </c>
      <c r="O919" s="6">
        <f t="shared" si="196"/>
        <v>100</v>
      </c>
      <c r="P919" s="6">
        <f t="shared" si="196"/>
        <v>100</v>
      </c>
      <c r="Q919" s="6">
        <f t="shared" si="196"/>
        <v>100</v>
      </c>
      <c r="R919" s="6">
        <f t="shared" si="196"/>
        <v>100</v>
      </c>
      <c r="S919" s="6">
        <f t="shared" si="196"/>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375</v>
      </c>
      <c r="K920" s="102">
        <v>100</v>
      </c>
      <c r="L920" s="6">
        <f t="shared" si="196"/>
        <v>100</v>
      </c>
      <c r="M920" s="6">
        <f t="shared" si="196"/>
        <v>100</v>
      </c>
      <c r="N920" s="6">
        <f t="shared" si="196"/>
        <v>100</v>
      </c>
      <c r="O920" s="6">
        <f t="shared" si="196"/>
        <v>100</v>
      </c>
      <c r="P920" s="6">
        <f t="shared" si="196"/>
        <v>100</v>
      </c>
      <c r="Q920" s="6">
        <f t="shared" si="196"/>
        <v>100</v>
      </c>
      <c r="R920" s="6">
        <f t="shared" si="196"/>
        <v>100</v>
      </c>
      <c r="S920" s="6">
        <f t="shared" si="196"/>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376</v>
      </c>
      <c r="K921" s="102">
        <v>100</v>
      </c>
      <c r="L921" s="6">
        <f t="shared" si="196"/>
        <v>100</v>
      </c>
      <c r="M921" s="6">
        <f t="shared" si="196"/>
        <v>100</v>
      </c>
      <c r="N921" s="6">
        <f t="shared" si="196"/>
        <v>100</v>
      </c>
      <c r="O921" s="6">
        <f t="shared" si="196"/>
        <v>100</v>
      </c>
      <c r="P921" s="6">
        <f t="shared" si="196"/>
        <v>100</v>
      </c>
      <c r="Q921" s="6">
        <f t="shared" si="196"/>
        <v>100</v>
      </c>
      <c r="R921" s="6">
        <f t="shared" si="196"/>
        <v>100</v>
      </c>
      <c r="S921" s="6">
        <f t="shared" si="196"/>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377</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378</v>
      </c>
      <c r="K923" s="102">
        <f>1500*1.5</f>
        <v>2250</v>
      </c>
      <c r="L923" s="6">
        <f t="shared" si="196"/>
        <v>2250</v>
      </c>
      <c r="M923" s="6">
        <f t="shared" si="196"/>
        <v>2250</v>
      </c>
      <c r="N923" s="6">
        <f t="shared" si="196"/>
        <v>2250</v>
      </c>
      <c r="O923" s="6">
        <f t="shared" si="196"/>
        <v>2250</v>
      </c>
      <c r="P923" s="6">
        <f t="shared" si="196"/>
        <v>2250</v>
      </c>
      <c r="Q923" s="6">
        <f t="shared" si="196"/>
        <v>2250</v>
      </c>
      <c r="R923" s="6">
        <f t="shared" si="196"/>
        <v>2250</v>
      </c>
      <c r="S923" s="6">
        <f t="shared" si="196"/>
        <v>2250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379</v>
      </c>
      <c r="K924" s="102">
        <f t="shared" ref="K924:K926" si="197">1500*1.5</f>
        <v>2250</v>
      </c>
      <c r="L924" s="6">
        <f t="shared" si="196"/>
        <v>2250</v>
      </c>
      <c r="M924" s="6">
        <f t="shared" si="196"/>
        <v>2250</v>
      </c>
      <c r="N924" s="6">
        <f t="shared" si="196"/>
        <v>2250</v>
      </c>
      <c r="O924" s="6">
        <f t="shared" si="196"/>
        <v>2250</v>
      </c>
      <c r="P924" s="6">
        <f t="shared" si="196"/>
        <v>2250</v>
      </c>
      <c r="Q924" s="6">
        <f t="shared" si="196"/>
        <v>2250</v>
      </c>
      <c r="R924" s="6">
        <f t="shared" si="196"/>
        <v>2250</v>
      </c>
      <c r="S924" s="6">
        <f t="shared" si="196"/>
        <v>2250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380</v>
      </c>
      <c r="K925" s="102">
        <f t="shared" si="197"/>
        <v>2250</v>
      </c>
      <c r="L925" s="6">
        <f t="shared" si="196"/>
        <v>2250</v>
      </c>
      <c r="M925" s="6">
        <f t="shared" si="196"/>
        <v>2250</v>
      </c>
      <c r="N925" s="6">
        <f t="shared" si="196"/>
        <v>2250</v>
      </c>
      <c r="O925" s="6">
        <f t="shared" si="196"/>
        <v>2250</v>
      </c>
      <c r="P925" s="6">
        <f t="shared" si="196"/>
        <v>2250</v>
      </c>
      <c r="Q925" s="6">
        <f t="shared" si="196"/>
        <v>2250</v>
      </c>
      <c r="R925" s="6">
        <f t="shared" si="196"/>
        <v>2250</v>
      </c>
      <c r="S925" s="6">
        <f t="shared" si="196"/>
        <v>2250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381</v>
      </c>
      <c r="K926" s="102">
        <f t="shared" si="197"/>
        <v>2250</v>
      </c>
      <c r="L926" s="6">
        <f t="shared" si="196"/>
        <v>2250</v>
      </c>
      <c r="M926" s="6">
        <f t="shared" si="196"/>
        <v>2250</v>
      </c>
      <c r="N926" s="6">
        <f t="shared" si="196"/>
        <v>2250</v>
      </c>
      <c r="O926" s="6">
        <f t="shared" si="196"/>
        <v>2250</v>
      </c>
      <c r="P926" s="6">
        <f t="shared" si="196"/>
        <v>2250</v>
      </c>
      <c r="Q926" s="6">
        <f t="shared" si="196"/>
        <v>2250</v>
      </c>
      <c r="R926" s="6">
        <f t="shared" si="196"/>
        <v>2250</v>
      </c>
      <c r="S926" s="6">
        <f t="shared" si="196"/>
        <v>2250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382</v>
      </c>
      <c r="K927" s="102">
        <f>1250*1.5</f>
        <v>1875</v>
      </c>
      <c r="L927" s="6">
        <f t="shared" si="196"/>
        <v>1875</v>
      </c>
      <c r="M927" s="6">
        <f t="shared" si="196"/>
        <v>1875</v>
      </c>
      <c r="N927" s="6">
        <f t="shared" si="196"/>
        <v>1875</v>
      </c>
      <c r="O927" s="6">
        <f t="shared" si="196"/>
        <v>1875</v>
      </c>
      <c r="P927" s="6">
        <f t="shared" si="196"/>
        <v>1875</v>
      </c>
      <c r="Q927" s="6">
        <f t="shared" si="196"/>
        <v>1875</v>
      </c>
      <c r="R927" s="6">
        <f t="shared" si="196"/>
        <v>1875</v>
      </c>
      <c r="S927" s="6">
        <f t="shared" si="196"/>
        <v>1875</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5" hidden="1" customHeight="1" outlineLevel="2" x14ac:dyDescent="0.25">
      <c r="A928" s="106"/>
      <c r="B928" s="97"/>
      <c r="C928" s="18"/>
      <c r="D928" s="18"/>
      <c r="E928" s="18"/>
      <c r="F928" s="14"/>
      <c r="G928" s="88"/>
      <c r="H928" s="88"/>
      <c r="I928" s="103" t="s">
        <v>386</v>
      </c>
      <c r="J928" s="103" t="s">
        <v>371</v>
      </c>
      <c r="K928" s="102">
        <v>100</v>
      </c>
      <c r="L928" s="6">
        <f>$K928</f>
        <v>100</v>
      </c>
      <c r="M928" s="6">
        <f t="shared" ref="M928:S943" si="198">$K928</f>
        <v>100</v>
      </c>
      <c r="N928" s="6">
        <f t="shared" si="198"/>
        <v>100</v>
      </c>
      <c r="O928" s="6">
        <f t="shared" si="198"/>
        <v>100</v>
      </c>
      <c r="P928" s="6">
        <f t="shared" si="198"/>
        <v>100</v>
      </c>
      <c r="Q928" s="6">
        <f t="shared" si="198"/>
        <v>100</v>
      </c>
      <c r="R928" s="6">
        <f t="shared" si="198"/>
        <v>100</v>
      </c>
      <c r="S928" s="6">
        <f t="shared" si="198"/>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131</v>
      </c>
      <c r="K929" s="102">
        <v>100</v>
      </c>
      <c r="L929" s="6">
        <f t="shared" ref="L929:S960" si="199">$K929</f>
        <v>100</v>
      </c>
      <c r="M929" s="6">
        <f t="shared" si="198"/>
        <v>100</v>
      </c>
      <c r="N929" s="6">
        <f t="shared" si="198"/>
        <v>100</v>
      </c>
      <c r="O929" s="6">
        <f t="shared" si="198"/>
        <v>100</v>
      </c>
      <c r="P929" s="6">
        <f t="shared" si="198"/>
        <v>100</v>
      </c>
      <c r="Q929" s="6">
        <f t="shared" si="198"/>
        <v>100</v>
      </c>
      <c r="R929" s="6">
        <f t="shared" si="198"/>
        <v>100</v>
      </c>
      <c r="S929" s="6">
        <f t="shared" si="198"/>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132</v>
      </c>
      <c r="K930" s="102">
        <v>100</v>
      </c>
      <c r="L930" s="6">
        <f t="shared" si="199"/>
        <v>100</v>
      </c>
      <c r="M930" s="6">
        <f t="shared" si="198"/>
        <v>100</v>
      </c>
      <c r="N930" s="6">
        <f t="shared" si="198"/>
        <v>100</v>
      </c>
      <c r="O930" s="6">
        <f t="shared" si="198"/>
        <v>100</v>
      </c>
      <c r="P930" s="6">
        <f t="shared" si="198"/>
        <v>100</v>
      </c>
      <c r="Q930" s="6">
        <f t="shared" si="198"/>
        <v>100</v>
      </c>
      <c r="R930" s="6">
        <f t="shared" si="198"/>
        <v>100</v>
      </c>
      <c r="S930" s="6">
        <f t="shared" si="198"/>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133</v>
      </c>
      <c r="K931" s="102">
        <v>100</v>
      </c>
      <c r="L931" s="6">
        <f t="shared" si="199"/>
        <v>100</v>
      </c>
      <c r="M931" s="6">
        <f t="shared" si="198"/>
        <v>100</v>
      </c>
      <c r="N931" s="6">
        <f t="shared" si="198"/>
        <v>100</v>
      </c>
      <c r="O931" s="6">
        <f t="shared" si="198"/>
        <v>100</v>
      </c>
      <c r="P931" s="6">
        <f t="shared" si="198"/>
        <v>100</v>
      </c>
      <c r="Q931" s="6">
        <f t="shared" si="198"/>
        <v>100</v>
      </c>
      <c r="R931" s="6">
        <f t="shared" si="198"/>
        <v>100</v>
      </c>
      <c r="S931" s="6">
        <f t="shared" si="198"/>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c r="J932" s="103" t="s">
        <v>134</v>
      </c>
      <c r="K932" s="102">
        <v>100</v>
      </c>
      <c r="L932" s="6">
        <f t="shared" si="199"/>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135</v>
      </c>
      <c r="K933" s="102">
        <v>1500</v>
      </c>
      <c r="L933" s="6">
        <f t="shared" si="199"/>
        <v>1500</v>
      </c>
      <c r="M933" s="6">
        <f t="shared" si="198"/>
        <v>1500</v>
      </c>
      <c r="N933" s="6">
        <f t="shared" si="198"/>
        <v>1500</v>
      </c>
      <c r="O933" s="6">
        <f t="shared" si="198"/>
        <v>1500</v>
      </c>
      <c r="P933" s="6">
        <f t="shared" si="198"/>
        <v>1500</v>
      </c>
      <c r="Q933" s="6">
        <f t="shared" si="198"/>
        <v>1500</v>
      </c>
      <c r="R933" s="6">
        <f t="shared" si="198"/>
        <v>1500</v>
      </c>
      <c r="S933" s="6">
        <f t="shared" si="198"/>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136</v>
      </c>
      <c r="K934" s="102">
        <v>1500</v>
      </c>
      <c r="L934" s="6">
        <f t="shared" si="199"/>
        <v>1500</v>
      </c>
      <c r="M934" s="6">
        <f t="shared" si="198"/>
        <v>1500</v>
      </c>
      <c r="N934" s="6">
        <f t="shared" si="198"/>
        <v>1500</v>
      </c>
      <c r="O934" s="6">
        <f t="shared" si="198"/>
        <v>1500</v>
      </c>
      <c r="P934" s="6">
        <f t="shared" si="198"/>
        <v>1500</v>
      </c>
      <c r="Q934" s="6">
        <f t="shared" si="198"/>
        <v>1500</v>
      </c>
      <c r="R934" s="6">
        <f t="shared" si="198"/>
        <v>1500</v>
      </c>
      <c r="S934" s="6">
        <f t="shared" si="198"/>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137</v>
      </c>
      <c r="K935" s="102">
        <v>1500</v>
      </c>
      <c r="L935" s="6">
        <f t="shared" si="199"/>
        <v>1500</v>
      </c>
      <c r="M935" s="6">
        <f t="shared" si="198"/>
        <v>1500</v>
      </c>
      <c r="N935" s="6">
        <f t="shared" si="198"/>
        <v>1500</v>
      </c>
      <c r="O935" s="6">
        <f t="shared" si="198"/>
        <v>1500</v>
      </c>
      <c r="P935" s="6">
        <f t="shared" si="198"/>
        <v>1500</v>
      </c>
      <c r="Q935" s="6">
        <f t="shared" si="198"/>
        <v>1500</v>
      </c>
      <c r="R935" s="6">
        <f t="shared" si="198"/>
        <v>1500</v>
      </c>
      <c r="S935" s="6">
        <f t="shared" si="198"/>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138</v>
      </c>
      <c r="K936" s="102">
        <v>1250</v>
      </c>
      <c r="L936" s="6">
        <f t="shared" si="199"/>
        <v>1250</v>
      </c>
      <c r="M936" s="6">
        <f t="shared" si="198"/>
        <v>1250</v>
      </c>
      <c r="N936" s="6">
        <f t="shared" si="198"/>
        <v>1250</v>
      </c>
      <c r="O936" s="6">
        <f t="shared" si="198"/>
        <v>1250</v>
      </c>
      <c r="P936" s="6">
        <f t="shared" si="198"/>
        <v>1250</v>
      </c>
      <c r="Q936" s="6">
        <f t="shared" si="198"/>
        <v>1250</v>
      </c>
      <c r="R936" s="6">
        <f t="shared" si="198"/>
        <v>1250</v>
      </c>
      <c r="S936" s="6">
        <f t="shared" si="198"/>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139</v>
      </c>
      <c r="K937" s="102">
        <v>1000</v>
      </c>
      <c r="L937" s="6">
        <f t="shared" si="199"/>
        <v>1000</v>
      </c>
      <c r="M937" s="6">
        <f t="shared" si="198"/>
        <v>1000</v>
      </c>
      <c r="N937" s="6">
        <f t="shared" si="198"/>
        <v>1000</v>
      </c>
      <c r="O937" s="6">
        <f t="shared" si="198"/>
        <v>1000</v>
      </c>
      <c r="P937" s="6">
        <f t="shared" si="198"/>
        <v>1000</v>
      </c>
      <c r="Q937" s="6">
        <f t="shared" si="198"/>
        <v>1000</v>
      </c>
      <c r="R937" s="6">
        <f t="shared" si="198"/>
        <v>1000</v>
      </c>
      <c r="S937" s="6">
        <f t="shared" si="198"/>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t="s">
        <v>779</v>
      </c>
      <c r="J938" s="103" t="s">
        <v>371</v>
      </c>
      <c r="K938" s="102">
        <v>100</v>
      </c>
      <c r="L938" s="6">
        <f t="shared" si="199"/>
        <v>100</v>
      </c>
      <c r="M938" s="6">
        <f t="shared" si="198"/>
        <v>100</v>
      </c>
      <c r="N938" s="6">
        <f t="shared" si="198"/>
        <v>100</v>
      </c>
      <c r="O938" s="6">
        <f t="shared" si="198"/>
        <v>100</v>
      </c>
      <c r="P938" s="6">
        <f t="shared" si="198"/>
        <v>100</v>
      </c>
      <c r="Q938" s="6">
        <f t="shared" si="198"/>
        <v>100</v>
      </c>
      <c r="R938" s="6">
        <f t="shared" si="198"/>
        <v>100</v>
      </c>
      <c r="S938" s="6">
        <f t="shared" si="198"/>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131</v>
      </c>
      <c r="K939" s="102">
        <v>100</v>
      </c>
      <c r="L939" s="6">
        <f t="shared" si="199"/>
        <v>100</v>
      </c>
      <c r="M939" s="6">
        <f t="shared" si="198"/>
        <v>100</v>
      </c>
      <c r="N939" s="6">
        <f t="shared" si="198"/>
        <v>100</v>
      </c>
      <c r="O939" s="6">
        <f t="shared" si="198"/>
        <v>100</v>
      </c>
      <c r="P939" s="6">
        <f t="shared" si="198"/>
        <v>100</v>
      </c>
      <c r="Q939" s="6">
        <f t="shared" si="198"/>
        <v>100</v>
      </c>
      <c r="R939" s="6">
        <f t="shared" si="198"/>
        <v>100</v>
      </c>
      <c r="S939" s="6">
        <f t="shared" si="198"/>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132</v>
      </c>
      <c r="K940" s="102">
        <v>100</v>
      </c>
      <c r="L940" s="6">
        <f t="shared" si="199"/>
        <v>100</v>
      </c>
      <c r="M940" s="6">
        <f t="shared" si="198"/>
        <v>100</v>
      </c>
      <c r="N940" s="6">
        <f t="shared" si="198"/>
        <v>100</v>
      </c>
      <c r="O940" s="6">
        <f t="shared" si="198"/>
        <v>100</v>
      </c>
      <c r="P940" s="6">
        <f t="shared" si="198"/>
        <v>100</v>
      </c>
      <c r="Q940" s="6">
        <f t="shared" si="198"/>
        <v>100</v>
      </c>
      <c r="R940" s="6">
        <f t="shared" si="198"/>
        <v>100</v>
      </c>
      <c r="S940" s="6">
        <f t="shared" si="198"/>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133</v>
      </c>
      <c r="K941" s="102">
        <v>100</v>
      </c>
      <c r="L941" s="6">
        <f t="shared" si="199"/>
        <v>100</v>
      </c>
      <c r="M941" s="6">
        <f t="shared" si="198"/>
        <v>100</v>
      </c>
      <c r="N941" s="6">
        <f t="shared" si="198"/>
        <v>100</v>
      </c>
      <c r="O941" s="6">
        <f t="shared" si="198"/>
        <v>100</v>
      </c>
      <c r="P941" s="6">
        <f t="shared" si="198"/>
        <v>100</v>
      </c>
      <c r="Q941" s="6">
        <f t="shared" si="198"/>
        <v>100</v>
      </c>
      <c r="R941" s="6">
        <f t="shared" si="198"/>
        <v>100</v>
      </c>
      <c r="S941" s="6">
        <f t="shared" si="198"/>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c r="J942" s="103" t="s">
        <v>134</v>
      </c>
      <c r="K942" s="102">
        <v>100</v>
      </c>
      <c r="L942" s="6">
        <f t="shared" si="199"/>
        <v>100</v>
      </c>
      <c r="M942" s="6">
        <f t="shared" si="198"/>
        <v>100</v>
      </c>
      <c r="N942" s="6">
        <f t="shared" si="198"/>
        <v>100</v>
      </c>
      <c r="O942" s="6">
        <f t="shared" si="198"/>
        <v>100</v>
      </c>
      <c r="P942" s="6">
        <f t="shared" si="198"/>
        <v>100</v>
      </c>
      <c r="Q942" s="6">
        <f t="shared" si="198"/>
        <v>100</v>
      </c>
      <c r="R942" s="6">
        <f t="shared" si="198"/>
        <v>100</v>
      </c>
      <c r="S942" s="6">
        <f t="shared" si="198"/>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135</v>
      </c>
      <c r="K943" s="102">
        <v>1500</v>
      </c>
      <c r="L943" s="6">
        <f t="shared" si="199"/>
        <v>1500</v>
      </c>
      <c r="M943" s="6">
        <f t="shared" si="198"/>
        <v>1500</v>
      </c>
      <c r="N943" s="6">
        <f t="shared" si="198"/>
        <v>1500</v>
      </c>
      <c r="O943" s="6">
        <f t="shared" si="198"/>
        <v>1500</v>
      </c>
      <c r="P943" s="6">
        <f t="shared" si="198"/>
        <v>1500</v>
      </c>
      <c r="Q943" s="6">
        <f t="shared" si="198"/>
        <v>1500</v>
      </c>
      <c r="R943" s="6">
        <f t="shared" si="198"/>
        <v>1500</v>
      </c>
      <c r="S943" s="6">
        <f t="shared" si="198"/>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136</v>
      </c>
      <c r="K944" s="102">
        <v>1500</v>
      </c>
      <c r="L944" s="6">
        <f t="shared" si="199"/>
        <v>1500</v>
      </c>
      <c r="M944" s="6">
        <f t="shared" si="199"/>
        <v>1500</v>
      </c>
      <c r="N944" s="6">
        <f t="shared" si="199"/>
        <v>1500</v>
      </c>
      <c r="O944" s="6">
        <f t="shared" si="199"/>
        <v>1500</v>
      </c>
      <c r="P944" s="6">
        <f t="shared" si="199"/>
        <v>1500</v>
      </c>
      <c r="Q944" s="6">
        <f t="shared" si="199"/>
        <v>1500</v>
      </c>
      <c r="R944" s="6">
        <f t="shared" si="199"/>
        <v>1500</v>
      </c>
      <c r="S944" s="6">
        <f t="shared" si="199"/>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137</v>
      </c>
      <c r="K945" s="102">
        <v>1500</v>
      </c>
      <c r="L945" s="6">
        <f t="shared" si="199"/>
        <v>1500</v>
      </c>
      <c r="M945" s="6">
        <f t="shared" si="199"/>
        <v>1500</v>
      </c>
      <c r="N945" s="6">
        <f t="shared" si="199"/>
        <v>1500</v>
      </c>
      <c r="O945" s="6">
        <f t="shared" si="199"/>
        <v>1500</v>
      </c>
      <c r="P945" s="6">
        <f t="shared" si="199"/>
        <v>1500</v>
      </c>
      <c r="Q945" s="6">
        <f t="shared" si="199"/>
        <v>1500</v>
      </c>
      <c r="R945" s="6">
        <f t="shared" si="199"/>
        <v>1500</v>
      </c>
      <c r="S945" s="6">
        <f t="shared" si="199"/>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138</v>
      </c>
      <c r="K946" s="102">
        <v>1250</v>
      </c>
      <c r="L946" s="6">
        <f t="shared" si="199"/>
        <v>1250</v>
      </c>
      <c r="M946" s="6">
        <f t="shared" si="199"/>
        <v>1250</v>
      </c>
      <c r="N946" s="6">
        <f t="shared" si="199"/>
        <v>1250</v>
      </c>
      <c r="O946" s="6">
        <f t="shared" si="199"/>
        <v>1250</v>
      </c>
      <c r="P946" s="6">
        <f t="shared" si="199"/>
        <v>1250</v>
      </c>
      <c r="Q946" s="6">
        <f t="shared" si="199"/>
        <v>1250</v>
      </c>
      <c r="R946" s="6">
        <f t="shared" si="199"/>
        <v>1250</v>
      </c>
      <c r="S946" s="6">
        <f t="shared" si="199"/>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139</v>
      </c>
      <c r="K947" s="102">
        <v>1000</v>
      </c>
      <c r="L947" s="6">
        <f t="shared" si="199"/>
        <v>1000</v>
      </c>
      <c r="M947" s="6">
        <f t="shared" si="199"/>
        <v>1000</v>
      </c>
      <c r="N947" s="6">
        <f t="shared" si="199"/>
        <v>1000</v>
      </c>
      <c r="O947" s="6">
        <f t="shared" si="199"/>
        <v>1000</v>
      </c>
      <c r="P947" s="6">
        <f t="shared" si="199"/>
        <v>1000</v>
      </c>
      <c r="Q947" s="6">
        <f t="shared" si="199"/>
        <v>1000</v>
      </c>
      <c r="R947" s="6">
        <f t="shared" si="199"/>
        <v>1000</v>
      </c>
      <c r="S947" s="6">
        <f t="shared" si="199"/>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t="s">
        <v>780</v>
      </c>
      <c r="J948" s="103" t="s">
        <v>371</v>
      </c>
      <c r="K948" s="102">
        <v>100</v>
      </c>
      <c r="L948" s="6">
        <f t="shared" si="199"/>
        <v>100</v>
      </c>
      <c r="M948" s="6">
        <f t="shared" si="199"/>
        <v>100</v>
      </c>
      <c r="N948" s="6">
        <f t="shared" si="199"/>
        <v>100</v>
      </c>
      <c r="O948" s="6">
        <f t="shared" si="199"/>
        <v>100</v>
      </c>
      <c r="P948" s="6">
        <f t="shared" si="199"/>
        <v>100</v>
      </c>
      <c r="Q948" s="6">
        <f t="shared" si="199"/>
        <v>100</v>
      </c>
      <c r="R948" s="6">
        <f t="shared" si="199"/>
        <v>100</v>
      </c>
      <c r="S948" s="6">
        <f t="shared" si="199"/>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131</v>
      </c>
      <c r="K949" s="102">
        <v>100</v>
      </c>
      <c r="L949" s="6">
        <f t="shared" si="199"/>
        <v>100</v>
      </c>
      <c r="M949" s="6">
        <f t="shared" si="199"/>
        <v>100</v>
      </c>
      <c r="N949" s="6">
        <f t="shared" si="199"/>
        <v>100</v>
      </c>
      <c r="O949" s="6">
        <f t="shared" si="199"/>
        <v>100</v>
      </c>
      <c r="P949" s="6">
        <f t="shared" si="199"/>
        <v>100</v>
      </c>
      <c r="Q949" s="6">
        <f t="shared" si="199"/>
        <v>100</v>
      </c>
      <c r="R949" s="6">
        <f t="shared" si="199"/>
        <v>100</v>
      </c>
      <c r="S949" s="6">
        <f t="shared" si="199"/>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132</v>
      </c>
      <c r="K950" s="102">
        <v>100</v>
      </c>
      <c r="L950" s="6">
        <f t="shared" si="199"/>
        <v>100</v>
      </c>
      <c r="M950" s="6">
        <f t="shared" si="199"/>
        <v>100</v>
      </c>
      <c r="N950" s="6">
        <f t="shared" si="199"/>
        <v>100</v>
      </c>
      <c r="O950" s="6">
        <f t="shared" si="199"/>
        <v>100</v>
      </c>
      <c r="P950" s="6">
        <f t="shared" si="199"/>
        <v>100</v>
      </c>
      <c r="Q950" s="6">
        <f t="shared" si="199"/>
        <v>100</v>
      </c>
      <c r="R950" s="6">
        <f t="shared" si="199"/>
        <v>100</v>
      </c>
      <c r="S950" s="6">
        <f t="shared" si="199"/>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133</v>
      </c>
      <c r="K951" s="102">
        <v>100</v>
      </c>
      <c r="L951" s="6">
        <f t="shared" si="199"/>
        <v>100</v>
      </c>
      <c r="M951" s="6">
        <f t="shared" si="199"/>
        <v>100</v>
      </c>
      <c r="N951" s="6">
        <f t="shared" si="199"/>
        <v>100</v>
      </c>
      <c r="O951" s="6">
        <f t="shared" si="199"/>
        <v>100</v>
      </c>
      <c r="P951" s="6">
        <f t="shared" si="199"/>
        <v>100</v>
      </c>
      <c r="Q951" s="6">
        <f t="shared" si="199"/>
        <v>100</v>
      </c>
      <c r="R951" s="6">
        <f t="shared" si="199"/>
        <v>100</v>
      </c>
      <c r="S951" s="6">
        <f t="shared" si="199"/>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c r="J952" s="103" t="s">
        <v>134</v>
      </c>
      <c r="K952" s="102">
        <v>100</v>
      </c>
      <c r="L952" s="6">
        <f t="shared" si="199"/>
        <v>100</v>
      </c>
      <c r="M952" s="6">
        <f t="shared" si="199"/>
        <v>100</v>
      </c>
      <c r="N952" s="6">
        <f t="shared" si="199"/>
        <v>100</v>
      </c>
      <c r="O952" s="6">
        <f t="shared" si="199"/>
        <v>100</v>
      </c>
      <c r="P952" s="6">
        <f t="shared" si="199"/>
        <v>100</v>
      </c>
      <c r="Q952" s="6">
        <f t="shared" si="199"/>
        <v>100</v>
      </c>
      <c r="R952" s="6">
        <f t="shared" si="199"/>
        <v>100</v>
      </c>
      <c r="S952" s="6">
        <f t="shared" si="199"/>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135</v>
      </c>
      <c r="K953" s="102">
        <v>1500</v>
      </c>
      <c r="L953" s="6">
        <f t="shared" si="199"/>
        <v>1500</v>
      </c>
      <c r="M953" s="6">
        <f t="shared" si="199"/>
        <v>1500</v>
      </c>
      <c r="N953" s="6">
        <f t="shared" si="199"/>
        <v>1500</v>
      </c>
      <c r="O953" s="6">
        <f t="shared" si="199"/>
        <v>1500</v>
      </c>
      <c r="P953" s="6">
        <f t="shared" si="199"/>
        <v>1500</v>
      </c>
      <c r="Q953" s="6">
        <f t="shared" si="199"/>
        <v>1500</v>
      </c>
      <c r="R953" s="6">
        <f t="shared" si="199"/>
        <v>1500</v>
      </c>
      <c r="S953" s="6">
        <f t="shared" si="199"/>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136</v>
      </c>
      <c r="K954" s="102">
        <v>1500</v>
      </c>
      <c r="L954" s="6">
        <f t="shared" si="199"/>
        <v>1500</v>
      </c>
      <c r="M954" s="6">
        <f t="shared" si="199"/>
        <v>1500</v>
      </c>
      <c r="N954" s="6">
        <f t="shared" si="199"/>
        <v>1500</v>
      </c>
      <c r="O954" s="6">
        <f t="shared" si="199"/>
        <v>1500</v>
      </c>
      <c r="P954" s="6">
        <f t="shared" si="199"/>
        <v>1500</v>
      </c>
      <c r="Q954" s="6">
        <f t="shared" si="199"/>
        <v>1500</v>
      </c>
      <c r="R954" s="6">
        <f t="shared" si="199"/>
        <v>1500</v>
      </c>
      <c r="S954" s="6">
        <f t="shared" si="199"/>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137</v>
      </c>
      <c r="K955" s="102">
        <v>1500</v>
      </c>
      <c r="L955" s="6">
        <f t="shared" si="199"/>
        <v>1500</v>
      </c>
      <c r="M955" s="6">
        <f t="shared" si="199"/>
        <v>1500</v>
      </c>
      <c r="N955" s="6">
        <f t="shared" si="199"/>
        <v>1500</v>
      </c>
      <c r="O955" s="6">
        <f t="shared" si="199"/>
        <v>1500</v>
      </c>
      <c r="P955" s="6">
        <f t="shared" si="199"/>
        <v>1500</v>
      </c>
      <c r="Q955" s="6">
        <f t="shared" si="199"/>
        <v>1500</v>
      </c>
      <c r="R955" s="6">
        <f t="shared" si="199"/>
        <v>1500</v>
      </c>
      <c r="S955" s="6">
        <f t="shared" si="199"/>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138</v>
      </c>
      <c r="K956" s="102">
        <v>1250</v>
      </c>
      <c r="L956" s="6">
        <f t="shared" si="199"/>
        <v>1250</v>
      </c>
      <c r="M956" s="6">
        <f t="shared" si="199"/>
        <v>1250</v>
      </c>
      <c r="N956" s="6">
        <f t="shared" si="199"/>
        <v>1250</v>
      </c>
      <c r="O956" s="6">
        <f t="shared" si="199"/>
        <v>1250</v>
      </c>
      <c r="P956" s="6">
        <f t="shared" si="199"/>
        <v>1250</v>
      </c>
      <c r="Q956" s="6">
        <f t="shared" si="199"/>
        <v>1250</v>
      </c>
      <c r="R956" s="6">
        <f t="shared" si="199"/>
        <v>1250</v>
      </c>
      <c r="S956" s="6">
        <f t="shared" si="199"/>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139</v>
      </c>
      <c r="K957" s="102">
        <v>1000</v>
      </c>
      <c r="L957" s="6">
        <f t="shared" si="199"/>
        <v>1000</v>
      </c>
      <c r="M957" s="6">
        <f t="shared" si="199"/>
        <v>1000</v>
      </c>
      <c r="N957" s="6">
        <f t="shared" si="199"/>
        <v>1000</v>
      </c>
      <c r="O957" s="6">
        <f t="shared" si="199"/>
        <v>1000</v>
      </c>
      <c r="P957" s="6">
        <f t="shared" si="199"/>
        <v>1000</v>
      </c>
      <c r="Q957" s="6">
        <f t="shared" si="199"/>
        <v>1000</v>
      </c>
      <c r="R957" s="6">
        <f t="shared" si="199"/>
        <v>1000</v>
      </c>
      <c r="S957" s="6">
        <f t="shared" si="199"/>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t="s">
        <v>781</v>
      </c>
      <c r="J958" s="103" t="s">
        <v>371</v>
      </c>
      <c r="K958" s="102">
        <v>100</v>
      </c>
      <c r="L958" s="6">
        <f t="shared" si="199"/>
        <v>100</v>
      </c>
      <c r="M958" s="6">
        <f t="shared" si="199"/>
        <v>100</v>
      </c>
      <c r="N958" s="6">
        <f t="shared" si="199"/>
        <v>100</v>
      </c>
      <c r="O958" s="6">
        <f t="shared" si="199"/>
        <v>100</v>
      </c>
      <c r="P958" s="6">
        <f t="shared" si="199"/>
        <v>100</v>
      </c>
      <c r="Q958" s="6">
        <f t="shared" si="199"/>
        <v>100</v>
      </c>
      <c r="R958" s="6">
        <f t="shared" si="199"/>
        <v>100</v>
      </c>
      <c r="S958" s="6">
        <f t="shared" si="199"/>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131</v>
      </c>
      <c r="K959" s="102">
        <v>100</v>
      </c>
      <c r="L959" s="6">
        <f t="shared" si="199"/>
        <v>100</v>
      </c>
      <c r="M959" s="6">
        <f t="shared" si="199"/>
        <v>100</v>
      </c>
      <c r="N959" s="6">
        <f t="shared" si="199"/>
        <v>100</v>
      </c>
      <c r="O959" s="6">
        <f t="shared" si="199"/>
        <v>100</v>
      </c>
      <c r="P959" s="6">
        <f t="shared" si="199"/>
        <v>100</v>
      </c>
      <c r="Q959" s="6">
        <f t="shared" si="199"/>
        <v>100</v>
      </c>
      <c r="R959" s="6">
        <f t="shared" si="199"/>
        <v>100</v>
      </c>
      <c r="S959" s="6">
        <f t="shared" si="199"/>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132</v>
      </c>
      <c r="K960" s="102">
        <v>100</v>
      </c>
      <c r="L960" s="6">
        <f t="shared" si="199"/>
        <v>100</v>
      </c>
      <c r="M960" s="6">
        <f t="shared" si="199"/>
        <v>100</v>
      </c>
      <c r="N960" s="6">
        <f t="shared" si="199"/>
        <v>100</v>
      </c>
      <c r="O960" s="6">
        <f t="shared" si="199"/>
        <v>100</v>
      </c>
      <c r="P960" s="6">
        <f t="shared" si="199"/>
        <v>100</v>
      </c>
      <c r="Q960" s="6">
        <f t="shared" si="199"/>
        <v>100</v>
      </c>
      <c r="R960" s="6">
        <f t="shared" si="199"/>
        <v>100</v>
      </c>
      <c r="S960" s="6">
        <f t="shared" si="199"/>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133</v>
      </c>
      <c r="K961" s="102">
        <v>100</v>
      </c>
      <c r="L961" s="6">
        <f t="shared" ref="L961:S992" si="200">$K961</f>
        <v>100</v>
      </c>
      <c r="M961" s="6">
        <f t="shared" si="200"/>
        <v>100</v>
      </c>
      <c r="N961" s="6">
        <f t="shared" si="200"/>
        <v>100</v>
      </c>
      <c r="O961" s="6">
        <f t="shared" si="200"/>
        <v>100</v>
      </c>
      <c r="P961" s="6">
        <f t="shared" si="200"/>
        <v>100</v>
      </c>
      <c r="Q961" s="6">
        <f t="shared" si="200"/>
        <v>100</v>
      </c>
      <c r="R961" s="6">
        <f t="shared" si="200"/>
        <v>100</v>
      </c>
      <c r="S961" s="6">
        <f t="shared" si="200"/>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c r="J962" s="103" t="s">
        <v>134</v>
      </c>
      <c r="K962" s="102">
        <v>100</v>
      </c>
      <c r="L962" s="6">
        <f t="shared" si="200"/>
        <v>100</v>
      </c>
      <c r="M962" s="6">
        <f t="shared" si="200"/>
        <v>100</v>
      </c>
      <c r="N962" s="6">
        <f t="shared" si="200"/>
        <v>100</v>
      </c>
      <c r="O962" s="6">
        <f t="shared" si="200"/>
        <v>100</v>
      </c>
      <c r="P962" s="6">
        <f t="shared" si="200"/>
        <v>100</v>
      </c>
      <c r="Q962" s="6">
        <f t="shared" si="200"/>
        <v>100</v>
      </c>
      <c r="R962" s="6">
        <f t="shared" si="200"/>
        <v>100</v>
      </c>
      <c r="S962" s="6">
        <f t="shared" si="200"/>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135</v>
      </c>
      <c r="K963" s="102">
        <v>1500</v>
      </c>
      <c r="L963" s="6">
        <f t="shared" si="200"/>
        <v>1500</v>
      </c>
      <c r="M963" s="6">
        <f t="shared" si="200"/>
        <v>1500</v>
      </c>
      <c r="N963" s="6">
        <f t="shared" si="200"/>
        <v>1500</v>
      </c>
      <c r="O963" s="6">
        <f t="shared" si="200"/>
        <v>1500</v>
      </c>
      <c r="P963" s="6">
        <f t="shared" si="200"/>
        <v>1500</v>
      </c>
      <c r="Q963" s="6">
        <f t="shared" si="200"/>
        <v>1500</v>
      </c>
      <c r="R963" s="6">
        <f t="shared" si="200"/>
        <v>1500</v>
      </c>
      <c r="S963" s="6">
        <f t="shared" si="200"/>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136</v>
      </c>
      <c r="K964" s="102">
        <v>1500</v>
      </c>
      <c r="L964" s="6">
        <f t="shared" si="200"/>
        <v>1500</v>
      </c>
      <c r="M964" s="6">
        <f t="shared" si="200"/>
        <v>1500</v>
      </c>
      <c r="N964" s="6">
        <f t="shared" si="200"/>
        <v>1500</v>
      </c>
      <c r="O964" s="6">
        <f t="shared" si="200"/>
        <v>1500</v>
      </c>
      <c r="P964" s="6">
        <f t="shared" si="200"/>
        <v>1500</v>
      </c>
      <c r="Q964" s="6">
        <f t="shared" si="200"/>
        <v>1500</v>
      </c>
      <c r="R964" s="6">
        <f t="shared" si="200"/>
        <v>1500</v>
      </c>
      <c r="S964" s="6">
        <f t="shared" si="200"/>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137</v>
      </c>
      <c r="K965" s="102">
        <v>1500</v>
      </c>
      <c r="L965" s="6">
        <f t="shared" si="200"/>
        <v>1500</v>
      </c>
      <c r="M965" s="6">
        <f t="shared" si="200"/>
        <v>1500</v>
      </c>
      <c r="N965" s="6">
        <f t="shared" si="200"/>
        <v>1500</v>
      </c>
      <c r="O965" s="6">
        <f t="shared" si="200"/>
        <v>1500</v>
      </c>
      <c r="P965" s="6">
        <f t="shared" si="200"/>
        <v>1500</v>
      </c>
      <c r="Q965" s="6">
        <f t="shared" si="200"/>
        <v>1500</v>
      </c>
      <c r="R965" s="6">
        <f t="shared" si="200"/>
        <v>1500</v>
      </c>
      <c r="S965" s="6">
        <f t="shared" si="200"/>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138</v>
      </c>
      <c r="K966" s="102">
        <v>1250</v>
      </c>
      <c r="L966" s="6">
        <f t="shared" si="200"/>
        <v>1250</v>
      </c>
      <c r="M966" s="6">
        <f t="shared" si="200"/>
        <v>1250</v>
      </c>
      <c r="N966" s="6">
        <f t="shared" si="200"/>
        <v>1250</v>
      </c>
      <c r="O966" s="6">
        <f t="shared" si="200"/>
        <v>1250</v>
      </c>
      <c r="P966" s="6">
        <f t="shared" si="200"/>
        <v>1250</v>
      </c>
      <c r="Q966" s="6">
        <f t="shared" si="200"/>
        <v>1250</v>
      </c>
      <c r="R966" s="6">
        <f t="shared" si="200"/>
        <v>1250</v>
      </c>
      <c r="S966" s="6">
        <f t="shared" si="200"/>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139</v>
      </c>
      <c r="K967" s="102">
        <v>1000</v>
      </c>
      <c r="L967" s="6">
        <f t="shared" si="200"/>
        <v>1000</v>
      </c>
      <c r="M967" s="6">
        <f t="shared" si="200"/>
        <v>1000</v>
      </c>
      <c r="N967" s="6">
        <f t="shared" si="200"/>
        <v>1000</v>
      </c>
      <c r="O967" s="6">
        <f t="shared" si="200"/>
        <v>1000</v>
      </c>
      <c r="P967" s="6">
        <f t="shared" si="200"/>
        <v>1000</v>
      </c>
      <c r="Q967" s="6">
        <f t="shared" si="200"/>
        <v>1000</v>
      </c>
      <c r="R967" s="6">
        <f t="shared" si="200"/>
        <v>1000</v>
      </c>
      <c r="S967" s="6">
        <f t="shared" si="200"/>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t="s">
        <v>782</v>
      </c>
      <c r="J968" s="103" t="s">
        <v>371</v>
      </c>
      <c r="K968" s="102">
        <v>1000</v>
      </c>
      <c r="L968" s="6">
        <f t="shared" si="200"/>
        <v>1000</v>
      </c>
      <c r="M968" s="6">
        <f t="shared" si="200"/>
        <v>1000</v>
      </c>
      <c r="N968" s="6">
        <f t="shared" si="200"/>
        <v>1000</v>
      </c>
      <c r="O968" s="6">
        <f t="shared" si="200"/>
        <v>1000</v>
      </c>
      <c r="P968" s="6">
        <f t="shared" si="200"/>
        <v>1000</v>
      </c>
      <c r="Q968" s="6">
        <f t="shared" si="200"/>
        <v>1000</v>
      </c>
      <c r="R968" s="6">
        <f t="shared" si="200"/>
        <v>1000</v>
      </c>
      <c r="S968" s="6">
        <f t="shared" si="200"/>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131</v>
      </c>
      <c r="K969" s="102">
        <v>100</v>
      </c>
      <c r="L969" s="6">
        <f t="shared" si="200"/>
        <v>100</v>
      </c>
      <c r="M969" s="6">
        <f t="shared" si="200"/>
        <v>100</v>
      </c>
      <c r="N969" s="6">
        <f t="shared" si="200"/>
        <v>100</v>
      </c>
      <c r="O969" s="6">
        <f t="shared" si="200"/>
        <v>100</v>
      </c>
      <c r="P969" s="6">
        <f t="shared" si="200"/>
        <v>100</v>
      </c>
      <c r="Q969" s="6">
        <f t="shared" si="200"/>
        <v>100</v>
      </c>
      <c r="R969" s="6">
        <f t="shared" si="200"/>
        <v>100</v>
      </c>
      <c r="S969" s="6">
        <f t="shared" si="200"/>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132</v>
      </c>
      <c r="K970" s="102">
        <v>100</v>
      </c>
      <c r="L970" s="6">
        <f t="shared" si="200"/>
        <v>100</v>
      </c>
      <c r="M970" s="6">
        <f t="shared" si="200"/>
        <v>100</v>
      </c>
      <c r="N970" s="6">
        <f t="shared" si="200"/>
        <v>100</v>
      </c>
      <c r="O970" s="6">
        <f t="shared" si="200"/>
        <v>100</v>
      </c>
      <c r="P970" s="6">
        <f t="shared" si="200"/>
        <v>100</v>
      </c>
      <c r="Q970" s="6">
        <f t="shared" si="200"/>
        <v>100</v>
      </c>
      <c r="R970" s="6">
        <f t="shared" si="200"/>
        <v>100</v>
      </c>
      <c r="S970" s="6">
        <f t="shared" si="200"/>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133</v>
      </c>
      <c r="K971" s="102">
        <v>100</v>
      </c>
      <c r="L971" s="6">
        <f t="shared" si="200"/>
        <v>100</v>
      </c>
      <c r="M971" s="6">
        <f t="shared" si="200"/>
        <v>100</v>
      </c>
      <c r="N971" s="6">
        <f t="shared" si="200"/>
        <v>100</v>
      </c>
      <c r="O971" s="6">
        <f t="shared" si="200"/>
        <v>100</v>
      </c>
      <c r="P971" s="6">
        <f t="shared" si="200"/>
        <v>100</v>
      </c>
      <c r="Q971" s="6">
        <f t="shared" si="200"/>
        <v>100</v>
      </c>
      <c r="R971" s="6">
        <f t="shared" si="200"/>
        <v>100</v>
      </c>
      <c r="S971" s="6">
        <f t="shared" si="200"/>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c r="J972" s="103" t="s">
        <v>134</v>
      </c>
      <c r="K972" s="102">
        <v>100</v>
      </c>
      <c r="L972" s="6">
        <f t="shared" si="200"/>
        <v>100</v>
      </c>
      <c r="M972" s="6">
        <f t="shared" si="200"/>
        <v>100</v>
      </c>
      <c r="N972" s="6">
        <f t="shared" si="200"/>
        <v>100</v>
      </c>
      <c r="O972" s="6">
        <f t="shared" si="200"/>
        <v>100</v>
      </c>
      <c r="P972" s="6">
        <f t="shared" si="200"/>
        <v>100</v>
      </c>
      <c r="Q972" s="6">
        <f t="shared" si="200"/>
        <v>100</v>
      </c>
      <c r="R972" s="6">
        <f t="shared" si="200"/>
        <v>100</v>
      </c>
      <c r="S972" s="6">
        <f t="shared" si="200"/>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135</v>
      </c>
      <c r="K973" s="102">
        <v>1500</v>
      </c>
      <c r="L973" s="6">
        <f t="shared" si="200"/>
        <v>1500</v>
      </c>
      <c r="M973" s="6">
        <f t="shared" si="200"/>
        <v>1500</v>
      </c>
      <c r="N973" s="6">
        <f t="shared" si="200"/>
        <v>1500</v>
      </c>
      <c r="O973" s="6">
        <f t="shared" si="200"/>
        <v>1500</v>
      </c>
      <c r="P973" s="6">
        <f t="shared" si="200"/>
        <v>1500</v>
      </c>
      <c r="Q973" s="6">
        <f t="shared" si="200"/>
        <v>1500</v>
      </c>
      <c r="R973" s="6">
        <f t="shared" si="200"/>
        <v>1500</v>
      </c>
      <c r="S973" s="6">
        <f t="shared" si="200"/>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136</v>
      </c>
      <c r="K974" s="102">
        <v>1500</v>
      </c>
      <c r="L974" s="6">
        <f t="shared" si="200"/>
        <v>1500</v>
      </c>
      <c r="M974" s="6">
        <f t="shared" si="200"/>
        <v>1500</v>
      </c>
      <c r="N974" s="6">
        <f t="shared" si="200"/>
        <v>1500</v>
      </c>
      <c r="O974" s="6">
        <f t="shared" si="200"/>
        <v>1500</v>
      </c>
      <c r="P974" s="6">
        <f t="shared" si="200"/>
        <v>1500</v>
      </c>
      <c r="Q974" s="6">
        <f t="shared" si="200"/>
        <v>1500</v>
      </c>
      <c r="R974" s="6">
        <f t="shared" si="200"/>
        <v>1500</v>
      </c>
      <c r="S974" s="6">
        <f t="shared" si="200"/>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137</v>
      </c>
      <c r="K975" s="102">
        <v>1500</v>
      </c>
      <c r="L975" s="6">
        <f t="shared" si="200"/>
        <v>1500</v>
      </c>
      <c r="M975" s="6">
        <f t="shared" si="200"/>
        <v>1500</v>
      </c>
      <c r="N975" s="6">
        <f t="shared" si="200"/>
        <v>1500</v>
      </c>
      <c r="O975" s="6">
        <f t="shared" si="200"/>
        <v>1500</v>
      </c>
      <c r="P975" s="6">
        <f t="shared" si="200"/>
        <v>1500</v>
      </c>
      <c r="Q975" s="6">
        <f t="shared" si="200"/>
        <v>1500</v>
      </c>
      <c r="R975" s="6">
        <f t="shared" si="200"/>
        <v>1500</v>
      </c>
      <c r="S975" s="6">
        <f t="shared" si="200"/>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138</v>
      </c>
      <c r="K976" s="102">
        <v>1250</v>
      </c>
      <c r="L976" s="6">
        <f t="shared" si="200"/>
        <v>1250</v>
      </c>
      <c r="M976" s="6">
        <f t="shared" si="200"/>
        <v>1250</v>
      </c>
      <c r="N976" s="6">
        <f t="shared" si="200"/>
        <v>1250</v>
      </c>
      <c r="O976" s="6">
        <f t="shared" si="200"/>
        <v>1250</v>
      </c>
      <c r="P976" s="6">
        <f t="shared" si="200"/>
        <v>1250</v>
      </c>
      <c r="Q976" s="6">
        <f t="shared" si="200"/>
        <v>1250</v>
      </c>
      <c r="R976" s="6">
        <f t="shared" si="200"/>
        <v>1250</v>
      </c>
      <c r="S976" s="6">
        <f t="shared" si="200"/>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139</v>
      </c>
      <c r="K977" s="102">
        <v>1000</v>
      </c>
      <c r="L977" s="6">
        <f t="shared" si="200"/>
        <v>1000</v>
      </c>
      <c r="M977" s="6">
        <f t="shared" si="200"/>
        <v>1000</v>
      </c>
      <c r="N977" s="6">
        <f t="shared" si="200"/>
        <v>1000</v>
      </c>
      <c r="O977" s="6">
        <f t="shared" si="200"/>
        <v>1000</v>
      </c>
      <c r="P977" s="6">
        <f t="shared" si="200"/>
        <v>1000</v>
      </c>
      <c r="Q977" s="6">
        <f t="shared" si="200"/>
        <v>1000</v>
      </c>
      <c r="R977" s="6">
        <f t="shared" si="200"/>
        <v>1000</v>
      </c>
      <c r="S977" s="6">
        <f t="shared" si="200"/>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t="s">
        <v>783</v>
      </c>
      <c r="J978" s="103" t="s">
        <v>371</v>
      </c>
      <c r="K978" s="102">
        <v>1000</v>
      </c>
      <c r="L978" s="6">
        <f t="shared" si="200"/>
        <v>1000</v>
      </c>
      <c r="M978" s="6">
        <f t="shared" si="200"/>
        <v>1000</v>
      </c>
      <c r="N978" s="6">
        <f t="shared" si="200"/>
        <v>1000</v>
      </c>
      <c r="O978" s="6">
        <f t="shared" si="200"/>
        <v>1000</v>
      </c>
      <c r="P978" s="6">
        <f t="shared" si="200"/>
        <v>1000</v>
      </c>
      <c r="Q978" s="6">
        <f t="shared" si="200"/>
        <v>1000</v>
      </c>
      <c r="R978" s="6">
        <f t="shared" si="200"/>
        <v>1000</v>
      </c>
      <c r="S978" s="6">
        <f t="shared" si="200"/>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131</v>
      </c>
      <c r="K979" s="102">
        <v>100</v>
      </c>
      <c r="L979" s="6">
        <f t="shared" si="200"/>
        <v>100</v>
      </c>
      <c r="M979" s="6">
        <f t="shared" si="200"/>
        <v>100</v>
      </c>
      <c r="N979" s="6">
        <f t="shared" si="200"/>
        <v>100</v>
      </c>
      <c r="O979" s="6">
        <f t="shared" si="200"/>
        <v>100</v>
      </c>
      <c r="P979" s="6">
        <f t="shared" si="200"/>
        <v>100</v>
      </c>
      <c r="Q979" s="6">
        <f t="shared" si="200"/>
        <v>100</v>
      </c>
      <c r="R979" s="6">
        <f t="shared" si="200"/>
        <v>100</v>
      </c>
      <c r="S979" s="6">
        <f t="shared" si="200"/>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132</v>
      </c>
      <c r="K980" s="102">
        <v>100</v>
      </c>
      <c r="L980" s="6">
        <f t="shared" si="200"/>
        <v>100</v>
      </c>
      <c r="M980" s="6">
        <f t="shared" si="200"/>
        <v>100</v>
      </c>
      <c r="N980" s="6">
        <f t="shared" si="200"/>
        <v>100</v>
      </c>
      <c r="O980" s="6">
        <f t="shared" si="200"/>
        <v>100</v>
      </c>
      <c r="P980" s="6">
        <f t="shared" si="200"/>
        <v>100</v>
      </c>
      <c r="Q980" s="6">
        <f t="shared" si="200"/>
        <v>100</v>
      </c>
      <c r="R980" s="6">
        <f t="shared" si="200"/>
        <v>100</v>
      </c>
      <c r="S980" s="6">
        <f t="shared" si="200"/>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133</v>
      </c>
      <c r="K981" s="102">
        <v>100</v>
      </c>
      <c r="L981" s="6">
        <f t="shared" si="200"/>
        <v>100</v>
      </c>
      <c r="M981" s="6">
        <f t="shared" si="200"/>
        <v>100</v>
      </c>
      <c r="N981" s="6">
        <f t="shared" si="200"/>
        <v>100</v>
      </c>
      <c r="O981" s="6">
        <f t="shared" si="200"/>
        <v>100</v>
      </c>
      <c r="P981" s="6">
        <f t="shared" si="200"/>
        <v>100</v>
      </c>
      <c r="Q981" s="6">
        <f t="shared" si="200"/>
        <v>100</v>
      </c>
      <c r="R981" s="6">
        <f t="shared" si="200"/>
        <v>100</v>
      </c>
      <c r="S981" s="6">
        <f t="shared" si="200"/>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c r="J982" s="103" t="s">
        <v>134</v>
      </c>
      <c r="K982" s="102">
        <v>100</v>
      </c>
      <c r="L982" s="6">
        <f t="shared" si="200"/>
        <v>100</v>
      </c>
      <c r="M982" s="6">
        <f t="shared" si="200"/>
        <v>100</v>
      </c>
      <c r="N982" s="6">
        <f t="shared" si="200"/>
        <v>100</v>
      </c>
      <c r="O982" s="6">
        <f t="shared" si="200"/>
        <v>100</v>
      </c>
      <c r="P982" s="6">
        <f t="shared" si="200"/>
        <v>100</v>
      </c>
      <c r="Q982" s="6">
        <f t="shared" si="200"/>
        <v>100</v>
      </c>
      <c r="R982" s="6">
        <f t="shared" si="200"/>
        <v>100</v>
      </c>
      <c r="S982" s="6">
        <f t="shared" si="200"/>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135</v>
      </c>
      <c r="K983" s="102">
        <v>1500</v>
      </c>
      <c r="L983" s="6">
        <f t="shared" si="200"/>
        <v>1500</v>
      </c>
      <c r="M983" s="6">
        <f t="shared" si="200"/>
        <v>1500</v>
      </c>
      <c r="N983" s="6">
        <f t="shared" si="200"/>
        <v>1500</v>
      </c>
      <c r="O983" s="6">
        <f t="shared" si="200"/>
        <v>1500</v>
      </c>
      <c r="P983" s="6">
        <f t="shared" si="200"/>
        <v>1500</v>
      </c>
      <c r="Q983" s="6">
        <f t="shared" si="200"/>
        <v>1500</v>
      </c>
      <c r="R983" s="6">
        <f t="shared" si="200"/>
        <v>1500</v>
      </c>
      <c r="S983" s="6">
        <f t="shared" si="200"/>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136</v>
      </c>
      <c r="K984" s="102">
        <v>1500</v>
      </c>
      <c r="L984" s="6">
        <f t="shared" si="200"/>
        <v>1500</v>
      </c>
      <c r="M984" s="6">
        <f t="shared" si="200"/>
        <v>1500</v>
      </c>
      <c r="N984" s="6">
        <f t="shared" si="200"/>
        <v>1500</v>
      </c>
      <c r="O984" s="6">
        <f t="shared" si="200"/>
        <v>1500</v>
      </c>
      <c r="P984" s="6">
        <f t="shared" si="200"/>
        <v>1500</v>
      </c>
      <c r="Q984" s="6">
        <f t="shared" si="200"/>
        <v>1500</v>
      </c>
      <c r="R984" s="6">
        <f t="shared" si="200"/>
        <v>1500</v>
      </c>
      <c r="S984" s="6">
        <f t="shared" si="200"/>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137</v>
      </c>
      <c r="K985" s="102">
        <v>1500</v>
      </c>
      <c r="L985" s="6">
        <f t="shared" si="200"/>
        <v>1500</v>
      </c>
      <c r="M985" s="6">
        <f t="shared" si="200"/>
        <v>1500</v>
      </c>
      <c r="N985" s="6">
        <f t="shared" si="200"/>
        <v>1500</v>
      </c>
      <c r="O985" s="6">
        <f t="shared" si="200"/>
        <v>1500</v>
      </c>
      <c r="P985" s="6">
        <f t="shared" si="200"/>
        <v>1500</v>
      </c>
      <c r="Q985" s="6">
        <f t="shared" si="200"/>
        <v>1500</v>
      </c>
      <c r="R985" s="6">
        <f t="shared" si="200"/>
        <v>1500</v>
      </c>
      <c r="S985" s="6">
        <f t="shared" si="200"/>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138</v>
      </c>
      <c r="K986" s="102">
        <v>1250</v>
      </c>
      <c r="L986" s="6">
        <f t="shared" si="200"/>
        <v>1250</v>
      </c>
      <c r="M986" s="6">
        <f t="shared" si="200"/>
        <v>1250</v>
      </c>
      <c r="N986" s="6">
        <f t="shared" si="200"/>
        <v>1250</v>
      </c>
      <c r="O986" s="6">
        <f t="shared" si="200"/>
        <v>1250</v>
      </c>
      <c r="P986" s="6">
        <f t="shared" si="200"/>
        <v>1250</v>
      </c>
      <c r="Q986" s="6">
        <f t="shared" si="200"/>
        <v>1250</v>
      </c>
      <c r="R986" s="6">
        <f t="shared" si="200"/>
        <v>1250</v>
      </c>
      <c r="S986" s="6">
        <f t="shared" si="200"/>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139</v>
      </c>
      <c r="K987" s="102">
        <v>1000</v>
      </c>
      <c r="L987" s="6">
        <f t="shared" si="200"/>
        <v>1000</v>
      </c>
      <c r="M987" s="6">
        <f t="shared" si="200"/>
        <v>1000</v>
      </c>
      <c r="N987" s="6">
        <f t="shared" si="200"/>
        <v>1000</v>
      </c>
      <c r="O987" s="6">
        <f t="shared" si="200"/>
        <v>1000</v>
      </c>
      <c r="P987" s="6">
        <f t="shared" si="200"/>
        <v>1000</v>
      </c>
      <c r="Q987" s="6">
        <f t="shared" si="200"/>
        <v>1000</v>
      </c>
      <c r="R987" s="6">
        <f t="shared" si="200"/>
        <v>1000</v>
      </c>
      <c r="S987" s="6">
        <f t="shared" si="200"/>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t="s">
        <v>784</v>
      </c>
      <c r="J988" s="103" t="s">
        <v>371</v>
      </c>
      <c r="K988" s="102">
        <v>1000</v>
      </c>
      <c r="L988" s="6">
        <f t="shared" si="200"/>
        <v>1000</v>
      </c>
      <c r="M988" s="6">
        <f t="shared" si="200"/>
        <v>1000</v>
      </c>
      <c r="N988" s="6">
        <f t="shared" si="200"/>
        <v>1000</v>
      </c>
      <c r="O988" s="6">
        <f t="shared" si="200"/>
        <v>1000</v>
      </c>
      <c r="P988" s="6">
        <f t="shared" si="200"/>
        <v>1000</v>
      </c>
      <c r="Q988" s="6">
        <f t="shared" si="200"/>
        <v>1000</v>
      </c>
      <c r="R988" s="6">
        <f t="shared" si="200"/>
        <v>1000</v>
      </c>
      <c r="S988" s="6">
        <f t="shared" si="200"/>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131</v>
      </c>
      <c r="K989" s="102">
        <v>1000</v>
      </c>
      <c r="L989" s="6">
        <f t="shared" si="200"/>
        <v>1000</v>
      </c>
      <c r="M989" s="6">
        <f t="shared" si="200"/>
        <v>1000</v>
      </c>
      <c r="N989" s="6">
        <f t="shared" si="200"/>
        <v>1000</v>
      </c>
      <c r="O989" s="6">
        <f t="shared" si="200"/>
        <v>1000</v>
      </c>
      <c r="P989" s="6">
        <f t="shared" si="200"/>
        <v>1000</v>
      </c>
      <c r="Q989" s="6">
        <f t="shared" si="200"/>
        <v>1000</v>
      </c>
      <c r="R989" s="6">
        <f t="shared" si="200"/>
        <v>1000</v>
      </c>
      <c r="S989" s="6">
        <f t="shared" si="200"/>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132</v>
      </c>
      <c r="K990" s="102">
        <v>100</v>
      </c>
      <c r="L990" s="6">
        <f t="shared" si="200"/>
        <v>100</v>
      </c>
      <c r="M990" s="6">
        <f t="shared" si="200"/>
        <v>100</v>
      </c>
      <c r="N990" s="6">
        <f t="shared" si="200"/>
        <v>100</v>
      </c>
      <c r="O990" s="6">
        <f t="shared" si="200"/>
        <v>100</v>
      </c>
      <c r="P990" s="6">
        <f t="shared" si="200"/>
        <v>100</v>
      </c>
      <c r="Q990" s="6">
        <f t="shared" si="200"/>
        <v>100</v>
      </c>
      <c r="R990" s="6">
        <f t="shared" si="200"/>
        <v>100</v>
      </c>
      <c r="S990" s="6">
        <f t="shared" si="200"/>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133</v>
      </c>
      <c r="K991" s="102">
        <v>100</v>
      </c>
      <c r="L991" s="6">
        <f t="shared" si="200"/>
        <v>100</v>
      </c>
      <c r="M991" s="6">
        <f t="shared" si="200"/>
        <v>100</v>
      </c>
      <c r="N991" s="6">
        <f t="shared" si="200"/>
        <v>100</v>
      </c>
      <c r="O991" s="6">
        <f t="shared" si="200"/>
        <v>100</v>
      </c>
      <c r="P991" s="6">
        <f t="shared" si="200"/>
        <v>100</v>
      </c>
      <c r="Q991" s="6">
        <f t="shared" si="200"/>
        <v>100</v>
      </c>
      <c r="R991" s="6">
        <f t="shared" si="200"/>
        <v>100</v>
      </c>
      <c r="S991" s="6">
        <f t="shared" si="200"/>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5" hidden="1" customHeight="1" outlineLevel="2" x14ac:dyDescent="0.25">
      <c r="A992" s="106"/>
      <c r="B992" s="97"/>
      <c r="C992" s="18"/>
      <c r="D992" s="18"/>
      <c r="E992" s="18"/>
      <c r="F992" s="14"/>
      <c r="G992" s="88"/>
      <c r="H992" s="88"/>
      <c r="I992" s="103"/>
      <c r="J992" s="103" t="s">
        <v>134</v>
      </c>
      <c r="K992" s="102">
        <v>100</v>
      </c>
      <c r="L992" s="6">
        <f t="shared" si="200"/>
        <v>100</v>
      </c>
      <c r="M992" s="6">
        <f t="shared" si="200"/>
        <v>100</v>
      </c>
      <c r="N992" s="6">
        <f t="shared" si="200"/>
        <v>100</v>
      </c>
      <c r="O992" s="6">
        <f t="shared" si="200"/>
        <v>100</v>
      </c>
      <c r="P992" s="6">
        <f t="shared" si="200"/>
        <v>100</v>
      </c>
      <c r="Q992" s="6">
        <f t="shared" si="200"/>
        <v>100</v>
      </c>
      <c r="R992" s="6">
        <f t="shared" ref="R992" si="201">$K992</f>
        <v>100</v>
      </c>
      <c r="S992" s="6">
        <f t="shared" si="200"/>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5" hidden="1" customHeight="1" outlineLevel="2" x14ac:dyDescent="0.25">
      <c r="A993" s="106"/>
      <c r="B993" s="97"/>
      <c r="C993" s="18"/>
      <c r="D993" s="18"/>
      <c r="E993" s="18"/>
      <c r="F993" s="14"/>
      <c r="G993" s="88"/>
      <c r="H993" s="88"/>
      <c r="I993" s="103"/>
      <c r="J993" s="103" t="s">
        <v>135</v>
      </c>
      <c r="K993" s="102">
        <v>1500</v>
      </c>
      <c r="L993" s="6">
        <f t="shared" ref="L993:S1017" si="202">$K993</f>
        <v>1500</v>
      </c>
      <c r="M993" s="6">
        <f t="shared" si="202"/>
        <v>1500</v>
      </c>
      <c r="N993" s="6">
        <f t="shared" si="202"/>
        <v>1500</v>
      </c>
      <c r="O993" s="6">
        <f t="shared" si="202"/>
        <v>1500</v>
      </c>
      <c r="P993" s="6">
        <f t="shared" si="202"/>
        <v>1500</v>
      </c>
      <c r="Q993" s="6">
        <f t="shared" si="202"/>
        <v>1500</v>
      </c>
      <c r="R993" s="6">
        <f t="shared" si="202"/>
        <v>1500</v>
      </c>
      <c r="S993" s="6">
        <f t="shared" si="202"/>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5" hidden="1" customHeight="1" outlineLevel="2" x14ac:dyDescent="0.25">
      <c r="A994" s="106"/>
      <c r="B994" s="97"/>
      <c r="C994" s="18"/>
      <c r="D994" s="18"/>
      <c r="E994" s="18"/>
      <c r="F994" s="14"/>
      <c r="G994" s="88"/>
      <c r="H994" s="88"/>
      <c r="I994" s="103"/>
      <c r="J994" s="103" t="s">
        <v>136</v>
      </c>
      <c r="K994" s="102">
        <v>1500</v>
      </c>
      <c r="L994" s="6">
        <f t="shared" si="202"/>
        <v>1500</v>
      </c>
      <c r="M994" s="6">
        <f t="shared" si="202"/>
        <v>1500</v>
      </c>
      <c r="N994" s="6">
        <f t="shared" si="202"/>
        <v>1500</v>
      </c>
      <c r="O994" s="6">
        <f t="shared" si="202"/>
        <v>1500</v>
      </c>
      <c r="P994" s="6">
        <f t="shared" si="202"/>
        <v>1500</v>
      </c>
      <c r="Q994" s="6">
        <f t="shared" si="202"/>
        <v>1500</v>
      </c>
      <c r="R994" s="6">
        <f t="shared" si="202"/>
        <v>1500</v>
      </c>
      <c r="S994" s="6">
        <f t="shared" si="202"/>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5" hidden="1" customHeight="1" outlineLevel="2" x14ac:dyDescent="0.25">
      <c r="A995" s="106"/>
      <c r="B995" s="97"/>
      <c r="C995" s="18"/>
      <c r="D995" s="18"/>
      <c r="E995" s="18"/>
      <c r="F995" s="14"/>
      <c r="G995" s="88"/>
      <c r="H995" s="88"/>
      <c r="I995" s="103"/>
      <c r="J995" s="103" t="s">
        <v>137</v>
      </c>
      <c r="K995" s="102">
        <v>1500</v>
      </c>
      <c r="L995" s="6">
        <f t="shared" si="202"/>
        <v>1500</v>
      </c>
      <c r="M995" s="6">
        <f t="shared" si="202"/>
        <v>1500</v>
      </c>
      <c r="N995" s="6">
        <f t="shared" si="202"/>
        <v>1500</v>
      </c>
      <c r="O995" s="6">
        <f t="shared" si="202"/>
        <v>1500</v>
      </c>
      <c r="P995" s="6">
        <f t="shared" si="202"/>
        <v>1500</v>
      </c>
      <c r="Q995" s="6">
        <f t="shared" si="202"/>
        <v>1500</v>
      </c>
      <c r="R995" s="6">
        <f t="shared" si="202"/>
        <v>1500</v>
      </c>
      <c r="S995" s="6">
        <f t="shared" si="202"/>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5" hidden="1" customHeight="1" outlineLevel="2" x14ac:dyDescent="0.25">
      <c r="A996" s="106"/>
      <c r="B996" s="97"/>
      <c r="C996" s="18"/>
      <c r="D996" s="18"/>
      <c r="E996" s="18"/>
      <c r="F996" s="14"/>
      <c r="G996" s="88"/>
      <c r="H996" s="88"/>
      <c r="I996" s="103"/>
      <c r="J996" s="103" t="s">
        <v>138</v>
      </c>
      <c r="K996" s="102">
        <v>1250</v>
      </c>
      <c r="L996" s="6">
        <f t="shared" si="202"/>
        <v>1250</v>
      </c>
      <c r="M996" s="6">
        <f t="shared" si="202"/>
        <v>1250</v>
      </c>
      <c r="N996" s="6">
        <f t="shared" si="202"/>
        <v>1250</v>
      </c>
      <c r="O996" s="6">
        <f t="shared" si="202"/>
        <v>1250</v>
      </c>
      <c r="P996" s="6">
        <f t="shared" si="202"/>
        <v>1250</v>
      </c>
      <c r="Q996" s="6">
        <f t="shared" si="202"/>
        <v>1250</v>
      </c>
      <c r="R996" s="6">
        <f t="shared" si="202"/>
        <v>1250</v>
      </c>
      <c r="S996" s="6">
        <f t="shared" si="202"/>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5" hidden="1" customHeight="1" outlineLevel="2" x14ac:dyDescent="0.25">
      <c r="A997" s="106"/>
      <c r="B997" s="97"/>
      <c r="C997" s="18"/>
      <c r="D997" s="18"/>
      <c r="E997" s="18"/>
      <c r="F997" s="14"/>
      <c r="G997" s="88"/>
      <c r="H997" s="88"/>
      <c r="I997" s="103"/>
      <c r="J997" s="103" t="s">
        <v>139</v>
      </c>
      <c r="K997" s="102">
        <v>1000</v>
      </c>
      <c r="L997" s="6">
        <f t="shared" si="202"/>
        <v>1000</v>
      </c>
      <c r="M997" s="6">
        <f t="shared" si="202"/>
        <v>1000</v>
      </c>
      <c r="N997" s="6">
        <f t="shared" si="202"/>
        <v>1000</v>
      </c>
      <c r="O997" s="6">
        <f t="shared" si="202"/>
        <v>1000</v>
      </c>
      <c r="P997" s="6">
        <f t="shared" si="202"/>
        <v>1000</v>
      </c>
      <c r="Q997" s="6">
        <f t="shared" si="202"/>
        <v>1000</v>
      </c>
      <c r="R997" s="6">
        <f t="shared" si="202"/>
        <v>1000</v>
      </c>
      <c r="S997" s="6">
        <f t="shared" si="202"/>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5" hidden="1" customHeight="1" outlineLevel="2" x14ac:dyDescent="0.25">
      <c r="A998" s="106"/>
      <c r="B998" s="97"/>
      <c r="C998" s="18"/>
      <c r="D998" s="18"/>
      <c r="E998" s="18"/>
      <c r="F998" s="14"/>
      <c r="G998" s="88"/>
      <c r="H998" s="88"/>
      <c r="I998" s="103" t="s">
        <v>785</v>
      </c>
      <c r="J998" s="103" t="s">
        <v>371</v>
      </c>
      <c r="K998" s="102">
        <v>1000</v>
      </c>
      <c r="L998" s="6">
        <f t="shared" si="202"/>
        <v>1000</v>
      </c>
      <c r="M998" s="6">
        <f t="shared" si="202"/>
        <v>1000</v>
      </c>
      <c r="N998" s="6">
        <f t="shared" si="202"/>
        <v>1000</v>
      </c>
      <c r="O998" s="6">
        <f t="shared" si="202"/>
        <v>1000</v>
      </c>
      <c r="P998" s="6">
        <f t="shared" si="202"/>
        <v>1000</v>
      </c>
      <c r="Q998" s="6">
        <f t="shared" si="202"/>
        <v>1000</v>
      </c>
      <c r="R998" s="6">
        <f t="shared" si="202"/>
        <v>1000</v>
      </c>
      <c r="S998" s="6">
        <f t="shared" si="202"/>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5" hidden="1" customHeight="1" outlineLevel="2" x14ac:dyDescent="0.25">
      <c r="A999" s="106"/>
      <c r="B999" s="97"/>
      <c r="C999" s="18"/>
      <c r="D999" s="18"/>
      <c r="E999" s="18"/>
      <c r="F999" s="14"/>
      <c r="G999" s="88"/>
      <c r="H999" s="88"/>
      <c r="I999" s="103"/>
      <c r="J999" s="103" t="s">
        <v>131</v>
      </c>
      <c r="K999" s="102">
        <v>1000</v>
      </c>
      <c r="L999" s="6">
        <f t="shared" si="202"/>
        <v>1000</v>
      </c>
      <c r="M999" s="6">
        <f t="shared" si="202"/>
        <v>1000</v>
      </c>
      <c r="N999" s="6">
        <f t="shared" si="202"/>
        <v>1000</v>
      </c>
      <c r="O999" s="6">
        <f t="shared" si="202"/>
        <v>1000</v>
      </c>
      <c r="P999" s="6">
        <f t="shared" si="202"/>
        <v>1000</v>
      </c>
      <c r="Q999" s="6">
        <f t="shared" si="202"/>
        <v>1000</v>
      </c>
      <c r="R999" s="6">
        <f t="shared" si="202"/>
        <v>1000</v>
      </c>
      <c r="S999" s="6">
        <f t="shared" si="202"/>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5" hidden="1" customHeight="1" outlineLevel="2" x14ac:dyDescent="0.25">
      <c r="A1000" s="106"/>
      <c r="B1000" s="97"/>
      <c r="C1000" s="18"/>
      <c r="D1000" s="18"/>
      <c r="E1000" s="18"/>
      <c r="F1000" s="14"/>
      <c r="G1000" s="88"/>
      <c r="H1000" s="88"/>
      <c r="I1000" s="103"/>
      <c r="J1000" s="103" t="s">
        <v>132</v>
      </c>
      <c r="K1000" s="102">
        <v>100</v>
      </c>
      <c r="L1000" s="6">
        <f t="shared" si="202"/>
        <v>100</v>
      </c>
      <c r="M1000" s="6">
        <f t="shared" si="202"/>
        <v>100</v>
      </c>
      <c r="N1000" s="6">
        <f t="shared" si="202"/>
        <v>100</v>
      </c>
      <c r="O1000" s="6">
        <f t="shared" si="202"/>
        <v>100</v>
      </c>
      <c r="P1000" s="6">
        <f t="shared" si="202"/>
        <v>100</v>
      </c>
      <c r="Q1000" s="6">
        <f t="shared" si="202"/>
        <v>100</v>
      </c>
      <c r="R1000" s="6">
        <f t="shared" si="202"/>
        <v>100</v>
      </c>
      <c r="S1000" s="6">
        <f t="shared" si="202"/>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5" hidden="1" customHeight="1" outlineLevel="2" x14ac:dyDescent="0.25">
      <c r="A1001" s="106"/>
      <c r="B1001" s="97"/>
      <c r="C1001" s="18"/>
      <c r="D1001" s="18"/>
      <c r="E1001" s="18"/>
      <c r="F1001" s="14"/>
      <c r="G1001" s="88"/>
      <c r="H1001" s="88"/>
      <c r="I1001" s="103"/>
      <c r="J1001" s="103" t="s">
        <v>133</v>
      </c>
      <c r="K1001" s="102">
        <v>100</v>
      </c>
      <c r="L1001" s="6">
        <f t="shared" si="202"/>
        <v>100</v>
      </c>
      <c r="M1001" s="6">
        <f t="shared" si="202"/>
        <v>100</v>
      </c>
      <c r="N1001" s="6">
        <f t="shared" si="202"/>
        <v>100</v>
      </c>
      <c r="O1001" s="6">
        <f t="shared" si="202"/>
        <v>100</v>
      </c>
      <c r="P1001" s="6">
        <f t="shared" si="202"/>
        <v>100</v>
      </c>
      <c r="Q1001" s="6">
        <f t="shared" si="202"/>
        <v>100</v>
      </c>
      <c r="R1001" s="6">
        <f t="shared" si="202"/>
        <v>100</v>
      </c>
      <c r="S1001" s="6">
        <f t="shared" si="202"/>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5" hidden="1" customHeight="1" outlineLevel="2" x14ac:dyDescent="0.25">
      <c r="A1002" s="106"/>
      <c r="B1002" s="97"/>
      <c r="C1002" s="18"/>
      <c r="D1002" s="18"/>
      <c r="E1002" s="18"/>
      <c r="F1002" s="14"/>
      <c r="G1002" s="88"/>
      <c r="H1002" s="88"/>
      <c r="I1002" s="103"/>
      <c r="J1002" s="103" t="s">
        <v>134</v>
      </c>
      <c r="K1002" s="102">
        <v>100</v>
      </c>
      <c r="L1002" s="6">
        <f t="shared" si="202"/>
        <v>100</v>
      </c>
      <c r="M1002" s="6">
        <f t="shared" si="202"/>
        <v>100</v>
      </c>
      <c r="N1002" s="6">
        <f t="shared" si="202"/>
        <v>100</v>
      </c>
      <c r="O1002" s="6">
        <f t="shared" si="202"/>
        <v>100</v>
      </c>
      <c r="P1002" s="6">
        <f t="shared" si="202"/>
        <v>100</v>
      </c>
      <c r="Q1002" s="6">
        <f t="shared" si="202"/>
        <v>100</v>
      </c>
      <c r="R1002" s="6">
        <f t="shared" si="202"/>
        <v>100</v>
      </c>
      <c r="S1002" s="6">
        <f t="shared" si="202"/>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5" hidden="1" customHeight="1" outlineLevel="2" x14ac:dyDescent="0.25">
      <c r="A1003" s="106"/>
      <c r="B1003" s="97"/>
      <c r="C1003" s="18"/>
      <c r="D1003" s="18"/>
      <c r="E1003" s="18"/>
      <c r="F1003" s="14"/>
      <c r="G1003" s="88"/>
      <c r="H1003" s="88"/>
      <c r="I1003" s="103"/>
      <c r="J1003" s="103" t="s">
        <v>135</v>
      </c>
      <c r="K1003" s="102">
        <v>1500</v>
      </c>
      <c r="L1003" s="6">
        <f t="shared" si="202"/>
        <v>1500</v>
      </c>
      <c r="M1003" s="6">
        <f t="shared" si="202"/>
        <v>1500</v>
      </c>
      <c r="N1003" s="6">
        <f t="shared" si="202"/>
        <v>1500</v>
      </c>
      <c r="O1003" s="6">
        <f t="shared" si="202"/>
        <v>1500</v>
      </c>
      <c r="P1003" s="6">
        <f t="shared" si="202"/>
        <v>1500</v>
      </c>
      <c r="Q1003" s="6">
        <f t="shared" si="202"/>
        <v>1500</v>
      </c>
      <c r="R1003" s="6">
        <f t="shared" si="202"/>
        <v>1500</v>
      </c>
      <c r="S1003" s="6">
        <f t="shared" si="202"/>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5" hidden="1" customHeight="1" outlineLevel="2" x14ac:dyDescent="0.25">
      <c r="A1004" s="106"/>
      <c r="B1004" s="97"/>
      <c r="C1004" s="18"/>
      <c r="D1004" s="18"/>
      <c r="E1004" s="18"/>
      <c r="F1004" s="14"/>
      <c r="G1004" s="88"/>
      <c r="H1004" s="88"/>
      <c r="I1004" s="103"/>
      <c r="J1004" s="103" t="s">
        <v>136</v>
      </c>
      <c r="K1004" s="102">
        <v>1500</v>
      </c>
      <c r="L1004" s="6">
        <f t="shared" si="202"/>
        <v>1500</v>
      </c>
      <c r="M1004" s="6">
        <f t="shared" si="202"/>
        <v>1500</v>
      </c>
      <c r="N1004" s="6">
        <f t="shared" si="202"/>
        <v>1500</v>
      </c>
      <c r="O1004" s="6">
        <f t="shared" si="202"/>
        <v>1500</v>
      </c>
      <c r="P1004" s="6">
        <f t="shared" si="202"/>
        <v>1500</v>
      </c>
      <c r="Q1004" s="6">
        <f t="shared" si="202"/>
        <v>1500</v>
      </c>
      <c r="R1004" s="6">
        <f t="shared" si="202"/>
        <v>1500</v>
      </c>
      <c r="S1004" s="6">
        <f t="shared" si="202"/>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5" hidden="1" customHeight="1" outlineLevel="2" x14ac:dyDescent="0.25">
      <c r="A1005" s="106"/>
      <c r="B1005" s="97"/>
      <c r="C1005" s="18"/>
      <c r="D1005" s="18"/>
      <c r="E1005" s="18"/>
      <c r="F1005" s="14"/>
      <c r="G1005" s="88"/>
      <c r="H1005" s="88"/>
      <c r="I1005" s="103"/>
      <c r="J1005" s="103" t="s">
        <v>137</v>
      </c>
      <c r="K1005" s="102">
        <v>1500</v>
      </c>
      <c r="L1005" s="6">
        <f t="shared" si="202"/>
        <v>1500</v>
      </c>
      <c r="M1005" s="6">
        <f t="shared" si="202"/>
        <v>1500</v>
      </c>
      <c r="N1005" s="6">
        <f t="shared" si="202"/>
        <v>1500</v>
      </c>
      <c r="O1005" s="6">
        <f t="shared" si="202"/>
        <v>1500</v>
      </c>
      <c r="P1005" s="6">
        <f t="shared" si="202"/>
        <v>1500</v>
      </c>
      <c r="Q1005" s="6">
        <f t="shared" si="202"/>
        <v>1500</v>
      </c>
      <c r="R1005" s="6">
        <f t="shared" si="202"/>
        <v>1500</v>
      </c>
      <c r="S1005" s="6">
        <f t="shared" si="202"/>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5" hidden="1" customHeight="1" outlineLevel="2" x14ac:dyDescent="0.25">
      <c r="A1006" s="106"/>
      <c r="B1006" s="97"/>
      <c r="C1006" s="18"/>
      <c r="D1006" s="18"/>
      <c r="E1006" s="18"/>
      <c r="F1006" s="14"/>
      <c r="G1006" s="88"/>
      <c r="H1006" s="88"/>
      <c r="I1006" s="103"/>
      <c r="J1006" s="103" t="s">
        <v>138</v>
      </c>
      <c r="K1006" s="102">
        <v>1250</v>
      </c>
      <c r="L1006" s="6">
        <f t="shared" si="202"/>
        <v>1250</v>
      </c>
      <c r="M1006" s="6">
        <f t="shared" si="202"/>
        <v>1250</v>
      </c>
      <c r="N1006" s="6">
        <f t="shared" si="202"/>
        <v>1250</v>
      </c>
      <c r="O1006" s="6">
        <f t="shared" si="202"/>
        <v>1250</v>
      </c>
      <c r="P1006" s="6">
        <f t="shared" si="202"/>
        <v>1250</v>
      </c>
      <c r="Q1006" s="6">
        <f t="shared" si="202"/>
        <v>1250</v>
      </c>
      <c r="R1006" s="6">
        <f t="shared" si="202"/>
        <v>1250</v>
      </c>
      <c r="S1006" s="6">
        <f t="shared" si="202"/>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5" hidden="1" customHeight="1" outlineLevel="2" x14ac:dyDescent="0.25">
      <c r="A1007" s="106"/>
      <c r="B1007" s="97"/>
      <c r="C1007" s="18"/>
      <c r="D1007" s="18"/>
      <c r="E1007" s="18"/>
      <c r="F1007" s="14"/>
      <c r="G1007" s="88"/>
      <c r="H1007" s="88"/>
      <c r="I1007" s="103"/>
      <c r="J1007" s="103" t="s">
        <v>139</v>
      </c>
      <c r="K1007" s="102">
        <v>1000</v>
      </c>
      <c r="L1007" s="6">
        <f t="shared" si="202"/>
        <v>1000</v>
      </c>
      <c r="M1007" s="6">
        <f t="shared" si="202"/>
        <v>1000</v>
      </c>
      <c r="N1007" s="6">
        <f t="shared" si="202"/>
        <v>1000</v>
      </c>
      <c r="O1007" s="6">
        <f t="shared" si="202"/>
        <v>1000</v>
      </c>
      <c r="P1007" s="6">
        <f t="shared" si="202"/>
        <v>1000</v>
      </c>
      <c r="Q1007" s="6">
        <f t="shared" si="202"/>
        <v>1000</v>
      </c>
      <c r="R1007" s="6">
        <f t="shared" si="202"/>
        <v>1000</v>
      </c>
      <c r="S1007" s="6">
        <f t="shared" si="202"/>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5" hidden="1" customHeight="1" outlineLevel="2" x14ac:dyDescent="0.25">
      <c r="A1008" s="106"/>
      <c r="B1008" s="97"/>
      <c r="C1008" s="18"/>
      <c r="D1008" s="18"/>
      <c r="E1008" s="18"/>
      <c r="F1008" s="14"/>
      <c r="G1008" s="88"/>
      <c r="H1008" s="88"/>
      <c r="I1008" s="103" t="s">
        <v>786</v>
      </c>
      <c r="J1008" s="103" t="s">
        <v>371</v>
      </c>
      <c r="K1008" s="102">
        <v>1000</v>
      </c>
      <c r="L1008" s="6">
        <f t="shared" si="202"/>
        <v>1000</v>
      </c>
      <c r="M1008" s="6">
        <f t="shared" si="202"/>
        <v>1000</v>
      </c>
      <c r="N1008" s="6">
        <f t="shared" si="202"/>
        <v>1000</v>
      </c>
      <c r="O1008" s="6">
        <f t="shared" si="202"/>
        <v>1000</v>
      </c>
      <c r="P1008" s="6">
        <f t="shared" si="202"/>
        <v>1000</v>
      </c>
      <c r="Q1008" s="6">
        <f t="shared" si="202"/>
        <v>1000</v>
      </c>
      <c r="R1008" s="6">
        <f t="shared" si="202"/>
        <v>1000</v>
      </c>
      <c r="S1008" s="6">
        <f t="shared" si="202"/>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5" hidden="1" customHeight="1" outlineLevel="2" x14ac:dyDescent="0.25">
      <c r="A1009" s="106"/>
      <c r="B1009" s="97"/>
      <c r="C1009" s="18"/>
      <c r="D1009" s="18"/>
      <c r="E1009" s="18"/>
      <c r="F1009" s="14"/>
      <c r="G1009" s="88"/>
      <c r="H1009" s="88"/>
      <c r="I1009" s="103"/>
      <c r="J1009" s="103" t="s">
        <v>131</v>
      </c>
      <c r="K1009" s="102">
        <v>1000</v>
      </c>
      <c r="L1009" s="6">
        <f t="shared" si="202"/>
        <v>1000</v>
      </c>
      <c r="M1009" s="6">
        <f t="shared" si="202"/>
        <v>1000</v>
      </c>
      <c r="N1009" s="6">
        <f t="shared" si="202"/>
        <v>1000</v>
      </c>
      <c r="O1009" s="6">
        <f t="shared" si="202"/>
        <v>1000</v>
      </c>
      <c r="P1009" s="6">
        <f t="shared" si="202"/>
        <v>1000</v>
      </c>
      <c r="Q1009" s="6">
        <f t="shared" si="202"/>
        <v>1000</v>
      </c>
      <c r="R1009" s="6">
        <f t="shared" si="202"/>
        <v>1000</v>
      </c>
      <c r="S1009" s="6">
        <f t="shared" si="202"/>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5" hidden="1" customHeight="1" outlineLevel="2" x14ac:dyDescent="0.25">
      <c r="A1010" s="106"/>
      <c r="B1010" s="97"/>
      <c r="C1010" s="18"/>
      <c r="D1010" s="18"/>
      <c r="E1010" s="18"/>
      <c r="F1010" s="14"/>
      <c r="G1010" s="88"/>
      <c r="H1010" s="88"/>
      <c r="I1010" s="103"/>
      <c r="J1010" s="103" t="s">
        <v>132</v>
      </c>
      <c r="K1010" s="102">
        <v>100</v>
      </c>
      <c r="L1010" s="6">
        <f t="shared" si="202"/>
        <v>100</v>
      </c>
      <c r="M1010" s="6">
        <f t="shared" si="202"/>
        <v>100</v>
      </c>
      <c r="N1010" s="6">
        <f t="shared" si="202"/>
        <v>100</v>
      </c>
      <c r="O1010" s="6">
        <f t="shared" si="202"/>
        <v>100</v>
      </c>
      <c r="P1010" s="6">
        <f t="shared" si="202"/>
        <v>100</v>
      </c>
      <c r="Q1010" s="6">
        <f t="shared" si="202"/>
        <v>100</v>
      </c>
      <c r="R1010" s="6">
        <f t="shared" si="202"/>
        <v>100</v>
      </c>
      <c r="S1010" s="6">
        <f t="shared" si="202"/>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5" hidden="1" customHeight="1" outlineLevel="2" x14ac:dyDescent="0.25">
      <c r="A1011" s="106"/>
      <c r="B1011" s="97"/>
      <c r="C1011" s="18"/>
      <c r="D1011" s="18"/>
      <c r="E1011" s="18"/>
      <c r="F1011" s="14"/>
      <c r="G1011" s="88"/>
      <c r="H1011" s="88"/>
      <c r="I1011" s="103"/>
      <c r="J1011" s="103" t="s">
        <v>133</v>
      </c>
      <c r="K1011" s="102">
        <v>100</v>
      </c>
      <c r="L1011" s="6">
        <f t="shared" si="202"/>
        <v>100</v>
      </c>
      <c r="M1011" s="6">
        <f t="shared" si="202"/>
        <v>100</v>
      </c>
      <c r="N1011" s="6">
        <f t="shared" si="202"/>
        <v>100</v>
      </c>
      <c r="O1011" s="6">
        <f t="shared" si="202"/>
        <v>100</v>
      </c>
      <c r="P1011" s="6">
        <f t="shared" si="202"/>
        <v>100</v>
      </c>
      <c r="Q1011" s="6">
        <f t="shared" si="202"/>
        <v>100</v>
      </c>
      <c r="R1011" s="6">
        <f t="shared" si="202"/>
        <v>100</v>
      </c>
      <c r="S1011" s="6">
        <f t="shared" si="202"/>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5" hidden="1" customHeight="1" outlineLevel="2" x14ac:dyDescent="0.25">
      <c r="A1012" s="106"/>
      <c r="B1012" s="97"/>
      <c r="C1012" s="18"/>
      <c r="D1012" s="18"/>
      <c r="E1012" s="18"/>
      <c r="F1012" s="14"/>
      <c r="G1012" s="88"/>
      <c r="H1012" s="88"/>
      <c r="I1012" s="103"/>
      <c r="J1012" s="103" t="s">
        <v>134</v>
      </c>
      <c r="K1012" s="102">
        <v>100</v>
      </c>
      <c r="L1012" s="6">
        <f t="shared" si="202"/>
        <v>100</v>
      </c>
      <c r="M1012" s="6">
        <f t="shared" si="202"/>
        <v>100</v>
      </c>
      <c r="N1012" s="6">
        <f t="shared" si="202"/>
        <v>100</v>
      </c>
      <c r="O1012" s="6">
        <f t="shared" si="202"/>
        <v>100</v>
      </c>
      <c r="P1012" s="6">
        <f t="shared" si="202"/>
        <v>100</v>
      </c>
      <c r="Q1012" s="6">
        <f t="shared" si="202"/>
        <v>100</v>
      </c>
      <c r="R1012" s="6">
        <f t="shared" si="202"/>
        <v>100</v>
      </c>
      <c r="S1012" s="6">
        <f t="shared" si="202"/>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5" hidden="1" customHeight="1" outlineLevel="2" x14ac:dyDescent="0.25">
      <c r="A1013" s="106"/>
      <c r="B1013" s="97"/>
      <c r="C1013" s="18"/>
      <c r="D1013" s="18"/>
      <c r="E1013" s="18"/>
      <c r="F1013" s="14"/>
      <c r="G1013" s="88"/>
      <c r="H1013" s="88"/>
      <c r="I1013" s="103"/>
      <c r="J1013" s="103" t="s">
        <v>135</v>
      </c>
      <c r="K1013" s="102">
        <v>1500</v>
      </c>
      <c r="L1013" s="6">
        <f t="shared" si="202"/>
        <v>1500</v>
      </c>
      <c r="M1013" s="6">
        <f t="shared" si="202"/>
        <v>1500</v>
      </c>
      <c r="N1013" s="6">
        <f t="shared" si="202"/>
        <v>1500</v>
      </c>
      <c r="O1013" s="6">
        <f t="shared" si="202"/>
        <v>1500</v>
      </c>
      <c r="P1013" s="6">
        <f t="shared" si="202"/>
        <v>1500</v>
      </c>
      <c r="Q1013" s="6">
        <f t="shared" si="202"/>
        <v>1500</v>
      </c>
      <c r="R1013" s="6">
        <f t="shared" si="202"/>
        <v>1500</v>
      </c>
      <c r="S1013" s="6">
        <f t="shared" si="202"/>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5" hidden="1" customHeight="1" outlineLevel="2" x14ac:dyDescent="0.25">
      <c r="A1014" s="106"/>
      <c r="B1014" s="97"/>
      <c r="C1014" s="18"/>
      <c r="D1014" s="18"/>
      <c r="E1014" s="18"/>
      <c r="F1014" s="14"/>
      <c r="G1014" s="88"/>
      <c r="H1014" s="88"/>
      <c r="I1014" s="103"/>
      <c r="J1014" s="103" t="s">
        <v>136</v>
      </c>
      <c r="K1014" s="102">
        <v>1500</v>
      </c>
      <c r="L1014" s="6">
        <f t="shared" si="202"/>
        <v>1500</v>
      </c>
      <c r="M1014" s="6">
        <f t="shared" si="202"/>
        <v>1500</v>
      </c>
      <c r="N1014" s="6">
        <f t="shared" si="202"/>
        <v>1500</v>
      </c>
      <c r="O1014" s="6">
        <f t="shared" si="202"/>
        <v>1500</v>
      </c>
      <c r="P1014" s="6">
        <f t="shared" si="202"/>
        <v>1500</v>
      </c>
      <c r="Q1014" s="6">
        <f t="shared" si="202"/>
        <v>1500</v>
      </c>
      <c r="R1014" s="6">
        <f t="shared" si="202"/>
        <v>1500</v>
      </c>
      <c r="S1014" s="6">
        <f t="shared" si="202"/>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5" hidden="1" customHeight="1" outlineLevel="2" x14ac:dyDescent="0.25">
      <c r="A1015" s="106"/>
      <c r="B1015" s="97"/>
      <c r="C1015" s="18"/>
      <c r="D1015" s="18"/>
      <c r="E1015" s="18"/>
      <c r="F1015" s="14"/>
      <c r="G1015" s="88"/>
      <c r="H1015" s="88"/>
      <c r="I1015" s="103"/>
      <c r="J1015" s="103" t="s">
        <v>137</v>
      </c>
      <c r="K1015" s="102">
        <v>1500</v>
      </c>
      <c r="L1015" s="6">
        <f t="shared" si="202"/>
        <v>1500</v>
      </c>
      <c r="M1015" s="6">
        <f t="shared" si="202"/>
        <v>1500</v>
      </c>
      <c r="N1015" s="6">
        <f t="shared" si="202"/>
        <v>1500</v>
      </c>
      <c r="O1015" s="6">
        <f t="shared" si="202"/>
        <v>1500</v>
      </c>
      <c r="P1015" s="6">
        <f t="shared" si="202"/>
        <v>1500</v>
      </c>
      <c r="Q1015" s="6">
        <f t="shared" si="202"/>
        <v>1500</v>
      </c>
      <c r="R1015" s="6">
        <f t="shared" si="202"/>
        <v>1500</v>
      </c>
      <c r="S1015" s="6">
        <f t="shared" si="202"/>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5" hidden="1" customHeight="1" outlineLevel="2" x14ac:dyDescent="0.25">
      <c r="A1016" s="106"/>
      <c r="B1016" s="97"/>
      <c r="C1016" s="18"/>
      <c r="D1016" s="18"/>
      <c r="E1016" s="18"/>
      <c r="F1016" s="14"/>
      <c r="G1016" s="88"/>
      <c r="H1016" s="88"/>
      <c r="I1016" s="103"/>
      <c r="J1016" s="103" t="s">
        <v>138</v>
      </c>
      <c r="K1016" s="102">
        <v>1250</v>
      </c>
      <c r="L1016" s="6">
        <f t="shared" si="202"/>
        <v>1250</v>
      </c>
      <c r="M1016" s="6">
        <f t="shared" si="202"/>
        <v>1250</v>
      </c>
      <c r="N1016" s="6">
        <f t="shared" si="202"/>
        <v>1250</v>
      </c>
      <c r="O1016" s="6">
        <f t="shared" si="202"/>
        <v>1250</v>
      </c>
      <c r="P1016" s="6">
        <f t="shared" si="202"/>
        <v>1250</v>
      </c>
      <c r="Q1016" s="6">
        <f t="shared" si="202"/>
        <v>1250</v>
      </c>
      <c r="R1016" s="6">
        <f t="shared" si="202"/>
        <v>1250</v>
      </c>
      <c r="S1016" s="6">
        <f t="shared" si="202"/>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5" hidden="1" customHeight="1" outlineLevel="2" x14ac:dyDescent="0.25">
      <c r="A1017" s="106"/>
      <c r="B1017" s="97"/>
      <c r="C1017" s="18"/>
      <c r="D1017" s="18"/>
      <c r="E1017" s="18"/>
      <c r="F1017" s="14"/>
      <c r="G1017" s="88"/>
      <c r="H1017" s="88"/>
      <c r="I1017" s="103"/>
      <c r="J1017" s="103" t="s">
        <v>139</v>
      </c>
      <c r="K1017" s="102">
        <v>1000</v>
      </c>
      <c r="L1017" s="6">
        <f t="shared" si="202"/>
        <v>1000</v>
      </c>
      <c r="M1017" s="6">
        <f t="shared" si="202"/>
        <v>1000</v>
      </c>
      <c r="N1017" s="6">
        <f t="shared" si="202"/>
        <v>1000</v>
      </c>
      <c r="O1017" s="6">
        <f t="shared" si="202"/>
        <v>1000</v>
      </c>
      <c r="P1017" s="6">
        <f t="shared" si="202"/>
        <v>1000</v>
      </c>
      <c r="Q1017" s="6">
        <f t="shared" si="202"/>
        <v>1000</v>
      </c>
      <c r="R1017" s="6">
        <f t="shared" si="202"/>
        <v>1000</v>
      </c>
      <c r="S1017" s="6">
        <f t="shared" si="202"/>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25"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25"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25"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5" customHeight="1" outlineLevel="1" collapsed="1" x14ac:dyDescent="0.25">
      <c r="A1026" s="106"/>
      <c r="B1026" s="97"/>
      <c r="C1026" s="13"/>
      <c r="D1026" s="13">
        <v>0</v>
      </c>
      <c r="E1026" s="13" t="s">
        <v>1</v>
      </c>
      <c r="F1026" s="71"/>
      <c r="G1026" s="72" t="s">
        <v>733</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5" customHeight="1" outlineLevel="1" x14ac:dyDescent="0.25">
      <c r="A1027" s="106"/>
      <c r="B1027" s="97"/>
      <c r="C1027" s="13"/>
      <c r="D1027" s="13"/>
      <c r="E1027" s="18"/>
      <c r="F1027" s="75"/>
      <c r="G1027" s="76" t="s">
        <v>737</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5"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5" customHeight="1" outlineLevel="1" x14ac:dyDescent="0.25">
      <c r="A1030" s="106"/>
      <c r="B1030" s="97"/>
      <c r="C1030" s="18"/>
      <c r="D1030" s="18"/>
      <c r="E1030" s="18"/>
      <c r="F1030" s="18"/>
      <c r="G1030" s="23"/>
      <c r="H1030" s="23"/>
      <c r="I1030" s="23"/>
      <c r="J1030" s="23"/>
      <c r="K1030" s="23"/>
      <c r="L1030" s="23"/>
      <c r="M1030" s="475" t="s">
        <v>735</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5" customHeight="1" outlineLevel="1" x14ac:dyDescent="0.25">
      <c r="A1031" s="106"/>
      <c r="B1031" s="97"/>
      <c r="C1031" s="18"/>
      <c r="D1031" s="18"/>
      <c r="E1031" s="18"/>
      <c r="F1031" s="18"/>
      <c r="G1031" s="18"/>
      <c r="H1031" s="18"/>
      <c r="I1031" s="18"/>
      <c r="J1031" s="18"/>
      <c r="K1031" s="18"/>
      <c r="L1031" s="23"/>
      <c r="M1031" s="475" t="s">
        <v>734</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5" customHeight="1" outlineLevel="1" x14ac:dyDescent="0.25">
      <c r="A1032" s="106"/>
      <c r="B1032" s="97"/>
      <c r="C1032" s="18"/>
      <c r="D1032" s="18"/>
      <c r="E1032" s="18"/>
      <c r="F1032" s="18"/>
      <c r="G1032" s="18"/>
      <c r="H1032" s="18"/>
      <c r="I1032" s="18"/>
      <c r="J1032" s="18"/>
      <c r="K1032" s="18"/>
      <c r="L1032" s="23"/>
      <c r="M1032" s="101" t="s">
        <v>897</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5" customHeight="1" outlineLevel="1" x14ac:dyDescent="0.25">
      <c r="A1033" s="106"/>
      <c r="B1033" s="97"/>
      <c r="C1033" s="18"/>
      <c r="D1033" s="18"/>
      <c r="E1033" s="18"/>
      <c r="F1033" s="18"/>
      <c r="G1033" s="24"/>
      <c r="H1033" s="24"/>
      <c r="I1033" s="24"/>
      <c r="J1033" s="24"/>
      <c r="K1033" s="24"/>
      <c r="L1033" s="24" t="s">
        <v>211</v>
      </c>
      <c r="M1033" s="101" t="s">
        <v>347</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5" customHeight="1" outlineLevel="1" x14ac:dyDescent="0.25">
      <c r="A1034" s="106"/>
      <c r="B1034" s="97"/>
      <c r="C1034" s="18"/>
      <c r="D1034" s="18"/>
      <c r="E1034" s="18"/>
      <c r="F1034" s="18"/>
      <c r="G1034" s="24"/>
      <c r="H1034" s="24"/>
      <c r="I1034" s="24"/>
      <c r="J1034" s="24"/>
      <c r="K1034" s="117" t="s">
        <v>153</v>
      </c>
      <c r="L1034" s="117" t="s">
        <v>212</v>
      </c>
      <c r="M1034" s="470" t="s">
        <v>190</v>
      </c>
      <c r="N1034" s="470" t="s">
        <v>361</v>
      </c>
      <c r="O1034" s="470" t="s">
        <v>360</v>
      </c>
      <c r="P1034" s="470" t="s">
        <v>189</v>
      </c>
      <c r="Q1034" s="24" t="s">
        <v>732</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5" customHeight="1" outlineLevel="1" x14ac:dyDescent="0.25">
      <c r="A1035" s="106"/>
      <c r="B1035" s="97"/>
      <c r="C1035" s="18"/>
      <c r="D1035" s="18"/>
      <c r="E1035" s="18"/>
      <c r="F1035" s="14"/>
      <c r="G1035" s="151"/>
      <c r="H1035" s="152"/>
      <c r="I1035" s="124"/>
      <c r="J1035" s="124"/>
      <c r="K1035" s="511" t="s">
        <v>373</v>
      </c>
      <c r="L1035" s="225">
        <v>0.5</v>
      </c>
      <c r="M1035" s="471">
        <v>9</v>
      </c>
      <c r="N1035" s="471">
        <v>10</v>
      </c>
      <c r="O1035" s="471">
        <v>10.5</v>
      </c>
      <c r="P1035" s="471">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5" customHeight="1" outlineLevel="1" x14ac:dyDescent="0.25">
      <c r="A1036" s="106"/>
      <c r="B1036" s="97"/>
      <c r="C1036" s="18"/>
      <c r="D1036" s="18"/>
      <c r="E1036" s="18"/>
      <c r="F1036" s="14"/>
      <c r="G1036" s="103"/>
      <c r="H1036" s="103"/>
      <c r="I1036" s="88"/>
      <c r="J1036" s="88"/>
      <c r="K1036" s="512" t="s">
        <v>374</v>
      </c>
      <c r="L1036" s="226">
        <v>0.5</v>
      </c>
      <c r="M1036" s="472">
        <v>9.5</v>
      </c>
      <c r="N1036" s="472">
        <v>10</v>
      </c>
      <c r="O1036" s="472">
        <v>11</v>
      </c>
      <c r="P1036" s="472">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5" customHeight="1" outlineLevel="1" x14ac:dyDescent="0.25">
      <c r="A1037" s="106"/>
      <c r="B1037" s="97"/>
      <c r="C1037" s="18"/>
      <c r="D1037" s="18"/>
      <c r="E1037" s="18"/>
      <c r="F1037" s="14"/>
      <c r="G1037" s="103"/>
      <c r="H1037" s="103"/>
      <c r="I1037" s="88"/>
      <c r="J1037" s="88"/>
      <c r="K1037" s="512" t="s">
        <v>375</v>
      </c>
      <c r="L1037" s="226">
        <v>0.5</v>
      </c>
      <c r="M1037" s="472">
        <v>10.5</v>
      </c>
      <c r="N1037" s="472">
        <v>11</v>
      </c>
      <c r="O1037" s="472">
        <v>11.5</v>
      </c>
      <c r="P1037" s="472">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5" customHeight="1" outlineLevel="1" x14ac:dyDescent="0.25">
      <c r="A1038" s="106"/>
      <c r="B1038" s="97"/>
      <c r="C1038" s="18"/>
      <c r="D1038" s="18"/>
      <c r="E1038" s="18"/>
      <c r="F1038" s="14"/>
      <c r="G1038" s="103"/>
      <c r="H1038" s="103"/>
      <c r="I1038" s="88"/>
      <c r="J1038" s="88"/>
      <c r="K1038" s="512" t="s">
        <v>376</v>
      </c>
      <c r="L1038" s="226">
        <v>0.5</v>
      </c>
      <c r="M1038" s="472">
        <v>11</v>
      </c>
      <c r="N1038" s="472">
        <v>11.5</v>
      </c>
      <c r="O1038" s="472">
        <v>12</v>
      </c>
      <c r="P1038" s="472">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5" customHeight="1" outlineLevel="1" x14ac:dyDescent="0.25">
      <c r="A1039" s="106"/>
      <c r="B1039" s="97"/>
      <c r="C1039" s="18"/>
      <c r="D1039" s="18"/>
      <c r="E1039" s="18"/>
      <c r="F1039" s="14"/>
      <c r="G1039" s="103"/>
      <c r="H1039" s="103"/>
      <c r="I1039" s="88"/>
      <c r="J1039" s="88"/>
      <c r="K1039" s="512" t="s">
        <v>377</v>
      </c>
      <c r="L1039" s="226">
        <v>0.5</v>
      </c>
      <c r="M1039" s="472">
        <v>10</v>
      </c>
      <c r="N1039" s="472">
        <v>11</v>
      </c>
      <c r="O1039" s="472">
        <v>12</v>
      </c>
      <c r="P1039" s="472">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5" customHeight="1" outlineLevel="1" x14ac:dyDescent="0.25">
      <c r="A1040" s="106"/>
      <c r="B1040" s="97"/>
      <c r="C1040" s="18"/>
      <c r="D1040" s="18"/>
      <c r="E1040" s="18"/>
      <c r="F1040" s="14"/>
      <c r="G1040" s="103"/>
      <c r="H1040" s="103"/>
      <c r="I1040" s="88"/>
      <c r="J1040" s="88"/>
      <c r="K1040" s="512" t="s">
        <v>378</v>
      </c>
      <c r="L1040" s="226">
        <v>0.5</v>
      </c>
      <c r="M1040" s="472">
        <v>8</v>
      </c>
      <c r="N1040" s="472">
        <v>8.5</v>
      </c>
      <c r="O1040" s="472">
        <v>9.5</v>
      </c>
      <c r="P1040" s="472">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5" customHeight="1" outlineLevel="1" x14ac:dyDescent="0.25">
      <c r="A1041" s="106"/>
      <c r="B1041" s="97"/>
      <c r="C1041" s="18"/>
      <c r="D1041" s="18"/>
      <c r="E1041" s="18"/>
      <c r="F1041" s="14"/>
      <c r="G1041" s="103"/>
      <c r="H1041" s="103"/>
      <c r="I1041" s="93"/>
      <c r="J1041" s="93"/>
      <c r="K1041" s="512" t="s">
        <v>379</v>
      </c>
      <c r="L1041" s="227">
        <v>0.5</v>
      </c>
      <c r="M1041" s="473">
        <v>7</v>
      </c>
      <c r="N1041" s="473">
        <v>8</v>
      </c>
      <c r="O1041" s="473">
        <v>9</v>
      </c>
      <c r="P1041" s="473">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5" customHeight="1" outlineLevel="1" x14ac:dyDescent="0.25">
      <c r="A1042" s="106"/>
      <c r="B1042" s="97"/>
      <c r="C1042" s="18"/>
      <c r="D1042" s="18"/>
      <c r="E1042" s="18"/>
      <c r="F1042" s="14"/>
      <c r="G1042" s="103"/>
      <c r="H1042" s="103"/>
      <c r="I1042" s="93"/>
      <c r="J1042" s="93"/>
      <c r="K1042" s="512" t="s">
        <v>380</v>
      </c>
      <c r="L1042" s="227">
        <v>0.5</v>
      </c>
      <c r="M1042" s="473">
        <v>7</v>
      </c>
      <c r="N1042" s="473">
        <v>8</v>
      </c>
      <c r="O1042" s="473">
        <v>9</v>
      </c>
      <c r="P1042" s="473">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5" customHeight="1" outlineLevel="1" x14ac:dyDescent="0.25">
      <c r="A1043" s="106"/>
      <c r="B1043" s="97"/>
      <c r="C1043" s="18"/>
      <c r="D1043" s="18"/>
      <c r="E1043" s="18"/>
      <c r="F1043" s="14"/>
      <c r="G1043" s="103"/>
      <c r="H1043" s="103"/>
      <c r="I1043" s="93"/>
      <c r="J1043" s="93"/>
      <c r="K1043" s="512" t="s">
        <v>381</v>
      </c>
      <c r="L1043" s="227">
        <v>0.5</v>
      </c>
      <c r="M1043" s="473">
        <v>6</v>
      </c>
      <c r="N1043" s="473">
        <v>7</v>
      </c>
      <c r="O1043" s="473">
        <v>8</v>
      </c>
      <c r="P1043" s="473">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5" customHeight="1" outlineLevel="1" x14ac:dyDescent="0.25">
      <c r="A1044" s="106"/>
      <c r="B1044" s="97"/>
      <c r="C1044" s="18"/>
      <c r="D1044" s="18"/>
      <c r="E1044" s="18"/>
      <c r="F1044" s="14"/>
      <c r="G1044" s="128"/>
      <c r="H1044" s="128"/>
      <c r="I1044" s="127"/>
      <c r="J1044" s="127"/>
      <c r="K1044" s="513" t="s">
        <v>382</v>
      </c>
      <c r="L1044" s="229">
        <v>0.5</v>
      </c>
      <c r="M1044" s="474">
        <v>5.5</v>
      </c>
      <c r="N1044" s="474">
        <v>6.5</v>
      </c>
      <c r="O1044" s="474">
        <v>8</v>
      </c>
      <c r="P1044" s="474">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5" customHeight="1" outlineLevel="1" x14ac:dyDescent="0.25">
      <c r="A1046" s="106"/>
      <c r="B1046" s="97"/>
      <c r="C1046" s="18"/>
      <c r="D1046" s="18"/>
      <c r="E1046" s="18"/>
      <c r="F1046" s="14"/>
      <c r="G1046" s="93" t="s">
        <v>898</v>
      </c>
      <c r="H1046" s="87"/>
      <c r="I1046" s="87"/>
      <c r="J1046" s="87"/>
      <c r="K1046" s="87"/>
      <c r="L1046" s="231">
        <v>6.5</v>
      </c>
      <c r="M1046" s="87" t="s">
        <v>738</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25"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N653:N752">
    <cfRule type="expression" dxfId="14" priority="152" stopIfTrue="1">
      <formula>AND(N653&lt;$S653,OFFSET($T$494,$AD653,$AC653,1,1)&gt;0)</formula>
    </cfRule>
  </conditionalFormatting>
  <conditionalFormatting sqref="P653:P752">
    <cfRule type="expression" dxfId="13" priority="153" stopIfTrue="1">
      <formula>AND(P653&gt;$T653,OFFSET($T$494,$AD653,$AC653,1,1)&gt;0)</formula>
    </cfRule>
  </conditionalFormatting>
  <conditionalFormatting sqref="J517:R616 T517:T616">
    <cfRule type="expression" dxfId="12" priority="154" stopIfTrue="1">
      <formula>AND(OFFSET($T$494,$AD517,$AC517)=1,OFFSET($T$494,$AD516,$AC517)=1)</formula>
    </cfRule>
  </conditionalFormatting>
  <conditionalFormatting sqref="M462:V471">
    <cfRule type="expression" dxfId="11" priority="2">
      <formula>OR(AND(T494=1,T495=0),AND(T494=1,T493=1))</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zoomScale="85" zoomScaleNormal="85" workbookViewId="0">
      <selection activeCell="K24" sqref="K24"/>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798">
        <f>Periods!U$22</f>
        <v>119</v>
      </c>
      <c r="L21" s="799">
        <f>Periods!V$21</f>
        <v>105</v>
      </c>
      <c r="M21" s="799">
        <f>Periods!W$21</f>
        <v>105</v>
      </c>
      <c r="N21" s="799">
        <f>Periods!X$21</f>
        <v>105</v>
      </c>
      <c r="O21" s="799">
        <f>Periods!Y$21</f>
        <v>105</v>
      </c>
      <c r="P21" s="798">
        <f>Periods!Z$22</f>
        <v>126</v>
      </c>
      <c r="Q21" s="798">
        <f>Periods!AA$22</f>
        <v>126</v>
      </c>
      <c r="R21" s="800">
        <f>Periods!AB$23</f>
        <v>147</v>
      </c>
      <c r="S21" s="800">
        <f>Periods!AC$23</f>
        <v>147</v>
      </c>
      <c r="T21" s="800">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7">
        <f>MIN(1,(MAX(0, Periods!U22-(K$21+K$20))+MAX(0,K$21-Periods!U21))/(Periods!U22-Periods!U21))</f>
        <v>1</v>
      </c>
      <c r="L23" s="797">
        <f>MIN(1,(MAX(0, Periods!V22-(L$21+L$20))+MAX(0,L$21-Periods!V21))/(Periods!V22-Periods!V21))</f>
        <v>0</v>
      </c>
      <c r="M23" s="797">
        <f>MIN(1,(MAX(0, Periods!W22-(M$21+M$20))+MAX(0,M$21-Periods!W21))/(Periods!W22-Periods!W21))</f>
        <v>0</v>
      </c>
      <c r="N23" s="797">
        <f>MIN(1,(MAX(0, Periods!X22-(N$21+N$20))+MAX(0,N$21-Periods!X21))/(Periods!X22-Periods!X21))</f>
        <v>0</v>
      </c>
      <c r="O23" s="797">
        <f>MIN(1,(MAX(0, Periods!Y22-(O$21+O$20))+MAX(0,O$21-Periods!Y21))/(Periods!Y22-Periods!Y21))</f>
        <v>0</v>
      </c>
      <c r="P23" s="797">
        <f>MIN(1,(MAX(0, Periods!Z22-(P$21+P$20))+MAX(0,P$21-Periods!Z21))/(Periods!Z22-Periods!Z21))</f>
        <v>1</v>
      </c>
      <c r="Q23" s="797">
        <f>MIN(1,(MAX(0, Periods!AA22-(Q$21+Q$20))+MAX(0,Q$21-Periods!AA21))/(Periods!AA22-Periods!AA21))</f>
        <v>1</v>
      </c>
      <c r="R23" s="797">
        <f>MIN(1,(MAX(0, Periods!AB22-(R$21+R$20))+MAX(0,R$21-Periods!AB21))/(Periods!AB22-Periods!AB21))</f>
        <v>1</v>
      </c>
      <c r="S23" s="797">
        <f>MIN(1,(MAX(0, Periods!AC22-(S$21+S$20))+MAX(0,S$21-Periods!AC21))/(Periods!AC22-Periods!AC21))</f>
        <v>1</v>
      </c>
      <c r="T23" s="797">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7">
        <f>MIN(1,(MAX(0, Periods!U23-(K$21+K$20))+MAX(0,K$21-Periods!U22))/(Periods!U23-Periods!U22))</f>
        <v>0</v>
      </c>
      <c r="L24" s="797">
        <f>MIN(1,(MAX(0, Periods!V23-(L$21+L$20))+MAX(0,L$21-Periods!V22))/(Periods!V23-Periods!V22))</f>
        <v>0.74285714285714288</v>
      </c>
      <c r="M24" s="797">
        <f>MIN(1,(MAX(0, Periods!W23-(M$21+M$20))+MAX(0,M$21-Periods!W22))/(Periods!W23-Periods!W22))</f>
        <v>0.74285714285714288</v>
      </c>
      <c r="N24" s="797">
        <f>MIN(1,(MAX(0, Periods!X23-(N$21+N$20))+MAX(0,N$21-Periods!X22))/(Periods!X23-Periods!X22))</f>
        <v>0.74285714285714288</v>
      </c>
      <c r="O24" s="797">
        <f>MIN(1,(MAX(0, Periods!Y23-(O$21+O$20))+MAX(0,O$21-Periods!Y22))/(Periods!Y23-Periods!Y22))</f>
        <v>0.74285714285714288</v>
      </c>
      <c r="P24" s="797">
        <f>MIN(1,(MAX(0, Periods!Z23-(P$21+P$20))+MAX(0,P$21-Periods!Z22))/(Periods!Z23-Periods!Z22))</f>
        <v>0.14285714285714285</v>
      </c>
      <c r="Q24" s="797">
        <f>MIN(1,(MAX(0, Periods!AA23-(Q$21+Q$20))+MAX(0,Q$21-Periods!AA22))/(Periods!AA23-Periods!AA22))</f>
        <v>0.14285714285714285</v>
      </c>
      <c r="R24" s="797">
        <f>MIN(1,(MAX(0, Periods!AB23-(R$21+R$20))+MAX(0,R$21-Periods!AB22))/(Periods!AB23-Periods!AB22))</f>
        <v>1</v>
      </c>
      <c r="S24" s="797">
        <f>MIN(1,(MAX(0, Periods!AC23-(S$21+S$20))+MAX(0,S$21-Periods!AC22))/(Periods!AC23-Periods!AC22))</f>
        <v>1</v>
      </c>
      <c r="T24" s="797">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7">
        <f>MIN(1,(MAX(0, Periods!U24-(K$21+K$20))+MAX(0,K$21-Periods!U23))/(Periods!U24-Periods!U23))</f>
        <v>0.5714285714285714</v>
      </c>
      <c r="L25" s="797">
        <f>MIN(1,(MAX(0, Periods!V24-(L$21+L$20))+MAX(0,L$21-Periods!V23))/(Periods!V24-Periods!V23))</f>
        <v>1</v>
      </c>
      <c r="M25" s="797">
        <f>MIN(1,(MAX(0, Periods!W24-(M$21+M$20))+MAX(0,M$21-Periods!W23))/(Periods!W24-Periods!W23))</f>
        <v>1</v>
      </c>
      <c r="N25" s="797">
        <f>MIN(1,(MAX(0, Periods!X24-(N$21+N$20))+MAX(0,N$21-Periods!X23))/(Periods!X24-Periods!X23))</f>
        <v>1</v>
      </c>
      <c r="O25" s="797">
        <f>MIN(1,(MAX(0, Periods!Y24-(O$21+O$20))+MAX(0,O$21-Periods!Y23))/(Periods!Y24-Periods!Y23))</f>
        <v>1</v>
      </c>
      <c r="P25" s="797">
        <f>MIN(1,(MAX(0, Periods!Z24-(P$21+P$20))+MAX(0,P$21-Periods!Z23))/(Periods!Z24-Periods!Z23))</f>
        <v>1</v>
      </c>
      <c r="Q25" s="797">
        <f>MIN(1,(MAX(0, Periods!AA24-(Q$21+Q$20))+MAX(0,Q$21-Periods!AA23))/(Periods!AA24-Periods!AA23))</f>
        <v>1</v>
      </c>
      <c r="R25" s="797">
        <f>MIN(1,(MAX(0, Periods!AB24-(R$21+R$20))+MAX(0,R$21-Periods!AB23))/(Periods!AB24-Periods!AB23))</f>
        <v>0.5714285714285714</v>
      </c>
      <c r="S25" s="797">
        <f>MIN(1,(MAX(0, Periods!AC24-(S$21+S$20))+MAX(0,S$21-Periods!AC23))/(Periods!AC24-Periods!AC23))</f>
        <v>0.5714285714285714</v>
      </c>
      <c r="T25" s="797">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7">
        <f>MIN(1,(MAX(0, Periods!U25-(K$21+K$20))+MAX(0,K$21-Periods!U24))/(Periods!U25-Periods!U24))</f>
        <v>1</v>
      </c>
      <c r="L26" s="797">
        <f>MIN(1,(MAX(0, Periods!V25-(L$21+L$20))+MAX(0,L$21-Periods!V24))/(Periods!V25-Periods!V24))</f>
        <v>1</v>
      </c>
      <c r="M26" s="797">
        <f>MIN(1,(MAX(0, Periods!W25-(M$21+M$20))+MAX(0,M$21-Periods!W24))/(Periods!W25-Periods!W24))</f>
        <v>1</v>
      </c>
      <c r="N26" s="797">
        <f>MIN(1,(MAX(0, Periods!X25-(N$21+N$20))+MAX(0,N$21-Periods!X24))/(Periods!X25-Periods!X24))</f>
        <v>1</v>
      </c>
      <c r="O26" s="797">
        <f>MIN(1,(MAX(0, Periods!Y25-(O$21+O$20))+MAX(0,O$21-Periods!Y24))/(Periods!Y25-Periods!Y24))</f>
        <v>1</v>
      </c>
      <c r="P26" s="797">
        <f>MIN(1,(MAX(0, Periods!Z25-(P$21+P$20))+MAX(0,P$21-Periods!Z24))/(Periods!Z25-Periods!Z24))</f>
        <v>1</v>
      </c>
      <c r="Q26" s="797">
        <f>MIN(1,(MAX(0, Periods!AA25-(Q$21+Q$20))+MAX(0,Q$21-Periods!AA24))/(Periods!AA25-Periods!AA24))</f>
        <v>1</v>
      </c>
      <c r="R26" s="797">
        <f>MIN(1,(MAX(0, Periods!AB25-(R$21+R$20))+MAX(0,R$21-Periods!AB24))/(Periods!AB25-Periods!AB24))</f>
        <v>1</v>
      </c>
      <c r="S26" s="797">
        <f>MIN(1,(MAX(0, Periods!AC25-(S$21+S$20))+MAX(0,S$21-Periods!AC24))/(Periods!AC25-Periods!AC24))</f>
        <v>1</v>
      </c>
      <c r="T26" s="797">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7">
        <f>MIN(1,(MAX(0, Periods!U26-(K$21+K$20))+MAX(0,K$21-Periods!U25))/(Periods!U26-Periods!U25))</f>
        <v>1</v>
      </c>
      <c r="L27" s="797">
        <f>MIN(1,(MAX(0, Periods!V26-(L$21+L$20))+MAX(0,L$21-Periods!V25))/(Periods!V26-Periods!V25))</f>
        <v>1</v>
      </c>
      <c r="M27" s="797">
        <f>MIN(1,(MAX(0, Periods!W26-(M$21+M$20))+MAX(0,M$21-Periods!W25))/(Periods!W26-Periods!W25))</f>
        <v>1</v>
      </c>
      <c r="N27" s="797">
        <f>MIN(1,(MAX(0, Periods!X26-(N$21+N$20))+MAX(0,N$21-Periods!X25))/(Periods!X26-Periods!X25))</f>
        <v>1</v>
      </c>
      <c r="O27" s="797">
        <f>MIN(1,(MAX(0, Periods!Y26-(O$21+O$20))+MAX(0,O$21-Periods!Y25))/(Periods!Y26-Periods!Y25))</f>
        <v>1</v>
      </c>
      <c r="P27" s="797">
        <f>MIN(1,(MAX(0, Periods!Z26-(P$21+P$20))+MAX(0,P$21-Periods!Z25))/(Periods!Z26-Periods!Z25))</f>
        <v>1</v>
      </c>
      <c r="Q27" s="797">
        <f>MIN(1,(MAX(0, Periods!AA26-(Q$21+Q$20))+MAX(0,Q$21-Periods!AA25))/(Periods!AA26-Periods!AA25))</f>
        <v>1</v>
      </c>
      <c r="R27" s="797">
        <f>MIN(1,(MAX(0, Periods!AB26-(R$21+R$20))+MAX(0,R$21-Periods!AB25))/(Periods!AB26-Periods!AB25))</f>
        <v>1</v>
      </c>
      <c r="S27" s="797">
        <f>MIN(1,(MAX(0, Periods!AC26-(S$21+S$20))+MAX(0,S$21-Periods!AC25))/(Periods!AC26-Periods!AC25))</f>
        <v>1</v>
      </c>
      <c r="T27" s="797">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7">
        <f>MIN(1,(MAX(0, Periods!U27-(K$21+K$20))+MAX(0,K$21-Periods!U26))/(Periods!U27-Periods!U26))</f>
        <v>1</v>
      </c>
      <c r="L28" s="797">
        <f>MIN(1,(MAX(0, Periods!V27-(L$21+L$20))+MAX(0,L$21-Periods!V26))/(Periods!V27-Periods!V26))</f>
        <v>1</v>
      </c>
      <c r="M28" s="797">
        <f>MIN(1,(MAX(0, Periods!W27-(M$21+M$20))+MAX(0,M$21-Periods!W26))/(Periods!W27-Periods!W26))</f>
        <v>1</v>
      </c>
      <c r="N28" s="797">
        <f>MIN(1,(MAX(0, Periods!X27-(N$21+N$20))+MAX(0,N$21-Periods!X26))/(Periods!X27-Periods!X26))</f>
        <v>1</v>
      </c>
      <c r="O28" s="797">
        <f>MIN(1,(MAX(0, Periods!Y27-(O$21+O$20))+MAX(0,O$21-Periods!Y26))/(Periods!Y27-Periods!Y26))</f>
        <v>1</v>
      </c>
      <c r="P28" s="797">
        <f>MIN(1,(MAX(0, Periods!Z27-(P$21+P$20))+MAX(0,P$21-Periods!Z26))/(Periods!Z27-Periods!Z26))</f>
        <v>1</v>
      </c>
      <c r="Q28" s="797">
        <f>MIN(1,(MAX(0, Periods!AA27-(Q$21+Q$20))+MAX(0,Q$21-Periods!AA26))/(Periods!AA27-Periods!AA26))</f>
        <v>1</v>
      </c>
      <c r="R28" s="797">
        <f>MIN(1,(MAX(0, Periods!AB27-(R$21+R$20))+MAX(0,R$21-Periods!AB26))/(Periods!AB27-Periods!AB26))</f>
        <v>1</v>
      </c>
      <c r="S28" s="797">
        <f>MIN(1,(MAX(0, Periods!AC27-(S$21+S$20))+MAX(0,S$21-Periods!AC26))/(Periods!AC27-Periods!AC26))</f>
        <v>1</v>
      </c>
      <c r="T28" s="797">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7">
        <f>MIN(1,(MAX(0, Periods!U28-(K$21+K$20))+MAX(0,K$21-Periods!U27))/(Periods!U28-Periods!U27))</f>
        <v>1</v>
      </c>
      <c r="L29" s="797">
        <f>MIN(1,(MAX(0, Periods!V28-(L$21+L$20))+MAX(0,L$21-Periods!V27))/(Periods!V28-Periods!V27))</f>
        <v>1</v>
      </c>
      <c r="M29" s="797">
        <f>MIN(1,(MAX(0, Periods!W28-(M$21+M$20))+MAX(0,M$21-Periods!W27))/(Periods!W28-Periods!W27))</f>
        <v>1</v>
      </c>
      <c r="N29" s="797">
        <f>MIN(1,(MAX(0, Periods!X28-(N$21+N$20))+MAX(0,N$21-Periods!X27))/(Periods!X28-Periods!X27))</f>
        <v>1</v>
      </c>
      <c r="O29" s="797">
        <f>MIN(1,(MAX(0, Periods!Y28-(O$21+O$20))+MAX(0,O$21-Periods!Y27))/(Periods!Y28-Periods!Y27))</f>
        <v>1</v>
      </c>
      <c r="P29" s="797">
        <f>MIN(1,(MAX(0, Periods!Z28-(P$21+P$20))+MAX(0,P$21-Periods!Z27))/(Periods!Z28-Periods!Z27))</f>
        <v>1</v>
      </c>
      <c r="Q29" s="797">
        <f>MIN(1,(MAX(0, Periods!AA28-(Q$21+Q$20))+MAX(0,Q$21-Periods!AA27))/(Periods!AA28-Periods!AA27))</f>
        <v>1</v>
      </c>
      <c r="R29" s="797">
        <f>MIN(1,(MAX(0, Periods!AB28-(R$21+R$20))+MAX(0,R$21-Periods!AB27))/(Periods!AB28-Periods!AB27))</f>
        <v>1</v>
      </c>
      <c r="S29" s="797">
        <f>MIN(1,(MAX(0, Periods!AC28-(S$21+S$20))+MAX(0,S$21-Periods!AC27))/(Periods!AC28-Periods!AC27))</f>
        <v>1</v>
      </c>
      <c r="T29" s="797">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7">
        <f>MIN(1,(MAX(0, Periods!U29-(K$21+K$20))+MAX(0,K$21-Periods!U28))/(Periods!U29-Periods!U28))</f>
        <v>1</v>
      </c>
      <c r="L30" s="797">
        <f>MIN(1,(MAX(0, Periods!V29-(L$21+L$20))+MAX(0,L$21-Periods!V28))/(Periods!V29-Periods!V28))</f>
        <v>1</v>
      </c>
      <c r="M30" s="797">
        <f>MIN(1,(MAX(0, Periods!W29-(M$21+M$20))+MAX(0,M$21-Periods!W28))/(Periods!W29-Periods!W28))</f>
        <v>1</v>
      </c>
      <c r="N30" s="797">
        <f>MIN(1,(MAX(0, Periods!X29-(N$21+N$20))+MAX(0,N$21-Periods!X28))/(Periods!X29-Periods!X28))</f>
        <v>1</v>
      </c>
      <c r="O30" s="797">
        <f>MIN(1,(MAX(0, Periods!Y29-(O$21+O$20))+MAX(0,O$21-Periods!Y28))/(Periods!Y29-Periods!Y28))</f>
        <v>1</v>
      </c>
      <c r="P30" s="797">
        <f>MIN(1,(MAX(0, Periods!Z29-(P$21+P$20))+MAX(0,P$21-Periods!Z28))/(Periods!Z29-Periods!Z28))</f>
        <v>1</v>
      </c>
      <c r="Q30" s="797">
        <f>MIN(1,(MAX(0, Periods!AA29-(Q$21+Q$20))+MAX(0,Q$21-Periods!AA28))/(Periods!AA29-Periods!AA28))</f>
        <v>1</v>
      </c>
      <c r="R30" s="797">
        <f>MIN(1,(MAX(0, Periods!AB29-(R$21+R$20))+MAX(0,R$21-Periods!AB28))/(Periods!AB29-Periods!AB28))</f>
        <v>1</v>
      </c>
      <c r="S30" s="797">
        <f>MIN(1,(MAX(0, Periods!AC29-(S$21+S$20))+MAX(0,S$21-Periods!AC28))/(Periods!AC29-Periods!AC28))</f>
        <v>1</v>
      </c>
      <c r="T30" s="797">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7">
        <f>MIN(1,(MAX(0, Periods!U30-(K$21+K$20))+MAX(0,K$21-Periods!U29))/(Periods!U30-Periods!U29))</f>
        <v>1</v>
      </c>
      <c r="L31" s="797">
        <f>MIN(1,(MAX(0, Periods!V30-(L$21+L$20))+MAX(0,L$21-Periods!V29))/(Periods!V30-Periods!V29))</f>
        <v>1</v>
      </c>
      <c r="M31" s="797">
        <f>MIN(1,(MAX(0, Periods!W30-(M$21+M$20))+MAX(0,M$21-Periods!W29))/(Periods!W30-Periods!W29))</f>
        <v>1</v>
      </c>
      <c r="N31" s="797">
        <f>MIN(1,(MAX(0, Periods!X30-(N$21+N$20))+MAX(0,N$21-Periods!X29))/(Periods!X30-Periods!X29))</f>
        <v>1</v>
      </c>
      <c r="O31" s="797">
        <f>MIN(1,(MAX(0, Periods!Y30-(O$21+O$20))+MAX(0,O$21-Periods!Y29))/(Periods!Y30-Periods!Y29))</f>
        <v>1</v>
      </c>
      <c r="P31" s="797">
        <f>MIN(1,(MAX(0, Periods!Z30-(P$21+P$20))+MAX(0,P$21-Periods!Z29))/(Periods!Z30-Periods!Z29))</f>
        <v>1</v>
      </c>
      <c r="Q31" s="797">
        <f>MIN(1,(MAX(0, Periods!AA30-(Q$21+Q$20))+MAX(0,Q$21-Periods!AA29))/(Periods!AA30-Periods!AA29))</f>
        <v>1</v>
      </c>
      <c r="R31" s="797">
        <f>MIN(1,(MAX(0, Periods!AB30-(R$21+R$20))+MAX(0,R$21-Periods!AB29))/(Periods!AB30-Periods!AB29))</f>
        <v>1</v>
      </c>
      <c r="S31" s="797">
        <f>MIN(1,(MAX(0, Periods!AC30-(S$21+S$20))+MAX(0,S$21-Periods!AC29))/(Periods!AC30-Periods!AC29))</f>
        <v>1</v>
      </c>
      <c r="T31" s="797">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7">
        <f>MIN(1,(MAX(0, Periods!U31-(K$21+K$20))+MAX(0,K$21-Periods!U30))/(Periods!U31-Periods!U30))</f>
        <v>1</v>
      </c>
      <c r="L32" s="797">
        <f>MIN(1,(MAX(0, Periods!V31-(L$21+L$20))+MAX(0,L$21-Periods!V30))/(Periods!V31-Periods!V30))</f>
        <v>1</v>
      </c>
      <c r="M32" s="797">
        <f>MIN(1,(MAX(0, Periods!W31-(M$21+M$20))+MAX(0,M$21-Periods!W30))/(Periods!W31-Periods!W30))</f>
        <v>1</v>
      </c>
      <c r="N32" s="797">
        <f>MIN(1,(MAX(0, Periods!X31-(N$21+N$20))+MAX(0,N$21-Periods!X30))/(Periods!X31-Periods!X30))</f>
        <v>1</v>
      </c>
      <c r="O32" s="797">
        <f>MIN(1,(MAX(0, Periods!Y31-(O$21+O$20))+MAX(0,O$21-Periods!Y30))/(Periods!Y31-Periods!Y30))</f>
        <v>1</v>
      </c>
      <c r="P32" s="797">
        <f>MIN(1,(MAX(0, Periods!Z31-(P$21+P$20))+MAX(0,P$21-Periods!Z30))/(Periods!Z31-Periods!Z30))</f>
        <v>1</v>
      </c>
      <c r="Q32" s="797">
        <f>MIN(1,(MAX(0, Periods!AA31-(Q$21+Q$20))+MAX(0,Q$21-Periods!AA30))/(Periods!AA31-Periods!AA30))</f>
        <v>1</v>
      </c>
      <c r="R32" s="797">
        <f>MIN(1,(MAX(0, Periods!AB31-(R$21+R$20))+MAX(0,R$21-Periods!AB30))/(Periods!AB31-Periods!AB30))</f>
        <v>1</v>
      </c>
      <c r="S32" s="797">
        <f>MIN(1,(MAX(0, Periods!AC31-(S$21+S$20))+MAX(0,S$21-Periods!AC30))/(Periods!AC31-Periods!AC30))</f>
        <v>1</v>
      </c>
      <c r="T32" s="797">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1233</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4" t="s">
        <v>1235</v>
      </c>
      <c r="I60" s="905"/>
      <c r="J60" s="905"/>
      <c r="K60" s="905"/>
      <c r="L60" s="905"/>
      <c r="M60" s="905"/>
      <c r="N60" s="905"/>
      <c r="O60" s="905"/>
      <c r="P60" s="905"/>
      <c r="Q60" s="905"/>
      <c r="R60" s="905"/>
      <c r="S60" s="905"/>
      <c r="T60" s="906"/>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4">
        <v>43570</v>
      </c>
      <c r="K147" s="744">
        <v>43570</v>
      </c>
      <c r="L147" s="744">
        <v>43570</v>
      </c>
      <c r="M147" s="744">
        <v>43570</v>
      </c>
      <c r="N147" s="744">
        <v>43570</v>
      </c>
      <c r="O147" s="744">
        <v>43570</v>
      </c>
      <c r="P147" s="744">
        <v>43570</v>
      </c>
      <c r="Q147" s="744">
        <v>43570</v>
      </c>
      <c r="R147" s="744">
        <v>43570</v>
      </c>
      <c r="S147" s="744">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3">
        <f>MIN(51,INT((J147 - DATE(YEAR(J147),1,1))/7))*7</f>
        <v>98</v>
      </c>
      <c r="K148" s="743">
        <f t="shared" ref="K148:S148" si="3">MIN(51,INT((K147 - DATE(YEAR(K147),1,1))/7))*7</f>
        <v>98</v>
      </c>
      <c r="L148" s="743">
        <f t="shared" si="3"/>
        <v>98</v>
      </c>
      <c r="M148" s="743">
        <f t="shared" si="3"/>
        <v>98</v>
      </c>
      <c r="N148" s="743">
        <f t="shared" si="3"/>
        <v>98</v>
      </c>
      <c r="O148" s="743">
        <f t="shared" si="3"/>
        <v>98</v>
      </c>
      <c r="P148" s="743">
        <f t="shared" si="3"/>
        <v>98</v>
      </c>
      <c r="Q148" s="743">
        <f t="shared" si="3"/>
        <v>98</v>
      </c>
      <c r="R148" s="743">
        <f t="shared" si="3"/>
        <v>98</v>
      </c>
      <c r="S148" s="743">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4">
        <v>43580</v>
      </c>
      <c r="K149" s="744">
        <v>43580</v>
      </c>
      <c r="L149" s="744">
        <v>43580</v>
      </c>
      <c r="M149" s="744">
        <v>43580</v>
      </c>
      <c r="N149" s="744">
        <v>43610</v>
      </c>
      <c r="O149" s="744">
        <v>43580</v>
      </c>
      <c r="P149" s="744">
        <v>43580</v>
      </c>
      <c r="Q149" s="744">
        <v>43580</v>
      </c>
      <c r="R149" s="744">
        <v>43580</v>
      </c>
      <c r="S149" s="744">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3">
        <f>MIN(51,INT((J149 - DATE(YEAR(J149),1,1))/7))*7</f>
        <v>112</v>
      </c>
      <c r="K150" s="743">
        <f t="shared" ref="K150" si="4">MIN(51,INT((K149 - DATE(YEAR(K149),1,1))/7))*7</f>
        <v>112</v>
      </c>
      <c r="L150" s="743">
        <f t="shared" ref="L150" si="5">MIN(51,INT((L149 - DATE(YEAR(L149),1,1))/7))*7</f>
        <v>112</v>
      </c>
      <c r="M150" s="743">
        <f t="shared" ref="M150" si="6">MIN(51,INT((M149 - DATE(YEAR(M149),1,1))/7))*7</f>
        <v>112</v>
      </c>
      <c r="N150" s="743">
        <f t="shared" ref="N150" si="7">MIN(51,INT((N149 - DATE(YEAR(N149),1,1))/7))*7</f>
        <v>140</v>
      </c>
      <c r="O150" s="743">
        <f t="shared" ref="O150" si="8">MIN(51,INT((O149 - DATE(YEAR(O149),1,1))/7))*7</f>
        <v>112</v>
      </c>
      <c r="P150" s="743">
        <f t="shared" ref="P150" si="9">MIN(51,INT((P149 - DATE(YEAR(P149),1,1))/7))*7</f>
        <v>112</v>
      </c>
      <c r="Q150" s="743">
        <f t="shared" ref="Q150" si="10">MIN(51,INT((Q149 - DATE(YEAR(Q149),1,1))/7))*7</f>
        <v>112</v>
      </c>
      <c r="R150" s="743">
        <f t="shared" ref="R150" si="11">MIN(51,INT((R149 - DATE(YEAR(R149),1,1))/7))*7</f>
        <v>112</v>
      </c>
      <c r="S150" s="743">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4">
        <v>43615</v>
      </c>
      <c r="K151" s="744">
        <v>43615</v>
      </c>
      <c r="L151" s="744">
        <v>43615</v>
      </c>
      <c r="M151" s="744">
        <v>43615</v>
      </c>
      <c r="N151" s="744">
        <v>43615</v>
      </c>
      <c r="O151" s="744">
        <v>43615</v>
      </c>
      <c r="P151" s="744">
        <v>43615</v>
      </c>
      <c r="Q151" s="744">
        <v>43615</v>
      </c>
      <c r="R151" s="744">
        <v>43615</v>
      </c>
      <c r="S151" s="744">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3">
        <f>MIN(51,INT((J151 - DATE(YEAR(J151),1,1))/7))*7</f>
        <v>147</v>
      </c>
      <c r="K152" s="743">
        <f t="shared" ref="K152" si="13">MIN(51,INT((K151 - DATE(YEAR(K151),1,1))/7))*7</f>
        <v>147</v>
      </c>
      <c r="L152" s="743">
        <f t="shared" ref="L152" si="14">MIN(51,INT((L151 - DATE(YEAR(L151),1,1))/7))*7</f>
        <v>147</v>
      </c>
      <c r="M152" s="743">
        <f t="shared" ref="M152" si="15">MIN(51,INT((M151 - DATE(YEAR(M151),1,1))/7))*7</f>
        <v>147</v>
      </c>
      <c r="N152" s="743">
        <f t="shared" ref="N152" si="16">MIN(51,INT((N151 - DATE(YEAR(N151),1,1))/7))*7</f>
        <v>147</v>
      </c>
      <c r="O152" s="743">
        <f t="shared" ref="O152" si="17">MIN(51,INT((O151 - DATE(YEAR(O151),1,1))/7))*7</f>
        <v>147</v>
      </c>
      <c r="P152" s="743">
        <f t="shared" ref="P152" si="18">MIN(51,INT((P151 - DATE(YEAR(P151),1,1))/7))*7</f>
        <v>147</v>
      </c>
      <c r="Q152" s="743">
        <f t="shared" ref="Q152" si="19">MIN(51,INT((Q151 - DATE(YEAR(Q151),1,1))/7))*7</f>
        <v>147</v>
      </c>
      <c r="R152" s="743">
        <f t="shared" ref="R152" si="20">MIN(51,INT((R151 - DATE(YEAR(R151),1,1))/7))*7</f>
        <v>147</v>
      </c>
      <c r="S152" s="743">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4">
        <v>43658</v>
      </c>
      <c r="K153" s="744">
        <v>43658</v>
      </c>
      <c r="L153" s="744">
        <v>43658</v>
      </c>
      <c r="M153" s="744">
        <v>43658</v>
      </c>
      <c r="N153" s="744">
        <v>43658</v>
      </c>
      <c r="O153" s="744">
        <v>43658</v>
      </c>
      <c r="P153" s="744">
        <v>43658</v>
      </c>
      <c r="Q153" s="744">
        <v>43658</v>
      </c>
      <c r="R153" s="744">
        <v>43658</v>
      </c>
      <c r="S153" s="744">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3">
        <f>MIN(51,INT((J153 - DATE(YEAR(J153),1,1))/7))*7</f>
        <v>189</v>
      </c>
      <c r="K154" s="743">
        <f t="shared" ref="K154" si="22">MIN(51,INT((K153 - DATE(YEAR(K153),1,1))/7))*7</f>
        <v>189</v>
      </c>
      <c r="L154" s="743">
        <f t="shared" ref="L154" si="23">MIN(51,INT((L153 - DATE(YEAR(L153),1,1))/7))*7</f>
        <v>189</v>
      </c>
      <c r="M154" s="743">
        <f t="shared" ref="M154" si="24">MIN(51,INT((M153 - DATE(YEAR(M153),1,1))/7))*7</f>
        <v>189</v>
      </c>
      <c r="N154" s="743">
        <f t="shared" ref="N154" si="25">MIN(51,INT((N153 - DATE(YEAR(N153),1,1))/7))*7</f>
        <v>189</v>
      </c>
      <c r="O154" s="743">
        <f t="shared" ref="O154" si="26">MIN(51,INT((O153 - DATE(YEAR(O153),1,1))/7))*7</f>
        <v>189</v>
      </c>
      <c r="P154" s="743">
        <f t="shared" ref="P154" si="27">MIN(51,INT((P153 - DATE(YEAR(P153),1,1))/7))*7</f>
        <v>189</v>
      </c>
      <c r="Q154" s="743">
        <f t="shared" ref="Q154" si="28">MIN(51,INT((Q153 - DATE(YEAR(Q153),1,1))/7))*7</f>
        <v>189</v>
      </c>
      <c r="R154" s="743">
        <f t="shared" ref="R154" si="29">MIN(51,INT((R153 - DATE(YEAR(R153),1,1))/7))*7</f>
        <v>189</v>
      </c>
      <c r="S154" s="743">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1293</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5" customHeight="1" outlineLevel="1" x14ac:dyDescent="0.25">
      <c r="A181" s="7"/>
      <c r="B181" s="97"/>
      <c r="C181" s="18"/>
      <c r="D181" s="18"/>
      <c r="E181" s="18"/>
      <c r="F181" s="14"/>
      <c r="G181" s="789"/>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1338</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1337</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372</v>
      </c>
      <c r="K195" s="24" t="s">
        <v>56</v>
      </c>
      <c r="L195" s="24" t="s">
        <v>57</v>
      </c>
      <c r="M195" s="24" t="s">
        <v>58</v>
      </c>
      <c r="N195" s="24" t="s">
        <v>59</v>
      </c>
      <c r="O195" s="24" t="s">
        <v>868</v>
      </c>
      <c r="P195" s="24" t="s">
        <v>869</v>
      </c>
      <c r="Q195" s="24" t="s">
        <v>870</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8" t="s">
        <v>807</v>
      </c>
      <c r="J196" s="897">
        <v>1</v>
      </c>
      <c r="K196" s="897">
        <v>1</v>
      </c>
      <c r="L196" s="897">
        <v>1</v>
      </c>
      <c r="M196" s="897">
        <v>1</v>
      </c>
      <c r="N196" s="897">
        <v>1</v>
      </c>
      <c r="O196" s="897">
        <v>1</v>
      </c>
      <c r="P196" s="897">
        <v>1</v>
      </c>
      <c r="Q196" s="897">
        <v>1</v>
      </c>
      <c r="R196" s="897">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99" t="s">
        <v>386</v>
      </c>
      <c r="J197" s="897">
        <v>1</v>
      </c>
      <c r="K197" s="897">
        <v>1</v>
      </c>
      <c r="L197" s="897">
        <v>1</v>
      </c>
      <c r="M197" s="897">
        <v>1</v>
      </c>
      <c r="N197" s="897">
        <v>1</v>
      </c>
      <c r="O197" s="897">
        <v>1</v>
      </c>
      <c r="P197" s="897">
        <v>1</v>
      </c>
      <c r="Q197" s="897">
        <v>1</v>
      </c>
      <c r="R197" s="897">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99" t="s">
        <v>779</v>
      </c>
      <c r="J198" s="897">
        <v>1</v>
      </c>
      <c r="K198" s="897">
        <v>1</v>
      </c>
      <c r="L198" s="897">
        <v>1</v>
      </c>
      <c r="M198" s="897">
        <v>1</v>
      </c>
      <c r="N198" s="897">
        <v>1</v>
      </c>
      <c r="O198" s="897">
        <v>1</v>
      </c>
      <c r="P198" s="897">
        <v>1</v>
      </c>
      <c r="Q198" s="897">
        <v>1</v>
      </c>
      <c r="R198" s="897">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99" t="s">
        <v>780</v>
      </c>
      <c r="J199" s="897">
        <v>1</v>
      </c>
      <c r="K199" s="897">
        <v>1</v>
      </c>
      <c r="L199" s="897">
        <v>1</v>
      </c>
      <c r="M199" s="897">
        <v>1</v>
      </c>
      <c r="N199" s="897">
        <v>1</v>
      </c>
      <c r="O199" s="897">
        <v>1</v>
      </c>
      <c r="P199" s="897">
        <v>1</v>
      </c>
      <c r="Q199" s="897">
        <v>1</v>
      </c>
      <c r="R199" s="897">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99" t="s">
        <v>781</v>
      </c>
      <c r="J200" s="897">
        <v>1</v>
      </c>
      <c r="K200" s="897">
        <v>1</v>
      </c>
      <c r="L200" s="897">
        <v>1</v>
      </c>
      <c r="M200" s="897">
        <v>1</v>
      </c>
      <c r="N200" s="897">
        <v>1</v>
      </c>
      <c r="O200" s="897">
        <v>1</v>
      </c>
      <c r="P200" s="897">
        <v>1</v>
      </c>
      <c r="Q200" s="897">
        <v>1</v>
      </c>
      <c r="R200" s="897">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99" t="s">
        <v>782</v>
      </c>
      <c r="J201" s="897">
        <v>1</v>
      </c>
      <c r="K201" s="897">
        <v>1</v>
      </c>
      <c r="L201" s="897">
        <v>1</v>
      </c>
      <c r="M201" s="897">
        <v>1</v>
      </c>
      <c r="N201" s="897">
        <v>1</v>
      </c>
      <c r="O201" s="897">
        <v>1</v>
      </c>
      <c r="P201" s="897">
        <v>1</v>
      </c>
      <c r="Q201" s="897">
        <v>1</v>
      </c>
      <c r="R201" s="897">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99" t="s">
        <v>783</v>
      </c>
      <c r="J202" s="897">
        <v>1</v>
      </c>
      <c r="K202" s="897">
        <v>1</v>
      </c>
      <c r="L202" s="897">
        <v>1</v>
      </c>
      <c r="M202" s="897">
        <v>1</v>
      </c>
      <c r="N202" s="897">
        <v>1</v>
      </c>
      <c r="O202" s="897">
        <v>1</v>
      </c>
      <c r="P202" s="897">
        <v>1</v>
      </c>
      <c r="Q202" s="897">
        <v>1</v>
      </c>
      <c r="R202" s="897">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99" t="s">
        <v>784</v>
      </c>
      <c r="J203" s="897">
        <v>1</v>
      </c>
      <c r="K203" s="897">
        <v>1</v>
      </c>
      <c r="L203" s="897">
        <v>1</v>
      </c>
      <c r="M203" s="897">
        <v>1</v>
      </c>
      <c r="N203" s="897">
        <v>1</v>
      </c>
      <c r="O203" s="897">
        <v>1</v>
      </c>
      <c r="P203" s="897">
        <v>1</v>
      </c>
      <c r="Q203" s="897">
        <v>1</v>
      </c>
      <c r="R203" s="897">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99" t="s">
        <v>785</v>
      </c>
      <c r="J204" s="897">
        <v>1</v>
      </c>
      <c r="K204" s="897">
        <v>1</v>
      </c>
      <c r="L204" s="897">
        <v>1</v>
      </c>
      <c r="M204" s="897">
        <v>1</v>
      </c>
      <c r="N204" s="897">
        <v>1</v>
      </c>
      <c r="O204" s="897">
        <v>1</v>
      </c>
      <c r="P204" s="897">
        <v>1</v>
      </c>
      <c r="Q204" s="897">
        <v>1</v>
      </c>
      <c r="R204" s="897">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0" t="s">
        <v>786</v>
      </c>
      <c r="J205" s="897">
        <v>1</v>
      </c>
      <c r="K205" s="897">
        <v>1</v>
      </c>
      <c r="L205" s="897">
        <v>1</v>
      </c>
      <c r="M205" s="897">
        <v>1</v>
      </c>
      <c r="N205" s="897">
        <v>1</v>
      </c>
      <c r="O205" s="897">
        <v>1</v>
      </c>
      <c r="P205" s="897">
        <v>1</v>
      </c>
      <c r="Q205" s="897">
        <v>1</v>
      </c>
      <c r="R205" s="897">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25"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25"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5" customHeight="1" outlineLevel="1" x14ac:dyDescent="0.25">
      <c r="A220" s="106"/>
      <c r="B220" s="97"/>
      <c r="C220" s="18"/>
      <c r="D220" s="18"/>
      <c r="E220" s="18"/>
      <c r="F220" s="18"/>
      <c r="G220" s="24"/>
      <c r="H220" s="24"/>
      <c r="I220" s="24" t="s">
        <v>445</v>
      </c>
      <c r="J220" s="24" t="s">
        <v>740</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369</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5" customHeight="1" outlineLevel="1" x14ac:dyDescent="0.25">
      <c r="A221" s="106"/>
      <c r="B221" s="97"/>
      <c r="C221" s="18"/>
      <c r="D221" s="18"/>
      <c r="E221" s="18"/>
      <c r="F221" s="18"/>
      <c r="G221" s="24"/>
      <c r="H221" s="24"/>
      <c r="I221" s="24"/>
      <c r="J221" s="24"/>
      <c r="K221" s="24" t="s">
        <v>363</v>
      </c>
      <c r="L221" s="24" t="s">
        <v>364</v>
      </c>
      <c r="M221" s="24" t="s">
        <v>366</v>
      </c>
      <c r="N221" s="24" t="s">
        <v>367</v>
      </c>
      <c r="O221" s="24" t="s">
        <v>368</v>
      </c>
      <c r="P221" s="24" t="s">
        <v>370</v>
      </c>
      <c r="Q221" s="24" t="s">
        <v>871</v>
      </c>
      <c r="R221" s="24" t="s">
        <v>872</v>
      </c>
      <c r="S221" s="24" t="s">
        <v>1170</v>
      </c>
      <c r="T221" s="24"/>
      <c r="U221" s="24"/>
      <c r="V221" s="24" t="s">
        <v>363</v>
      </c>
      <c r="W221" s="24" t="s">
        <v>364</v>
      </c>
      <c r="X221" s="24" t="s">
        <v>366</v>
      </c>
      <c r="Y221" s="24" t="s">
        <v>367</v>
      </c>
      <c r="Z221" s="24" t="s">
        <v>368</v>
      </c>
      <c r="AA221" s="24" t="s">
        <v>370</v>
      </c>
      <c r="AB221" s="24" t="s">
        <v>871</v>
      </c>
      <c r="AC221" s="24" t="s">
        <v>872</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5" customHeight="1" outlineLevel="1" x14ac:dyDescent="0.25">
      <c r="A222" s="106"/>
      <c r="B222" s="97"/>
      <c r="C222" s="18"/>
      <c r="D222" s="18"/>
      <c r="E222" s="18"/>
      <c r="F222" s="14"/>
      <c r="G222" s="88"/>
      <c r="H222" s="88"/>
      <c r="I222" s="103" t="s">
        <v>807</v>
      </c>
      <c r="J222" s="103" t="s">
        <v>373</v>
      </c>
      <c r="K222" s="247">
        <f>$O222</f>
        <v>80</v>
      </c>
      <c r="L222" s="247">
        <f t="shared" ref="L222:N238" si="31">$O222</f>
        <v>80</v>
      </c>
      <c r="M222" s="247">
        <f t="shared" si="31"/>
        <v>80</v>
      </c>
      <c r="N222" s="247">
        <f t="shared" si="31"/>
        <v>80</v>
      </c>
      <c r="O222" s="136">
        <v>80</v>
      </c>
      <c r="P222" s="136">
        <v>80</v>
      </c>
      <c r="Q222" s="136">
        <v>0</v>
      </c>
      <c r="R222" s="136">
        <v>0</v>
      </c>
      <c r="S222" s="136">
        <v>0</v>
      </c>
      <c r="T222" s="88"/>
      <c r="U222" s="103" t="s">
        <v>371</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7">
        <v>0.60000000000000009</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5" customHeight="1" outlineLevel="1" x14ac:dyDescent="0.25">
      <c r="A223" s="106"/>
      <c r="B223" s="97"/>
      <c r="C223" s="18"/>
      <c r="D223" s="18"/>
      <c r="E223" s="18"/>
      <c r="F223" s="14"/>
      <c r="G223" s="88"/>
      <c r="H223" s="88"/>
      <c r="I223" s="103"/>
      <c r="J223" s="103" t="s">
        <v>374</v>
      </c>
      <c r="K223" s="247">
        <f>$O223</f>
        <v>207.25450000000001</v>
      </c>
      <c r="L223" s="247">
        <f t="shared" si="31"/>
        <v>207.25450000000001</v>
      </c>
      <c r="M223" s="247">
        <f t="shared" si="31"/>
        <v>207.25450000000001</v>
      </c>
      <c r="N223" s="247">
        <f t="shared" si="31"/>
        <v>207.25450000000001</v>
      </c>
      <c r="O223" s="136">
        <v>207.25450000000001</v>
      </c>
      <c r="P223" s="136">
        <v>207.25450000000001</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7">
        <v>11.603571428571421</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5" customHeight="1" outlineLevel="1" x14ac:dyDescent="0.25">
      <c r="A224" s="106"/>
      <c r="B224" s="97"/>
      <c r="C224" s="18"/>
      <c r="D224" s="18"/>
      <c r="E224" s="18"/>
      <c r="F224" s="14"/>
      <c r="G224" s="88"/>
      <c r="H224" s="88"/>
      <c r="I224" s="103"/>
      <c r="J224" s="103" t="s">
        <v>375</v>
      </c>
      <c r="K224" s="247">
        <f t="shared" ref="K224:N255" si="34">$O224</f>
        <v>341.66800000000001</v>
      </c>
      <c r="L224" s="247">
        <f t="shared" si="31"/>
        <v>341.66800000000001</v>
      </c>
      <c r="M224" s="247">
        <f t="shared" si="31"/>
        <v>341.66800000000001</v>
      </c>
      <c r="N224" s="247">
        <f t="shared" si="31"/>
        <v>341.66800000000001</v>
      </c>
      <c r="O224" s="136">
        <v>341.66800000000001</v>
      </c>
      <c r="P224" s="136">
        <v>341.66800000000001</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7">
        <v>19.147127272727257</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1" x14ac:dyDescent="0.25">
      <c r="A225" s="106"/>
      <c r="B225" s="97"/>
      <c r="C225" s="18"/>
      <c r="D225" s="18"/>
      <c r="E225" s="18"/>
      <c r="F225" s="14"/>
      <c r="G225" s="88"/>
      <c r="H225" s="88"/>
      <c r="I225" s="103"/>
      <c r="J225" s="103" t="s">
        <v>376</v>
      </c>
      <c r="K225" s="247">
        <f t="shared" si="34"/>
        <v>375.61450000000002</v>
      </c>
      <c r="L225" s="247">
        <f t="shared" si="31"/>
        <v>375.61450000000002</v>
      </c>
      <c r="M225" s="247">
        <f t="shared" si="31"/>
        <v>375.61450000000002</v>
      </c>
      <c r="N225" s="247">
        <f t="shared" si="31"/>
        <v>375.61450000000002</v>
      </c>
      <c r="O225" s="136">
        <v>375.61450000000002</v>
      </c>
      <c r="P225" s="136">
        <v>375.61450000000002</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7">
        <v>25.664571428571488</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1" x14ac:dyDescent="0.25">
      <c r="A226" s="106"/>
      <c r="B226" s="97"/>
      <c r="C226" s="18"/>
      <c r="D226" s="18"/>
      <c r="E226" s="18"/>
      <c r="F226" s="14"/>
      <c r="G226" s="88"/>
      <c r="H226" s="88"/>
      <c r="I226" s="103"/>
      <c r="J226" s="103" t="s">
        <v>377</v>
      </c>
      <c r="K226" s="247">
        <f t="shared" si="34"/>
        <v>381.80349999999999</v>
      </c>
      <c r="L226" s="247">
        <f t="shared" si="31"/>
        <v>381.80349999999999</v>
      </c>
      <c r="M226" s="247">
        <f t="shared" si="31"/>
        <v>381.80349999999999</v>
      </c>
      <c r="N226" s="247">
        <f t="shared" si="31"/>
        <v>381.80349999999999</v>
      </c>
      <c r="O226" s="136">
        <v>381.80349999999999</v>
      </c>
      <c r="P226" s="136">
        <v>381.80349999999999</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7">
        <v>50.541321428571457</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1" x14ac:dyDescent="0.25">
      <c r="A227" s="106"/>
      <c r="B227" s="97"/>
      <c r="C227" s="18"/>
      <c r="D227" s="18"/>
      <c r="E227" s="18"/>
      <c r="F227" s="14"/>
      <c r="G227" s="88"/>
      <c r="H227" s="88"/>
      <c r="I227" s="103"/>
      <c r="J227" s="103" t="s">
        <v>378</v>
      </c>
      <c r="K227" s="247">
        <f t="shared" si="34"/>
        <v>540.89149999999995</v>
      </c>
      <c r="L227" s="247">
        <f t="shared" si="31"/>
        <v>540.89149999999995</v>
      </c>
      <c r="M227" s="247">
        <f t="shared" si="31"/>
        <v>540.89149999999995</v>
      </c>
      <c r="N227" s="247">
        <f t="shared" si="31"/>
        <v>540.89149999999995</v>
      </c>
      <c r="O227" s="136">
        <v>540.89149999999995</v>
      </c>
      <c r="P227" s="136">
        <v>540.89149999999995</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7">
        <v>58.789959999999887</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1" x14ac:dyDescent="0.25">
      <c r="A228" s="106"/>
      <c r="B228" s="97"/>
      <c r="C228" s="18"/>
      <c r="D228" s="18"/>
      <c r="E228" s="18"/>
      <c r="F228" s="14"/>
      <c r="G228" s="88"/>
      <c r="H228" s="88"/>
      <c r="I228" s="103"/>
      <c r="J228" s="103" t="s">
        <v>379</v>
      </c>
      <c r="K228" s="247">
        <f t="shared" si="34"/>
        <v>80</v>
      </c>
      <c r="L228" s="247">
        <f t="shared" si="31"/>
        <v>80</v>
      </c>
      <c r="M228" s="247">
        <f t="shared" si="31"/>
        <v>80</v>
      </c>
      <c r="N228" s="247">
        <f t="shared" si="31"/>
        <v>80</v>
      </c>
      <c r="O228" s="136">
        <v>80</v>
      </c>
      <c r="P228" s="136">
        <v>80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7">
        <v>0.72000000000000008</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1" x14ac:dyDescent="0.25">
      <c r="A229" s="106"/>
      <c r="B229" s="97"/>
      <c r="C229" s="18"/>
      <c r="D229" s="18"/>
      <c r="E229" s="18"/>
      <c r="F229" s="14"/>
      <c r="G229" s="88"/>
      <c r="H229" s="88"/>
      <c r="I229" s="103"/>
      <c r="J229" s="103" t="s">
        <v>380</v>
      </c>
      <c r="K229" s="247">
        <f t="shared" si="34"/>
        <v>80</v>
      </c>
      <c r="L229" s="247">
        <f t="shared" si="31"/>
        <v>80</v>
      </c>
      <c r="M229" s="247">
        <f t="shared" si="31"/>
        <v>80</v>
      </c>
      <c r="N229" s="247">
        <f t="shared" si="31"/>
        <v>80</v>
      </c>
      <c r="O229" s="136">
        <v>80</v>
      </c>
      <c r="P229" s="136">
        <v>80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7">
        <v>0.72000000000000008</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1" x14ac:dyDescent="0.25">
      <c r="A230" s="106"/>
      <c r="B230" s="97"/>
      <c r="C230" s="18"/>
      <c r="D230" s="18"/>
      <c r="E230" s="18"/>
      <c r="F230" s="14"/>
      <c r="G230" s="88"/>
      <c r="H230" s="88"/>
      <c r="I230" s="103"/>
      <c r="J230" s="103" t="s">
        <v>381</v>
      </c>
      <c r="K230" s="247">
        <f t="shared" si="34"/>
        <v>80</v>
      </c>
      <c r="L230" s="247">
        <f t="shared" si="31"/>
        <v>80</v>
      </c>
      <c r="M230" s="247">
        <f t="shared" si="31"/>
        <v>80</v>
      </c>
      <c r="N230" s="247">
        <f t="shared" si="31"/>
        <v>80</v>
      </c>
      <c r="O230" s="136">
        <v>80</v>
      </c>
      <c r="P230" s="136">
        <v>80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7">
        <v>0.72000000000000008</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1" x14ac:dyDescent="0.25">
      <c r="A231" s="106"/>
      <c r="B231" s="97"/>
      <c r="C231" s="18"/>
      <c r="D231" s="18"/>
      <c r="E231" s="18"/>
      <c r="F231" s="14"/>
      <c r="G231" s="88"/>
      <c r="H231" s="88"/>
      <c r="I231" s="103"/>
      <c r="J231" s="103" t="s">
        <v>382</v>
      </c>
      <c r="K231" s="247">
        <f t="shared" si="34"/>
        <v>80</v>
      </c>
      <c r="L231" s="247">
        <f t="shared" si="31"/>
        <v>80</v>
      </c>
      <c r="M231" s="247">
        <f t="shared" si="31"/>
        <v>80</v>
      </c>
      <c r="N231" s="247">
        <f t="shared" si="31"/>
        <v>80</v>
      </c>
      <c r="O231" s="136">
        <v>80</v>
      </c>
      <c r="P231" s="136">
        <v>80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7">
        <v>0.72000000000000008</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t="s">
        <v>386</v>
      </c>
      <c r="J232" s="103" t="s">
        <v>373</v>
      </c>
      <c r="K232" s="247">
        <f t="shared" si="34"/>
        <v>268.84732142857143</v>
      </c>
      <c r="L232" s="247">
        <f t="shared" si="31"/>
        <v>268.84732142857143</v>
      </c>
      <c r="M232" s="247">
        <f t="shared" si="31"/>
        <v>268.84732142857143</v>
      </c>
      <c r="N232" s="247">
        <f t="shared" si="31"/>
        <v>268.84732142857143</v>
      </c>
      <c r="O232" s="136">
        <v>268.84732142857143</v>
      </c>
      <c r="P232" s="136">
        <v>268.84732142857143</v>
      </c>
      <c r="Q232" s="136">
        <v>0</v>
      </c>
      <c r="R232" s="136">
        <v>0</v>
      </c>
      <c r="S232" s="136">
        <v>0</v>
      </c>
      <c r="T232" s="88"/>
      <c r="U232" s="103" t="s">
        <v>371</v>
      </c>
      <c r="V232" s="6">
        <f t="shared" si="32"/>
        <v>7.4919260204081661</v>
      </c>
      <c r="W232" s="6">
        <f t="shared" si="35"/>
        <v>11.578431122448983</v>
      </c>
      <c r="X232" s="6">
        <f t="shared" si="33"/>
        <v>12.259515306122452</v>
      </c>
      <c r="Y232" s="6">
        <f t="shared" si="36"/>
        <v>13.621683673469391</v>
      </c>
      <c r="Z232" s="137">
        <v>13.621683673469391</v>
      </c>
      <c r="AA232" s="137">
        <v>13.621683673469391</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374</v>
      </c>
      <c r="K233" s="247">
        <f t="shared" si="34"/>
        <v>376.84090909090912</v>
      </c>
      <c r="L233" s="247">
        <f t="shared" si="31"/>
        <v>376.84090909090912</v>
      </c>
      <c r="M233" s="247">
        <f t="shared" si="31"/>
        <v>376.84090909090912</v>
      </c>
      <c r="N233" s="247">
        <f t="shared" si="31"/>
        <v>376.84090909090912</v>
      </c>
      <c r="O233" s="136">
        <v>376.84090909090912</v>
      </c>
      <c r="P233" s="136">
        <v>376.84090909090912</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7">
        <v>20.735765306122456</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375</v>
      </c>
      <c r="K234" s="247">
        <f t="shared" si="34"/>
        <v>337.78181818181815</v>
      </c>
      <c r="L234" s="247">
        <f t="shared" si="31"/>
        <v>337.78181818181815</v>
      </c>
      <c r="M234" s="247">
        <f t="shared" si="31"/>
        <v>337.78181818181815</v>
      </c>
      <c r="N234" s="247">
        <f t="shared" si="31"/>
        <v>337.78181818181815</v>
      </c>
      <c r="O234" s="136">
        <v>337.78181818181815</v>
      </c>
      <c r="P234" s="136">
        <v>337.78181818181815</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7">
        <v>26.492946428571418</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376</v>
      </c>
      <c r="K235" s="247">
        <f t="shared" si="34"/>
        <v>377.85113636363639</v>
      </c>
      <c r="L235" s="247">
        <f t="shared" si="31"/>
        <v>377.85113636363639</v>
      </c>
      <c r="M235" s="247">
        <f t="shared" si="31"/>
        <v>377.85113636363639</v>
      </c>
      <c r="N235" s="247">
        <f t="shared" si="31"/>
        <v>377.85113636363639</v>
      </c>
      <c r="O235" s="136">
        <v>377.85113636363639</v>
      </c>
      <c r="P235" s="136">
        <v>377.85113636363639</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7">
        <v>50.585308441558418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c r="J236" s="103" t="s">
        <v>377</v>
      </c>
      <c r="K236" s="247">
        <f t="shared" si="34"/>
        <v>464.81704545454545</v>
      </c>
      <c r="L236" s="247">
        <f t="shared" si="31"/>
        <v>464.81704545454545</v>
      </c>
      <c r="M236" s="247">
        <f t="shared" si="31"/>
        <v>464.81704545454545</v>
      </c>
      <c r="N236" s="247">
        <f t="shared" si="31"/>
        <v>464.81704545454545</v>
      </c>
      <c r="O236" s="136">
        <v>464.81704545454545</v>
      </c>
      <c r="P236" s="136">
        <v>464.81704545454545</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7">
        <v>58.213636363636347</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378</v>
      </c>
      <c r="K237" s="247">
        <f t="shared" si="34"/>
        <v>521.91666666666674</v>
      </c>
      <c r="L237" s="247">
        <f t="shared" si="31"/>
        <v>521.91666666666674</v>
      </c>
      <c r="M237" s="247">
        <f t="shared" si="31"/>
        <v>521.91666666666674</v>
      </c>
      <c r="N237" s="247">
        <f t="shared" si="31"/>
        <v>521.91666666666674</v>
      </c>
      <c r="O237" s="136">
        <v>521.91666666666674</v>
      </c>
      <c r="P237" s="136">
        <v>521.91666666666674</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7">
        <v>54.982983870967708</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379</v>
      </c>
      <c r="K238" s="247">
        <f t="shared" si="34"/>
        <v>80</v>
      </c>
      <c r="L238" s="247">
        <f t="shared" si="31"/>
        <v>80</v>
      </c>
      <c r="M238" s="247">
        <f t="shared" si="31"/>
        <v>80</v>
      </c>
      <c r="N238" s="247">
        <f t="shared" si="31"/>
        <v>80</v>
      </c>
      <c r="O238" s="136">
        <v>80</v>
      </c>
      <c r="P238" s="136">
        <v>80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7">
        <v>0.72000000000000008</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380</v>
      </c>
      <c r="K239" s="247">
        <f t="shared" si="34"/>
        <v>80</v>
      </c>
      <c r="L239" s="247">
        <f t="shared" si="34"/>
        <v>80</v>
      </c>
      <c r="M239" s="247">
        <f t="shared" si="34"/>
        <v>80</v>
      </c>
      <c r="N239" s="247">
        <f t="shared" si="34"/>
        <v>80</v>
      </c>
      <c r="O239" s="136">
        <v>80</v>
      </c>
      <c r="P239" s="136">
        <v>80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7">
        <v>0.72000000000000008</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381</v>
      </c>
      <c r="K240" s="247">
        <f t="shared" si="34"/>
        <v>80</v>
      </c>
      <c r="L240" s="247">
        <f t="shared" si="34"/>
        <v>80</v>
      </c>
      <c r="M240" s="247">
        <f t="shared" si="34"/>
        <v>80</v>
      </c>
      <c r="N240" s="247">
        <f t="shared" si="34"/>
        <v>80</v>
      </c>
      <c r="O240" s="136">
        <v>80</v>
      </c>
      <c r="P240" s="136">
        <v>80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7">
        <v>0.7200000000000002</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382</v>
      </c>
      <c r="K241" s="247">
        <f t="shared" si="34"/>
        <v>80</v>
      </c>
      <c r="L241" s="247">
        <f t="shared" si="34"/>
        <v>80</v>
      </c>
      <c r="M241" s="247">
        <f t="shared" si="34"/>
        <v>80</v>
      </c>
      <c r="N241" s="247">
        <f t="shared" si="34"/>
        <v>80</v>
      </c>
      <c r="O241" s="136">
        <v>80</v>
      </c>
      <c r="P241" s="136">
        <v>80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7">
        <v>0.72000000000000008</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t="s">
        <v>779</v>
      </c>
      <c r="J242" s="103" t="s">
        <v>373</v>
      </c>
      <c r="K242" s="247">
        <f t="shared" si="34"/>
        <v>268.84732142857143</v>
      </c>
      <c r="L242" s="247">
        <f t="shared" si="34"/>
        <v>268.84732142857143</v>
      </c>
      <c r="M242" s="247">
        <f t="shared" si="34"/>
        <v>268.84732142857143</v>
      </c>
      <c r="N242" s="247">
        <f t="shared" si="34"/>
        <v>268.84732142857143</v>
      </c>
      <c r="O242" s="136">
        <v>268.84732142857143</v>
      </c>
      <c r="P242" s="136">
        <v>268.84732142857143</v>
      </c>
      <c r="Q242" s="136">
        <v>0</v>
      </c>
      <c r="R242" s="136">
        <v>0</v>
      </c>
      <c r="S242" s="136">
        <v>0</v>
      </c>
      <c r="T242" s="88"/>
      <c r="U242" s="103" t="s">
        <v>371</v>
      </c>
      <c r="V242" s="6">
        <f t="shared" si="32"/>
        <v>7.4919260204081661</v>
      </c>
      <c r="W242" s="6">
        <f t="shared" si="37"/>
        <v>11.578431122448983</v>
      </c>
      <c r="X242" s="6">
        <f t="shared" si="33"/>
        <v>12.259515306122452</v>
      </c>
      <c r="Y242" s="6">
        <f t="shared" si="38"/>
        <v>13.621683673469391</v>
      </c>
      <c r="Z242" s="137">
        <v>13.621683673469391</v>
      </c>
      <c r="AA242" s="137">
        <v>13.621683673469391</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374</v>
      </c>
      <c r="K243" s="247">
        <f t="shared" si="34"/>
        <v>376.84090909090912</v>
      </c>
      <c r="L243" s="247">
        <f t="shared" si="34"/>
        <v>376.84090909090912</v>
      </c>
      <c r="M243" s="247">
        <f t="shared" si="34"/>
        <v>376.84090909090912</v>
      </c>
      <c r="N243" s="247">
        <f t="shared" si="34"/>
        <v>376.84090909090912</v>
      </c>
      <c r="O243" s="136">
        <v>376.84090909090912</v>
      </c>
      <c r="P243" s="136">
        <v>376.84090909090912</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7">
        <v>20.735765306122456</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375</v>
      </c>
      <c r="K244" s="247">
        <f t="shared" si="34"/>
        <v>337.78181818181815</v>
      </c>
      <c r="L244" s="247">
        <f t="shared" si="34"/>
        <v>337.78181818181815</v>
      </c>
      <c r="M244" s="247">
        <f t="shared" si="34"/>
        <v>337.78181818181815</v>
      </c>
      <c r="N244" s="247">
        <f t="shared" si="34"/>
        <v>337.78181818181815</v>
      </c>
      <c r="O244" s="136">
        <v>337.78181818181815</v>
      </c>
      <c r="P244" s="136">
        <v>337.78181818181815</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7">
        <v>26.492946428571418</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376</v>
      </c>
      <c r="K245" s="247">
        <f t="shared" si="34"/>
        <v>377.85113636363639</v>
      </c>
      <c r="L245" s="247">
        <f t="shared" si="34"/>
        <v>377.85113636363639</v>
      </c>
      <c r="M245" s="247">
        <f t="shared" si="34"/>
        <v>377.85113636363639</v>
      </c>
      <c r="N245" s="247">
        <f t="shared" si="34"/>
        <v>377.85113636363639</v>
      </c>
      <c r="O245" s="136">
        <v>377.85113636363639</v>
      </c>
      <c r="P245" s="136">
        <v>377.85113636363639</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7">
        <v>50.585308441558418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c r="J246" s="103" t="s">
        <v>377</v>
      </c>
      <c r="K246" s="247">
        <f t="shared" si="34"/>
        <v>464.81704545454545</v>
      </c>
      <c r="L246" s="247">
        <f t="shared" si="34"/>
        <v>464.81704545454545</v>
      </c>
      <c r="M246" s="247">
        <f t="shared" si="34"/>
        <v>464.81704545454545</v>
      </c>
      <c r="N246" s="247">
        <f t="shared" si="34"/>
        <v>464.81704545454545</v>
      </c>
      <c r="O246" s="136">
        <v>464.81704545454545</v>
      </c>
      <c r="P246" s="136">
        <v>464.81704545454545</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7">
        <v>58.213636363636347</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378</v>
      </c>
      <c r="K247" s="247">
        <f t="shared" si="34"/>
        <v>439.39</v>
      </c>
      <c r="L247" s="247">
        <f t="shared" si="34"/>
        <v>439.39</v>
      </c>
      <c r="M247" s="247">
        <f t="shared" si="34"/>
        <v>439.39</v>
      </c>
      <c r="N247" s="247">
        <f t="shared" si="34"/>
        <v>439.39</v>
      </c>
      <c r="O247" s="136">
        <v>439.39</v>
      </c>
      <c r="P247" s="136">
        <v>439.39</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7">
        <v>42.914812499999996</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379</v>
      </c>
      <c r="K248" s="247">
        <f t="shared" si="34"/>
        <v>80</v>
      </c>
      <c r="L248" s="247">
        <f t="shared" si="34"/>
        <v>80</v>
      </c>
      <c r="M248" s="247">
        <f t="shared" si="34"/>
        <v>80</v>
      </c>
      <c r="N248" s="247">
        <f t="shared" si="34"/>
        <v>80</v>
      </c>
      <c r="O248" s="136">
        <v>80</v>
      </c>
      <c r="P248" s="136">
        <v>80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7">
        <v>0.72000000000000008</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380</v>
      </c>
      <c r="K249" s="247">
        <f t="shared" si="34"/>
        <v>80</v>
      </c>
      <c r="L249" s="247">
        <f t="shared" si="34"/>
        <v>80</v>
      </c>
      <c r="M249" s="247">
        <f t="shared" si="34"/>
        <v>80</v>
      </c>
      <c r="N249" s="247">
        <f t="shared" si="34"/>
        <v>80</v>
      </c>
      <c r="O249" s="136">
        <v>80</v>
      </c>
      <c r="P249" s="136">
        <v>80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7">
        <v>0.72000000000000008</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381</v>
      </c>
      <c r="K250" s="247">
        <f t="shared" si="34"/>
        <v>80</v>
      </c>
      <c r="L250" s="247">
        <f t="shared" si="34"/>
        <v>80</v>
      </c>
      <c r="M250" s="247">
        <f t="shared" si="34"/>
        <v>80</v>
      </c>
      <c r="N250" s="247">
        <f t="shared" si="34"/>
        <v>80</v>
      </c>
      <c r="O250" s="136">
        <v>80</v>
      </c>
      <c r="P250" s="136">
        <v>80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7">
        <v>0.7200000000000002</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382</v>
      </c>
      <c r="K251" s="247">
        <f t="shared" si="34"/>
        <v>80</v>
      </c>
      <c r="L251" s="247">
        <f t="shared" si="34"/>
        <v>80</v>
      </c>
      <c r="M251" s="247">
        <f t="shared" si="34"/>
        <v>80</v>
      </c>
      <c r="N251" s="247">
        <f t="shared" si="34"/>
        <v>80</v>
      </c>
      <c r="O251" s="136">
        <v>80</v>
      </c>
      <c r="P251" s="136">
        <v>80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7">
        <v>0.72000000000000008</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t="s">
        <v>780</v>
      </c>
      <c r="J252" s="103" t="s">
        <v>373</v>
      </c>
      <c r="K252" s="247">
        <f t="shared" si="34"/>
        <v>268.84732142857143</v>
      </c>
      <c r="L252" s="247">
        <f t="shared" si="34"/>
        <v>268.84732142857143</v>
      </c>
      <c r="M252" s="247">
        <f t="shared" si="34"/>
        <v>268.84732142857143</v>
      </c>
      <c r="N252" s="247">
        <f t="shared" si="34"/>
        <v>268.84732142857143</v>
      </c>
      <c r="O252" s="136">
        <v>268.84732142857143</v>
      </c>
      <c r="P252" s="136">
        <v>268.84732142857143</v>
      </c>
      <c r="Q252" s="136">
        <v>0</v>
      </c>
      <c r="R252" s="136">
        <v>0</v>
      </c>
      <c r="S252" s="136">
        <v>0</v>
      </c>
      <c r="T252" s="88"/>
      <c r="U252" s="103" t="s">
        <v>371</v>
      </c>
      <c r="V252" s="6">
        <f t="shared" si="32"/>
        <v>7.4919260204081661</v>
      </c>
      <c r="W252" s="6">
        <f t="shared" si="39"/>
        <v>11.578431122448983</v>
      </c>
      <c r="X252" s="6">
        <f t="shared" si="33"/>
        <v>12.259515306122452</v>
      </c>
      <c r="Y252" s="6">
        <f t="shared" si="40"/>
        <v>13.621683673469391</v>
      </c>
      <c r="Z252" s="137">
        <v>13.621683673469391</v>
      </c>
      <c r="AA252" s="137">
        <v>13.621683673469391</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374</v>
      </c>
      <c r="K253" s="247">
        <f t="shared" si="34"/>
        <v>346.35833333333335</v>
      </c>
      <c r="L253" s="247">
        <f t="shared" si="34"/>
        <v>346.35833333333335</v>
      </c>
      <c r="M253" s="247">
        <f t="shared" si="34"/>
        <v>346.35833333333335</v>
      </c>
      <c r="N253" s="247">
        <f t="shared" si="34"/>
        <v>346.35833333333335</v>
      </c>
      <c r="O253" s="136">
        <v>346.35833333333335</v>
      </c>
      <c r="P253" s="136">
        <v>346.35833333333335</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7">
        <v>16.569350140056031</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375</v>
      </c>
      <c r="K254" s="247">
        <f t="shared" si="34"/>
        <v>395.58750000000009</v>
      </c>
      <c r="L254" s="247">
        <f t="shared" si="34"/>
        <v>395.58750000000009</v>
      </c>
      <c r="M254" s="247">
        <f t="shared" si="34"/>
        <v>395.58750000000009</v>
      </c>
      <c r="N254" s="247">
        <f t="shared" si="34"/>
        <v>395.58750000000009</v>
      </c>
      <c r="O254" s="136">
        <v>395.58750000000009</v>
      </c>
      <c r="P254" s="136">
        <v>395.58750000000009</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7">
        <v>25.374298245614042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376</v>
      </c>
      <c r="K255" s="247">
        <f t="shared" si="34"/>
        <v>399.13333333333338</v>
      </c>
      <c r="L255" s="247">
        <f t="shared" si="34"/>
        <v>399.13333333333338</v>
      </c>
      <c r="M255" s="247">
        <f t="shared" si="34"/>
        <v>399.13333333333338</v>
      </c>
      <c r="N255" s="247">
        <f t="shared" si="34"/>
        <v>399.13333333333338</v>
      </c>
      <c r="O255" s="136">
        <v>399.13333333333338</v>
      </c>
      <c r="P255" s="136">
        <v>399.13333333333338</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7">
        <v>50.707738095238113</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c r="J256" s="103" t="s">
        <v>377</v>
      </c>
      <c r="K256" s="247">
        <f t="shared" ref="K256:N287" si="42">$O256</f>
        <v>488.27083333333337</v>
      </c>
      <c r="L256" s="247">
        <f t="shared" si="42"/>
        <v>488.27083333333337</v>
      </c>
      <c r="M256" s="247">
        <f t="shared" si="42"/>
        <v>488.27083333333337</v>
      </c>
      <c r="N256" s="247">
        <f t="shared" si="42"/>
        <v>488.27083333333337</v>
      </c>
      <c r="O256" s="136">
        <v>488.27083333333337</v>
      </c>
      <c r="P256" s="136">
        <v>488.27083333333337</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7">
        <v>61.509000000000015</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378</v>
      </c>
      <c r="K257" s="247">
        <f t="shared" si="42"/>
        <v>679.15</v>
      </c>
      <c r="L257" s="247">
        <f t="shared" si="42"/>
        <v>679.15</v>
      </c>
      <c r="M257" s="247">
        <f t="shared" si="42"/>
        <v>679.15</v>
      </c>
      <c r="N257" s="247">
        <f t="shared" si="42"/>
        <v>679.15</v>
      </c>
      <c r="O257" s="136">
        <v>679.15</v>
      </c>
      <c r="P257" s="136">
        <v>679.15</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7">
        <v>63.434758064516146</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379</v>
      </c>
      <c r="K258" s="247">
        <f t="shared" si="42"/>
        <v>80</v>
      </c>
      <c r="L258" s="247">
        <f t="shared" si="42"/>
        <v>80</v>
      </c>
      <c r="M258" s="247">
        <f t="shared" si="42"/>
        <v>80</v>
      </c>
      <c r="N258" s="247">
        <f t="shared" si="42"/>
        <v>80</v>
      </c>
      <c r="O258" s="136">
        <v>80</v>
      </c>
      <c r="P258" s="136">
        <v>80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7">
        <v>0.72000000000000008</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380</v>
      </c>
      <c r="K259" s="247">
        <f t="shared" si="42"/>
        <v>80</v>
      </c>
      <c r="L259" s="247">
        <f t="shared" si="42"/>
        <v>80</v>
      </c>
      <c r="M259" s="247">
        <f t="shared" si="42"/>
        <v>80</v>
      </c>
      <c r="N259" s="247">
        <f t="shared" si="42"/>
        <v>80</v>
      </c>
      <c r="O259" s="136">
        <v>80</v>
      </c>
      <c r="P259" s="136">
        <v>80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7">
        <v>0.72000000000000008</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381</v>
      </c>
      <c r="K260" s="247">
        <f t="shared" si="42"/>
        <v>80</v>
      </c>
      <c r="L260" s="247">
        <f t="shared" si="42"/>
        <v>80</v>
      </c>
      <c r="M260" s="247">
        <f t="shared" si="42"/>
        <v>80</v>
      </c>
      <c r="N260" s="247">
        <f t="shared" si="42"/>
        <v>80</v>
      </c>
      <c r="O260" s="136">
        <v>80</v>
      </c>
      <c r="P260" s="136">
        <v>80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7">
        <v>0.7200000000000002</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382</v>
      </c>
      <c r="K261" s="247">
        <f t="shared" si="42"/>
        <v>80</v>
      </c>
      <c r="L261" s="247">
        <f t="shared" si="42"/>
        <v>80</v>
      </c>
      <c r="M261" s="247">
        <f t="shared" si="42"/>
        <v>80</v>
      </c>
      <c r="N261" s="247">
        <f t="shared" si="42"/>
        <v>80</v>
      </c>
      <c r="O261" s="136">
        <v>80</v>
      </c>
      <c r="P261" s="136">
        <v>80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7">
        <v>0.72000000000000008</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t="s">
        <v>781</v>
      </c>
      <c r="J262" s="103" t="s">
        <v>373</v>
      </c>
      <c r="K262" s="247">
        <f t="shared" si="42"/>
        <v>268.84732142857143</v>
      </c>
      <c r="L262" s="247">
        <f t="shared" si="42"/>
        <v>268.84732142857143</v>
      </c>
      <c r="M262" s="247">
        <f t="shared" si="42"/>
        <v>268.84732142857143</v>
      </c>
      <c r="N262" s="247">
        <f t="shared" si="42"/>
        <v>268.84732142857143</v>
      </c>
      <c r="O262" s="136">
        <v>268.84732142857143</v>
      </c>
      <c r="P262" s="136">
        <v>268.84732142857143</v>
      </c>
      <c r="Q262" s="136">
        <v>0</v>
      </c>
      <c r="R262" s="136">
        <v>0</v>
      </c>
      <c r="S262" s="136">
        <v>0</v>
      </c>
      <c r="T262" s="88"/>
      <c r="U262" s="103" t="s">
        <v>371</v>
      </c>
      <c r="V262" s="6">
        <f t="shared" si="32"/>
        <v>7.4919260204081661</v>
      </c>
      <c r="W262" s="6">
        <f t="shared" si="41"/>
        <v>11.578431122448983</v>
      </c>
      <c r="X262" s="6">
        <f t="shared" si="33"/>
        <v>12.259515306122452</v>
      </c>
      <c r="Y262" s="6">
        <f t="shared" si="43"/>
        <v>13.621683673469391</v>
      </c>
      <c r="Z262" s="137">
        <v>13.621683673469391</v>
      </c>
      <c r="AA262" s="137">
        <v>13.621683673469391</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374</v>
      </c>
      <c r="K263" s="247">
        <f t="shared" si="42"/>
        <v>346.35833333333335</v>
      </c>
      <c r="L263" s="247">
        <f t="shared" si="42"/>
        <v>346.35833333333335</v>
      </c>
      <c r="M263" s="247">
        <f t="shared" si="42"/>
        <v>346.35833333333335</v>
      </c>
      <c r="N263" s="247">
        <f t="shared" si="42"/>
        <v>346.35833333333335</v>
      </c>
      <c r="O263" s="136">
        <v>346.35833333333335</v>
      </c>
      <c r="P263" s="136">
        <v>346.35833333333335</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7">
        <v>16.569350140056031</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375</v>
      </c>
      <c r="K264" s="247">
        <f t="shared" si="42"/>
        <v>395.58750000000009</v>
      </c>
      <c r="L264" s="247">
        <f t="shared" si="42"/>
        <v>395.58750000000009</v>
      </c>
      <c r="M264" s="247">
        <f t="shared" si="42"/>
        <v>395.58750000000009</v>
      </c>
      <c r="N264" s="247">
        <f t="shared" si="42"/>
        <v>395.58750000000009</v>
      </c>
      <c r="O264" s="136">
        <v>395.58750000000009</v>
      </c>
      <c r="P264" s="136">
        <v>395.58750000000009</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7">
        <v>25.374298245614042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376</v>
      </c>
      <c r="K265" s="247">
        <f t="shared" si="42"/>
        <v>399.13333333333338</v>
      </c>
      <c r="L265" s="247">
        <f t="shared" si="42"/>
        <v>399.13333333333338</v>
      </c>
      <c r="M265" s="247">
        <f t="shared" si="42"/>
        <v>399.13333333333338</v>
      </c>
      <c r="N265" s="247">
        <f t="shared" si="42"/>
        <v>399.13333333333338</v>
      </c>
      <c r="O265" s="136">
        <v>399.13333333333338</v>
      </c>
      <c r="P265" s="136">
        <v>399.13333333333338</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7">
        <v>50.707738095238113</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c r="J266" s="103" t="s">
        <v>377</v>
      </c>
      <c r="K266" s="247">
        <f t="shared" si="42"/>
        <v>488.27083333333337</v>
      </c>
      <c r="L266" s="247">
        <f t="shared" si="42"/>
        <v>488.27083333333337</v>
      </c>
      <c r="M266" s="247">
        <f t="shared" si="42"/>
        <v>488.27083333333337</v>
      </c>
      <c r="N266" s="247">
        <f t="shared" si="42"/>
        <v>488.27083333333337</v>
      </c>
      <c r="O266" s="136">
        <v>488.27083333333337</v>
      </c>
      <c r="P266" s="136">
        <v>488.27083333333337</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7">
        <v>61.509000000000015</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378</v>
      </c>
      <c r="K267" s="247">
        <f t="shared" si="42"/>
        <v>650.625</v>
      </c>
      <c r="L267" s="247">
        <f t="shared" si="42"/>
        <v>650.625</v>
      </c>
      <c r="M267" s="247">
        <f t="shared" si="42"/>
        <v>650.625</v>
      </c>
      <c r="N267" s="247">
        <f t="shared" si="42"/>
        <v>650.625</v>
      </c>
      <c r="O267" s="136">
        <v>650.625</v>
      </c>
      <c r="P267" s="136">
        <v>650.625</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7">
        <v>34.677692307692311</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379</v>
      </c>
      <c r="K268" s="247">
        <f t="shared" si="42"/>
        <v>80</v>
      </c>
      <c r="L268" s="247">
        <f t="shared" si="42"/>
        <v>80</v>
      </c>
      <c r="M268" s="247">
        <f t="shared" si="42"/>
        <v>80</v>
      </c>
      <c r="N268" s="247">
        <f t="shared" si="42"/>
        <v>80</v>
      </c>
      <c r="O268" s="136">
        <v>80</v>
      </c>
      <c r="P268" s="136">
        <v>80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7">
        <v>0.72000000000000008</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380</v>
      </c>
      <c r="K269" s="247">
        <f t="shared" si="42"/>
        <v>80</v>
      </c>
      <c r="L269" s="247">
        <f t="shared" si="42"/>
        <v>80</v>
      </c>
      <c r="M269" s="247">
        <f t="shared" si="42"/>
        <v>80</v>
      </c>
      <c r="N269" s="247">
        <f t="shared" si="42"/>
        <v>80</v>
      </c>
      <c r="O269" s="136">
        <v>80</v>
      </c>
      <c r="P269" s="136">
        <v>80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7">
        <v>0.72000000000000008</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381</v>
      </c>
      <c r="K270" s="247">
        <f t="shared" si="42"/>
        <v>80</v>
      </c>
      <c r="L270" s="247">
        <f t="shared" si="42"/>
        <v>80</v>
      </c>
      <c r="M270" s="247">
        <f t="shared" si="42"/>
        <v>80</v>
      </c>
      <c r="N270" s="247">
        <f t="shared" si="42"/>
        <v>80</v>
      </c>
      <c r="O270" s="136">
        <v>80</v>
      </c>
      <c r="P270" s="136">
        <v>80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7">
        <v>0.7200000000000002</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382</v>
      </c>
      <c r="K271" s="247">
        <f t="shared" si="42"/>
        <v>80</v>
      </c>
      <c r="L271" s="247">
        <f t="shared" si="42"/>
        <v>80</v>
      </c>
      <c r="M271" s="247">
        <f t="shared" si="42"/>
        <v>80</v>
      </c>
      <c r="N271" s="247">
        <f t="shared" si="42"/>
        <v>80</v>
      </c>
      <c r="O271" s="136">
        <v>80</v>
      </c>
      <c r="P271" s="136">
        <v>80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7">
        <v>0.72000000000000008</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t="s">
        <v>782</v>
      </c>
      <c r="J272" s="103" t="s">
        <v>373</v>
      </c>
      <c r="K272" s="247">
        <f t="shared" si="42"/>
        <v>80</v>
      </c>
      <c r="L272" s="247">
        <f t="shared" si="42"/>
        <v>80</v>
      </c>
      <c r="M272" s="247">
        <f t="shared" si="42"/>
        <v>80</v>
      </c>
      <c r="N272" s="247">
        <f t="shared" si="42"/>
        <v>80</v>
      </c>
      <c r="O272" s="136">
        <v>80</v>
      </c>
      <c r="P272" s="136">
        <v>80</v>
      </c>
      <c r="Q272" s="136">
        <v>0</v>
      </c>
      <c r="R272" s="136">
        <v>0</v>
      </c>
      <c r="S272" s="136">
        <v>0</v>
      </c>
      <c r="T272" s="88"/>
      <c r="U272" s="103" t="s">
        <v>371</v>
      </c>
      <c r="V272" s="6">
        <f t="shared" si="32"/>
        <v>0.33000000000000007</v>
      </c>
      <c r="W272" s="6">
        <f t="shared" si="44"/>
        <v>0.51</v>
      </c>
      <c r="X272" s="6">
        <f t="shared" si="33"/>
        <v>0.54000000000000015</v>
      </c>
      <c r="Y272" s="6">
        <f t="shared" si="45"/>
        <v>0.60000000000000009</v>
      </c>
      <c r="Z272" s="137">
        <v>0.60000000000000009</v>
      </c>
      <c r="AA272" s="137">
        <v>0.60000000000000009</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374</v>
      </c>
      <c r="K273" s="247">
        <f t="shared" si="42"/>
        <v>159.11499999999998</v>
      </c>
      <c r="L273" s="247">
        <f t="shared" si="42"/>
        <v>159.11499999999998</v>
      </c>
      <c r="M273" s="247">
        <f t="shared" si="42"/>
        <v>159.11499999999998</v>
      </c>
      <c r="N273" s="247">
        <f t="shared" si="42"/>
        <v>159.11499999999998</v>
      </c>
      <c r="O273" s="136">
        <v>159.11499999999998</v>
      </c>
      <c r="P273" s="136">
        <v>159.11499999999998</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7">
        <v>14.66511596638655</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375</v>
      </c>
      <c r="K274" s="247">
        <f t="shared" si="42"/>
        <v>308.26333333333332</v>
      </c>
      <c r="L274" s="247">
        <f t="shared" si="42"/>
        <v>308.26333333333332</v>
      </c>
      <c r="M274" s="247">
        <f t="shared" si="42"/>
        <v>308.26333333333332</v>
      </c>
      <c r="N274" s="247">
        <f t="shared" si="42"/>
        <v>308.26333333333332</v>
      </c>
      <c r="O274" s="136">
        <v>308.26333333333332</v>
      </c>
      <c r="P274" s="136">
        <v>308.26333333333332</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7">
        <v>23.856780701754381</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376</v>
      </c>
      <c r="K275" s="247">
        <f t="shared" si="42"/>
        <v>400.12499999999989</v>
      </c>
      <c r="L275" s="247">
        <f t="shared" si="42"/>
        <v>400.12499999999989</v>
      </c>
      <c r="M275" s="247">
        <f t="shared" si="42"/>
        <v>400.12499999999989</v>
      </c>
      <c r="N275" s="247">
        <f t="shared" si="42"/>
        <v>400.12499999999989</v>
      </c>
      <c r="O275" s="136">
        <v>400.12499999999989</v>
      </c>
      <c r="P275" s="136">
        <v>400.12499999999989</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7">
        <v>51.131904761904742</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c r="J276" s="103" t="s">
        <v>377</v>
      </c>
      <c r="K276" s="247">
        <f t="shared" si="42"/>
        <v>356.88666666666666</v>
      </c>
      <c r="L276" s="247">
        <f t="shared" si="42"/>
        <v>356.88666666666666</v>
      </c>
      <c r="M276" s="247">
        <f t="shared" si="42"/>
        <v>356.88666666666666</v>
      </c>
      <c r="N276" s="247">
        <f t="shared" si="42"/>
        <v>356.88666666666666</v>
      </c>
      <c r="O276" s="136">
        <v>356.88666666666666</v>
      </c>
      <c r="P276" s="136">
        <v>356.88666666666666</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7">
        <v>52.127999999999986</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378</v>
      </c>
      <c r="K277" s="247">
        <f t="shared" si="42"/>
        <v>498.88214285714292</v>
      </c>
      <c r="L277" s="247">
        <f t="shared" si="42"/>
        <v>498.88214285714292</v>
      </c>
      <c r="M277" s="247">
        <f t="shared" si="42"/>
        <v>498.88214285714292</v>
      </c>
      <c r="N277" s="247">
        <f t="shared" si="42"/>
        <v>498.88214285714292</v>
      </c>
      <c r="O277" s="136">
        <v>498.88214285714292</v>
      </c>
      <c r="P277" s="136">
        <v>498.88214285714292</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7">
        <v>56.654642857142854</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379</v>
      </c>
      <c r="K278" s="247">
        <f t="shared" si="42"/>
        <v>80</v>
      </c>
      <c r="L278" s="247">
        <f t="shared" si="42"/>
        <v>80</v>
      </c>
      <c r="M278" s="247">
        <f t="shared" si="42"/>
        <v>80</v>
      </c>
      <c r="N278" s="247">
        <f t="shared" si="42"/>
        <v>80</v>
      </c>
      <c r="O278" s="136">
        <v>80</v>
      </c>
      <c r="P278" s="136">
        <v>80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7">
        <v>0.72000000000000008</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380</v>
      </c>
      <c r="K279" s="247">
        <f t="shared" si="42"/>
        <v>80</v>
      </c>
      <c r="L279" s="247">
        <f t="shared" si="42"/>
        <v>80</v>
      </c>
      <c r="M279" s="247">
        <f t="shared" si="42"/>
        <v>80</v>
      </c>
      <c r="N279" s="247">
        <f t="shared" si="42"/>
        <v>80</v>
      </c>
      <c r="O279" s="136">
        <v>80</v>
      </c>
      <c r="P279" s="136">
        <v>80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7">
        <v>0.72000000000000008</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381</v>
      </c>
      <c r="K280" s="247">
        <f t="shared" si="42"/>
        <v>80</v>
      </c>
      <c r="L280" s="247">
        <f t="shared" si="42"/>
        <v>80</v>
      </c>
      <c r="M280" s="247">
        <f t="shared" si="42"/>
        <v>80</v>
      </c>
      <c r="N280" s="247">
        <f t="shared" si="42"/>
        <v>80</v>
      </c>
      <c r="O280" s="136">
        <v>80</v>
      </c>
      <c r="P280" s="136">
        <v>80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7">
        <v>0.7200000000000002</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382</v>
      </c>
      <c r="K281" s="247">
        <f t="shared" si="42"/>
        <v>80</v>
      </c>
      <c r="L281" s="247">
        <f t="shared" si="42"/>
        <v>80</v>
      </c>
      <c r="M281" s="247">
        <f t="shared" si="42"/>
        <v>80</v>
      </c>
      <c r="N281" s="247">
        <f t="shared" si="42"/>
        <v>80</v>
      </c>
      <c r="O281" s="136">
        <v>80</v>
      </c>
      <c r="P281" s="136">
        <v>80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7">
        <v>0.72000000000000008</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t="s">
        <v>783</v>
      </c>
      <c r="J282" s="103" t="s">
        <v>373</v>
      </c>
      <c r="K282" s="247">
        <f t="shared" si="42"/>
        <v>80</v>
      </c>
      <c r="L282" s="247">
        <f t="shared" si="42"/>
        <v>80</v>
      </c>
      <c r="M282" s="247">
        <f t="shared" si="42"/>
        <v>80</v>
      </c>
      <c r="N282" s="247">
        <f t="shared" si="42"/>
        <v>80</v>
      </c>
      <c r="O282" s="136">
        <v>80</v>
      </c>
      <c r="P282" s="136">
        <v>80</v>
      </c>
      <c r="Q282" s="136">
        <v>0</v>
      </c>
      <c r="R282" s="136">
        <v>0</v>
      </c>
      <c r="S282" s="136">
        <v>0</v>
      </c>
      <c r="T282" s="88"/>
      <c r="U282" s="103" t="s">
        <v>371</v>
      </c>
      <c r="V282" s="6">
        <f t="shared" si="32"/>
        <v>0.33000000000000007</v>
      </c>
      <c r="W282" s="6">
        <f t="shared" si="46"/>
        <v>0.51</v>
      </c>
      <c r="X282" s="6">
        <f t="shared" si="33"/>
        <v>0.54000000000000015</v>
      </c>
      <c r="Y282" s="6">
        <f t="shared" si="47"/>
        <v>0.60000000000000009</v>
      </c>
      <c r="Z282" s="137">
        <v>0.60000000000000009</v>
      </c>
      <c r="AA282" s="137">
        <v>0.60000000000000009</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374</v>
      </c>
      <c r="K283" s="247">
        <f t="shared" si="42"/>
        <v>159.11499999999998</v>
      </c>
      <c r="L283" s="247">
        <f t="shared" si="42"/>
        <v>159.11499999999998</v>
      </c>
      <c r="M283" s="247">
        <f t="shared" si="42"/>
        <v>159.11499999999998</v>
      </c>
      <c r="N283" s="247">
        <f t="shared" si="42"/>
        <v>159.11499999999998</v>
      </c>
      <c r="O283" s="136">
        <v>159.11499999999998</v>
      </c>
      <c r="P283" s="136">
        <v>159.11499999999998</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7">
        <v>14.432761904761898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375</v>
      </c>
      <c r="K284" s="247">
        <f t="shared" si="42"/>
        <v>308.26333333333332</v>
      </c>
      <c r="L284" s="247">
        <f t="shared" si="42"/>
        <v>308.26333333333332</v>
      </c>
      <c r="M284" s="247">
        <f t="shared" si="42"/>
        <v>308.26333333333332</v>
      </c>
      <c r="N284" s="247">
        <f t="shared" si="42"/>
        <v>308.26333333333332</v>
      </c>
      <c r="O284" s="136">
        <v>308.26333333333332</v>
      </c>
      <c r="P284" s="136">
        <v>308.26333333333332</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7">
        <v>23.712194152046784</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376</v>
      </c>
      <c r="K285" s="247">
        <f t="shared" si="42"/>
        <v>400.12499999999989</v>
      </c>
      <c r="L285" s="247">
        <f t="shared" si="42"/>
        <v>400.12499999999989</v>
      </c>
      <c r="M285" s="247">
        <f t="shared" si="42"/>
        <v>400.12499999999989</v>
      </c>
      <c r="N285" s="247">
        <f t="shared" si="42"/>
        <v>400.12499999999989</v>
      </c>
      <c r="O285" s="136">
        <v>400.12499999999989</v>
      </c>
      <c r="P285" s="136">
        <v>400.12499999999989</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7">
        <v>51.131904761904742</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c r="J286" s="103" t="s">
        <v>377</v>
      </c>
      <c r="K286" s="247">
        <f t="shared" si="42"/>
        <v>356.88666666666666</v>
      </c>
      <c r="L286" s="247">
        <f t="shared" si="42"/>
        <v>356.88666666666666</v>
      </c>
      <c r="M286" s="247">
        <f t="shared" si="42"/>
        <v>356.88666666666666</v>
      </c>
      <c r="N286" s="247">
        <f t="shared" si="42"/>
        <v>356.88666666666666</v>
      </c>
      <c r="O286" s="136">
        <v>356.88666666666666</v>
      </c>
      <c r="P286" s="136">
        <v>356.88666666666666</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7">
        <v>52.127999999999986</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378</v>
      </c>
      <c r="K287" s="247">
        <f t="shared" si="42"/>
        <v>425.65624999999989</v>
      </c>
      <c r="L287" s="247">
        <f t="shared" si="42"/>
        <v>425.65624999999989</v>
      </c>
      <c r="M287" s="247">
        <f t="shared" si="42"/>
        <v>425.65624999999989</v>
      </c>
      <c r="N287" s="247">
        <f t="shared" si="42"/>
        <v>425.65624999999989</v>
      </c>
      <c r="O287" s="136">
        <v>425.65624999999989</v>
      </c>
      <c r="P287" s="136">
        <v>425.65624999999989</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7">
        <v>51.418125000000074</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379</v>
      </c>
      <c r="K288" s="247">
        <f t="shared" ref="K288:N321" si="51">$O288</f>
        <v>80</v>
      </c>
      <c r="L288" s="247">
        <f t="shared" si="51"/>
        <v>80</v>
      </c>
      <c r="M288" s="247">
        <f t="shared" si="51"/>
        <v>80</v>
      </c>
      <c r="N288" s="247">
        <f t="shared" si="51"/>
        <v>80</v>
      </c>
      <c r="O288" s="136">
        <v>80</v>
      </c>
      <c r="P288" s="136">
        <v>80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7">
        <v>0.7200000000000002</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380</v>
      </c>
      <c r="K289" s="247">
        <f t="shared" si="51"/>
        <v>80</v>
      </c>
      <c r="L289" s="247">
        <f t="shared" si="51"/>
        <v>80</v>
      </c>
      <c r="M289" s="247">
        <f t="shared" si="51"/>
        <v>80</v>
      </c>
      <c r="N289" s="247">
        <f t="shared" si="51"/>
        <v>80</v>
      </c>
      <c r="O289" s="136">
        <v>80</v>
      </c>
      <c r="P289" s="136">
        <v>80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7">
        <v>0.72000000000000008</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381</v>
      </c>
      <c r="K290" s="247">
        <f t="shared" si="51"/>
        <v>80</v>
      </c>
      <c r="L290" s="247">
        <f t="shared" si="51"/>
        <v>80</v>
      </c>
      <c r="M290" s="247">
        <f t="shared" si="51"/>
        <v>80</v>
      </c>
      <c r="N290" s="247">
        <f t="shared" si="51"/>
        <v>80</v>
      </c>
      <c r="O290" s="136">
        <v>80</v>
      </c>
      <c r="P290" s="136">
        <v>80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7">
        <v>0.7200000000000002</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382</v>
      </c>
      <c r="K291" s="247">
        <f t="shared" si="51"/>
        <v>80</v>
      </c>
      <c r="L291" s="247">
        <f t="shared" si="51"/>
        <v>80</v>
      </c>
      <c r="M291" s="247">
        <f t="shared" si="51"/>
        <v>80</v>
      </c>
      <c r="N291" s="247">
        <f t="shared" si="51"/>
        <v>80</v>
      </c>
      <c r="O291" s="136">
        <v>80</v>
      </c>
      <c r="P291" s="136">
        <v>80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7">
        <v>0.72000000000000008</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t="s">
        <v>784</v>
      </c>
      <c r="J292" s="103" t="s">
        <v>373</v>
      </c>
      <c r="K292" s="247">
        <f t="shared" si="51"/>
        <v>80</v>
      </c>
      <c r="L292" s="247">
        <f t="shared" si="51"/>
        <v>80</v>
      </c>
      <c r="M292" s="247">
        <f t="shared" si="51"/>
        <v>80</v>
      </c>
      <c r="N292" s="247">
        <f t="shared" si="51"/>
        <v>80</v>
      </c>
      <c r="O292" s="136">
        <v>80</v>
      </c>
      <c r="P292" s="136">
        <v>80</v>
      </c>
      <c r="Q292" s="136">
        <v>0</v>
      </c>
      <c r="R292" s="136">
        <v>0</v>
      </c>
      <c r="S292" s="136">
        <v>0</v>
      </c>
      <c r="T292" s="88"/>
      <c r="U292" s="103" t="s">
        <v>371</v>
      </c>
      <c r="V292" s="6">
        <f t="shared" si="49"/>
        <v>0.33000000000000007</v>
      </c>
      <c r="W292" s="6">
        <f t="shared" si="48"/>
        <v>0.51</v>
      </c>
      <c r="X292" s="6">
        <f t="shared" si="50"/>
        <v>0.54000000000000015</v>
      </c>
      <c r="Y292" s="6">
        <f t="shared" si="52"/>
        <v>0.60000000000000009</v>
      </c>
      <c r="Z292" s="137">
        <v>0.60000000000000009</v>
      </c>
      <c r="AA292" s="137">
        <v>0.60000000000000009</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374</v>
      </c>
      <c r="K293" s="247">
        <f t="shared" si="51"/>
        <v>80</v>
      </c>
      <c r="L293" s="247">
        <f t="shared" si="51"/>
        <v>80</v>
      </c>
      <c r="M293" s="247">
        <f t="shared" si="51"/>
        <v>80</v>
      </c>
      <c r="N293" s="247">
        <f t="shared" si="51"/>
        <v>80</v>
      </c>
      <c r="O293" s="136">
        <v>80</v>
      </c>
      <c r="P293" s="136">
        <v>80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7">
        <v>0.61523809523809536</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375</v>
      </c>
      <c r="K294" s="247">
        <f t="shared" si="51"/>
        <v>258.57142857142856</v>
      </c>
      <c r="L294" s="247">
        <f t="shared" si="51"/>
        <v>258.57142857142856</v>
      </c>
      <c r="M294" s="247">
        <f t="shared" si="51"/>
        <v>258.57142857142856</v>
      </c>
      <c r="N294" s="247">
        <f t="shared" si="51"/>
        <v>258.57142857142856</v>
      </c>
      <c r="O294" s="136">
        <v>258.57142857142856</v>
      </c>
      <c r="P294" s="136">
        <v>258.57142857142856</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7">
        <v>24.285387755102043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376</v>
      </c>
      <c r="K295" s="247">
        <f t="shared" si="51"/>
        <v>360.12857142857138</v>
      </c>
      <c r="L295" s="247">
        <f t="shared" si="51"/>
        <v>360.12857142857138</v>
      </c>
      <c r="M295" s="247">
        <f t="shared" si="51"/>
        <v>360.12857142857138</v>
      </c>
      <c r="N295" s="247">
        <f t="shared" si="51"/>
        <v>360.12857142857138</v>
      </c>
      <c r="O295" s="136">
        <v>360.12857142857138</v>
      </c>
      <c r="P295" s="136">
        <v>360.12857142857138</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7">
        <v>49.620153061224507</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customHeight="1" outlineLevel="2" x14ac:dyDescent="0.25">
      <c r="A296" s="106"/>
      <c r="B296" s="97"/>
      <c r="C296" s="18"/>
      <c r="D296" s="18"/>
      <c r="E296" s="18"/>
      <c r="F296" s="14"/>
      <c r="G296" s="88"/>
      <c r="H296" s="88"/>
      <c r="I296" s="103"/>
      <c r="J296" s="103" t="s">
        <v>377</v>
      </c>
      <c r="K296" s="247">
        <f t="shared" si="51"/>
        <v>337.45357142857142</v>
      </c>
      <c r="L296" s="247">
        <f t="shared" si="51"/>
        <v>337.45357142857142</v>
      </c>
      <c r="M296" s="247">
        <f t="shared" si="51"/>
        <v>337.45357142857142</v>
      </c>
      <c r="N296" s="247">
        <f t="shared" si="51"/>
        <v>337.45357142857142</v>
      </c>
      <c r="O296" s="136">
        <v>337.45357142857142</v>
      </c>
      <c r="P296" s="136">
        <v>337.45357142857142</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7">
        <v>48.788999999999987</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customHeight="1" outlineLevel="2" x14ac:dyDescent="0.25">
      <c r="A297" s="106"/>
      <c r="B297" s="97"/>
      <c r="C297" s="18"/>
      <c r="D297" s="18"/>
      <c r="E297" s="18"/>
      <c r="F297" s="14"/>
      <c r="G297" s="88"/>
      <c r="H297" s="88"/>
      <c r="I297" s="103"/>
      <c r="J297" s="103" t="s">
        <v>378</v>
      </c>
      <c r="K297" s="247">
        <f t="shared" si="51"/>
        <v>468</v>
      </c>
      <c r="L297" s="247">
        <f t="shared" si="51"/>
        <v>468</v>
      </c>
      <c r="M297" s="247">
        <f t="shared" si="51"/>
        <v>468</v>
      </c>
      <c r="N297" s="247">
        <f t="shared" si="51"/>
        <v>468</v>
      </c>
      <c r="O297" s="136">
        <v>468</v>
      </c>
      <c r="P297" s="136">
        <v>468</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7">
        <v>53.427272727272765</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customHeight="1" outlineLevel="2" x14ac:dyDescent="0.25">
      <c r="A298" s="106"/>
      <c r="B298" s="97"/>
      <c r="C298" s="18"/>
      <c r="D298" s="18"/>
      <c r="E298" s="18"/>
      <c r="F298" s="14"/>
      <c r="G298" s="88"/>
      <c r="H298" s="88"/>
      <c r="I298" s="103"/>
      <c r="J298" s="103" t="s">
        <v>379</v>
      </c>
      <c r="K298" s="247">
        <f t="shared" si="51"/>
        <v>80</v>
      </c>
      <c r="L298" s="247">
        <f t="shared" si="51"/>
        <v>80</v>
      </c>
      <c r="M298" s="247">
        <f t="shared" si="51"/>
        <v>80</v>
      </c>
      <c r="N298" s="247">
        <f t="shared" si="51"/>
        <v>80</v>
      </c>
      <c r="O298" s="136">
        <v>80</v>
      </c>
      <c r="P298" s="136">
        <v>80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7">
        <v>0.7200000000000002</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customHeight="1" outlineLevel="2" x14ac:dyDescent="0.25">
      <c r="A299" s="106"/>
      <c r="B299" s="97"/>
      <c r="C299" s="18"/>
      <c r="D299" s="18"/>
      <c r="E299" s="18"/>
      <c r="F299" s="14"/>
      <c r="G299" s="88"/>
      <c r="H299" s="88"/>
      <c r="I299" s="103"/>
      <c r="J299" s="103" t="s">
        <v>380</v>
      </c>
      <c r="K299" s="247">
        <f t="shared" si="51"/>
        <v>80</v>
      </c>
      <c r="L299" s="247">
        <f t="shared" si="51"/>
        <v>80</v>
      </c>
      <c r="M299" s="247">
        <f t="shared" si="51"/>
        <v>80</v>
      </c>
      <c r="N299" s="247">
        <f t="shared" si="51"/>
        <v>80</v>
      </c>
      <c r="O299" s="136">
        <v>80</v>
      </c>
      <c r="P299" s="136">
        <v>80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7">
        <v>0.72000000000000008</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customHeight="1" outlineLevel="2" x14ac:dyDescent="0.25">
      <c r="A300" s="106"/>
      <c r="B300" s="97"/>
      <c r="C300" s="18"/>
      <c r="D300" s="18"/>
      <c r="E300" s="18"/>
      <c r="F300" s="14"/>
      <c r="G300" s="88"/>
      <c r="H300" s="88"/>
      <c r="I300" s="103"/>
      <c r="J300" s="103" t="s">
        <v>381</v>
      </c>
      <c r="K300" s="247">
        <f t="shared" si="51"/>
        <v>80</v>
      </c>
      <c r="L300" s="247">
        <f t="shared" si="51"/>
        <v>80</v>
      </c>
      <c r="M300" s="247">
        <f t="shared" si="51"/>
        <v>80</v>
      </c>
      <c r="N300" s="247">
        <f t="shared" si="51"/>
        <v>80</v>
      </c>
      <c r="O300" s="136">
        <v>80</v>
      </c>
      <c r="P300" s="136">
        <v>80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7">
        <v>0.7200000000000002</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customHeight="1" outlineLevel="2" x14ac:dyDescent="0.25">
      <c r="A301" s="106"/>
      <c r="B301" s="97"/>
      <c r="C301" s="18"/>
      <c r="D301" s="18"/>
      <c r="E301" s="18"/>
      <c r="F301" s="14"/>
      <c r="G301" s="88"/>
      <c r="H301" s="88"/>
      <c r="I301" s="103"/>
      <c r="J301" s="103" t="s">
        <v>382</v>
      </c>
      <c r="K301" s="247">
        <f t="shared" si="51"/>
        <v>80</v>
      </c>
      <c r="L301" s="247">
        <f t="shared" si="51"/>
        <v>80</v>
      </c>
      <c r="M301" s="247">
        <f t="shared" si="51"/>
        <v>80</v>
      </c>
      <c r="N301" s="247">
        <f t="shared" si="51"/>
        <v>80</v>
      </c>
      <c r="O301" s="136">
        <v>80</v>
      </c>
      <c r="P301" s="136">
        <v>80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7">
        <v>0.72000000000000008</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2" x14ac:dyDescent="0.25">
      <c r="A302" s="106"/>
      <c r="B302" s="97"/>
      <c r="C302" s="18"/>
      <c r="D302" s="18"/>
      <c r="E302" s="18"/>
      <c r="F302" s="14"/>
      <c r="G302" s="88"/>
      <c r="H302" s="88"/>
      <c r="I302" s="103" t="s">
        <v>785</v>
      </c>
      <c r="J302" s="103" t="s">
        <v>373</v>
      </c>
      <c r="K302" s="247">
        <f t="shared" si="51"/>
        <v>80</v>
      </c>
      <c r="L302" s="247">
        <f t="shared" si="51"/>
        <v>80</v>
      </c>
      <c r="M302" s="247">
        <f t="shared" si="51"/>
        <v>80</v>
      </c>
      <c r="N302" s="247">
        <f t="shared" si="51"/>
        <v>80</v>
      </c>
      <c r="O302" s="136">
        <v>80</v>
      </c>
      <c r="P302" s="136">
        <v>80</v>
      </c>
      <c r="Q302" s="136">
        <v>0</v>
      </c>
      <c r="R302" s="136">
        <v>0</v>
      </c>
      <c r="S302" s="136">
        <v>0</v>
      </c>
      <c r="T302" s="88"/>
      <c r="U302" s="103" t="s">
        <v>371</v>
      </c>
      <c r="V302" s="6">
        <f t="shared" si="49"/>
        <v>0.33000000000000007</v>
      </c>
      <c r="W302" s="6">
        <f t="shared" si="53"/>
        <v>0.51</v>
      </c>
      <c r="X302" s="6">
        <f t="shared" si="50"/>
        <v>0.54000000000000015</v>
      </c>
      <c r="Y302" s="6">
        <f t="shared" si="54"/>
        <v>0.60000000000000009</v>
      </c>
      <c r="Z302" s="137">
        <v>0.60000000000000009</v>
      </c>
      <c r="AA302" s="137">
        <v>0.60000000000000009</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2" x14ac:dyDescent="0.25">
      <c r="A303" s="106"/>
      <c r="B303" s="97"/>
      <c r="C303" s="18"/>
      <c r="D303" s="18"/>
      <c r="E303" s="18"/>
      <c r="F303" s="14"/>
      <c r="G303" s="88"/>
      <c r="H303" s="88"/>
      <c r="I303" s="103"/>
      <c r="J303" s="103" t="s">
        <v>374</v>
      </c>
      <c r="K303" s="247">
        <f t="shared" si="51"/>
        <v>80</v>
      </c>
      <c r="L303" s="247">
        <f t="shared" si="51"/>
        <v>80</v>
      </c>
      <c r="M303" s="247">
        <f t="shared" si="51"/>
        <v>80</v>
      </c>
      <c r="N303" s="247">
        <f t="shared" si="51"/>
        <v>80</v>
      </c>
      <c r="O303" s="136">
        <v>80</v>
      </c>
      <c r="P303" s="136">
        <v>80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7">
        <v>0.61523809523809536</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2" x14ac:dyDescent="0.25">
      <c r="A304" s="106"/>
      <c r="B304" s="97"/>
      <c r="C304" s="18"/>
      <c r="D304" s="18"/>
      <c r="E304" s="18"/>
      <c r="F304" s="14"/>
      <c r="G304" s="88"/>
      <c r="H304" s="88"/>
      <c r="I304" s="103"/>
      <c r="J304" s="103" t="s">
        <v>375</v>
      </c>
      <c r="K304" s="247">
        <f t="shared" si="51"/>
        <v>258.57142857142856</v>
      </c>
      <c r="L304" s="247">
        <f t="shared" si="51"/>
        <v>258.57142857142856</v>
      </c>
      <c r="M304" s="247">
        <f t="shared" si="51"/>
        <v>258.57142857142856</v>
      </c>
      <c r="N304" s="247">
        <f t="shared" si="51"/>
        <v>258.57142857142856</v>
      </c>
      <c r="O304" s="136">
        <v>258.57142857142856</v>
      </c>
      <c r="P304" s="136">
        <v>258.57142857142856</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7">
        <v>24.285387755102043</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2" x14ac:dyDescent="0.25">
      <c r="A305" s="106"/>
      <c r="B305" s="97"/>
      <c r="C305" s="18"/>
      <c r="D305" s="18"/>
      <c r="E305" s="18"/>
      <c r="F305" s="14"/>
      <c r="G305" s="88"/>
      <c r="H305" s="88"/>
      <c r="I305" s="103"/>
      <c r="J305" s="103" t="s">
        <v>376</v>
      </c>
      <c r="K305" s="247">
        <f t="shared" si="51"/>
        <v>360.12857142857138</v>
      </c>
      <c r="L305" s="247">
        <f t="shared" si="51"/>
        <v>360.12857142857138</v>
      </c>
      <c r="M305" s="247">
        <f t="shared" si="51"/>
        <v>360.12857142857138</v>
      </c>
      <c r="N305" s="247">
        <f t="shared" si="51"/>
        <v>360.12857142857138</v>
      </c>
      <c r="O305" s="136">
        <v>360.12857142857138</v>
      </c>
      <c r="P305" s="136">
        <v>360.12857142857138</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7">
        <v>49.620153061224507</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2" x14ac:dyDescent="0.25">
      <c r="A306" s="106"/>
      <c r="B306" s="97"/>
      <c r="C306" s="18"/>
      <c r="D306" s="18"/>
      <c r="E306" s="18"/>
      <c r="F306" s="14"/>
      <c r="G306" s="88"/>
      <c r="H306" s="88"/>
      <c r="I306" s="103"/>
      <c r="J306" s="103" t="s">
        <v>377</v>
      </c>
      <c r="K306" s="247">
        <f t="shared" si="51"/>
        <v>337.45357142857142</v>
      </c>
      <c r="L306" s="247">
        <f t="shared" si="51"/>
        <v>337.45357142857142</v>
      </c>
      <c r="M306" s="247">
        <f t="shared" si="51"/>
        <v>337.45357142857142</v>
      </c>
      <c r="N306" s="247">
        <f t="shared" si="51"/>
        <v>337.45357142857142</v>
      </c>
      <c r="O306" s="136">
        <v>337.45357142857142</v>
      </c>
      <c r="P306" s="136">
        <v>337.45357142857142</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7">
        <v>48.788999999999987</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2" x14ac:dyDescent="0.25">
      <c r="A307" s="106"/>
      <c r="B307" s="97"/>
      <c r="C307" s="18"/>
      <c r="D307" s="18"/>
      <c r="E307" s="18"/>
      <c r="F307" s="14"/>
      <c r="G307" s="88"/>
      <c r="H307" s="88"/>
      <c r="I307" s="103"/>
      <c r="J307" s="103" t="s">
        <v>378</v>
      </c>
      <c r="K307" s="247">
        <f t="shared" si="51"/>
        <v>492.32000000000011</v>
      </c>
      <c r="L307" s="247">
        <f t="shared" si="51"/>
        <v>492.32000000000011</v>
      </c>
      <c r="M307" s="247">
        <f t="shared" si="51"/>
        <v>492.32000000000011</v>
      </c>
      <c r="N307" s="247">
        <f t="shared" si="51"/>
        <v>492.32000000000011</v>
      </c>
      <c r="O307" s="136">
        <v>492.32000000000011</v>
      </c>
      <c r="P307" s="136">
        <v>492.32000000000011</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7">
        <v>51.611294117647084</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2" x14ac:dyDescent="0.25">
      <c r="A308" s="106"/>
      <c r="B308" s="97"/>
      <c r="C308" s="18"/>
      <c r="D308" s="18"/>
      <c r="E308" s="18"/>
      <c r="F308" s="14"/>
      <c r="G308" s="88"/>
      <c r="H308" s="88"/>
      <c r="I308" s="103"/>
      <c r="J308" s="103" t="s">
        <v>379</v>
      </c>
      <c r="K308" s="247">
        <f t="shared" si="51"/>
        <v>80</v>
      </c>
      <c r="L308" s="247">
        <f t="shared" si="51"/>
        <v>80</v>
      </c>
      <c r="M308" s="247">
        <f t="shared" si="51"/>
        <v>80</v>
      </c>
      <c r="N308" s="247">
        <f t="shared" si="51"/>
        <v>80</v>
      </c>
      <c r="O308" s="136">
        <v>80</v>
      </c>
      <c r="P308" s="136">
        <v>80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7">
        <v>0.7200000000000002</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2" x14ac:dyDescent="0.25">
      <c r="A309" s="106"/>
      <c r="B309" s="97"/>
      <c r="C309" s="18"/>
      <c r="D309" s="18"/>
      <c r="E309" s="18"/>
      <c r="F309" s="14"/>
      <c r="G309" s="88"/>
      <c r="H309" s="88"/>
      <c r="I309" s="103"/>
      <c r="J309" s="103" t="s">
        <v>380</v>
      </c>
      <c r="K309" s="247">
        <f t="shared" si="51"/>
        <v>80</v>
      </c>
      <c r="L309" s="247">
        <f t="shared" si="51"/>
        <v>80</v>
      </c>
      <c r="M309" s="247">
        <f t="shared" si="51"/>
        <v>80</v>
      </c>
      <c r="N309" s="247">
        <f t="shared" si="51"/>
        <v>80</v>
      </c>
      <c r="O309" s="136">
        <v>80</v>
      </c>
      <c r="P309" s="136">
        <v>80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7">
        <v>0.72000000000000008</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2" x14ac:dyDescent="0.25">
      <c r="A310" s="106"/>
      <c r="B310" s="97"/>
      <c r="C310" s="18"/>
      <c r="D310" s="18"/>
      <c r="E310" s="18"/>
      <c r="F310" s="14"/>
      <c r="G310" s="88"/>
      <c r="H310" s="88"/>
      <c r="I310" s="103"/>
      <c r="J310" s="103" t="s">
        <v>381</v>
      </c>
      <c r="K310" s="247">
        <f t="shared" si="51"/>
        <v>80</v>
      </c>
      <c r="L310" s="247">
        <f t="shared" si="51"/>
        <v>80</v>
      </c>
      <c r="M310" s="247">
        <f t="shared" si="51"/>
        <v>80</v>
      </c>
      <c r="N310" s="247">
        <f t="shared" si="51"/>
        <v>80</v>
      </c>
      <c r="O310" s="136">
        <v>80</v>
      </c>
      <c r="P310" s="136">
        <v>80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7">
        <v>0.7200000000000002</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2" x14ac:dyDescent="0.25">
      <c r="A311" s="106"/>
      <c r="B311" s="97"/>
      <c r="C311" s="18"/>
      <c r="D311" s="18"/>
      <c r="E311" s="18"/>
      <c r="F311" s="14"/>
      <c r="G311" s="88"/>
      <c r="H311" s="88"/>
      <c r="I311" s="103"/>
      <c r="J311" s="103" t="s">
        <v>382</v>
      </c>
      <c r="K311" s="247">
        <f t="shared" si="51"/>
        <v>80</v>
      </c>
      <c r="L311" s="247">
        <f t="shared" si="51"/>
        <v>80</v>
      </c>
      <c r="M311" s="247">
        <f t="shared" si="51"/>
        <v>80</v>
      </c>
      <c r="N311" s="247">
        <f t="shared" si="51"/>
        <v>80</v>
      </c>
      <c r="O311" s="136">
        <v>80</v>
      </c>
      <c r="P311" s="136">
        <v>80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7">
        <v>0.72000000000000008</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2" x14ac:dyDescent="0.25">
      <c r="A312" s="106"/>
      <c r="B312" s="97"/>
      <c r="C312" s="18"/>
      <c r="D312" s="18"/>
      <c r="E312" s="18"/>
      <c r="F312" s="14"/>
      <c r="G312" s="88"/>
      <c r="H312" s="88"/>
      <c r="I312" s="103" t="s">
        <v>786</v>
      </c>
      <c r="J312" s="103" t="s">
        <v>373</v>
      </c>
      <c r="K312" s="247">
        <f t="shared" si="51"/>
        <v>80</v>
      </c>
      <c r="L312" s="247">
        <f t="shared" si="51"/>
        <v>80</v>
      </c>
      <c r="M312" s="247">
        <f t="shared" si="51"/>
        <v>80</v>
      </c>
      <c r="N312" s="247">
        <f t="shared" si="51"/>
        <v>80</v>
      </c>
      <c r="O312" s="136">
        <v>80</v>
      </c>
      <c r="P312" s="136">
        <v>80</v>
      </c>
      <c r="Q312" s="136">
        <v>0</v>
      </c>
      <c r="R312" s="136">
        <v>0</v>
      </c>
      <c r="S312" s="136">
        <v>0</v>
      </c>
      <c r="T312" s="88"/>
      <c r="U312" s="103" t="s">
        <v>371</v>
      </c>
      <c r="V312" s="6">
        <f t="shared" si="49"/>
        <v>0.45650000000000002</v>
      </c>
      <c r="W312" s="6">
        <f t="shared" si="55"/>
        <v>0.7054999999999999</v>
      </c>
      <c r="X312" s="6">
        <f t="shared" si="50"/>
        <v>0.747</v>
      </c>
      <c r="Y312" s="6">
        <f t="shared" si="56"/>
        <v>0.83</v>
      </c>
      <c r="Z312" s="137">
        <v>0.83</v>
      </c>
      <c r="AA312" s="137">
        <v>0.83</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2" x14ac:dyDescent="0.25">
      <c r="A313" s="106"/>
      <c r="B313" s="97"/>
      <c r="C313" s="18"/>
      <c r="D313" s="18"/>
      <c r="E313" s="18"/>
      <c r="F313" s="14"/>
      <c r="G313" s="88"/>
      <c r="H313" s="88"/>
      <c r="I313" s="103"/>
      <c r="J313" s="103" t="s">
        <v>374</v>
      </c>
      <c r="K313" s="247">
        <f t="shared" si="51"/>
        <v>80</v>
      </c>
      <c r="L313" s="247">
        <f t="shared" si="51"/>
        <v>80</v>
      </c>
      <c r="M313" s="247">
        <f t="shared" si="51"/>
        <v>80</v>
      </c>
      <c r="N313" s="247">
        <f t="shared" si="51"/>
        <v>80</v>
      </c>
      <c r="O313" s="136">
        <v>80</v>
      </c>
      <c r="P313" s="136">
        <v>80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7">
        <v>0.83</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2" x14ac:dyDescent="0.25">
      <c r="A314" s="106"/>
      <c r="B314" s="97"/>
      <c r="C314" s="18"/>
      <c r="D314" s="18"/>
      <c r="E314" s="18"/>
      <c r="F314" s="14"/>
      <c r="G314" s="88"/>
      <c r="H314" s="88"/>
      <c r="I314" s="103"/>
      <c r="J314" s="103" t="s">
        <v>375</v>
      </c>
      <c r="K314" s="247">
        <f t="shared" si="51"/>
        <v>258.57142857142856</v>
      </c>
      <c r="L314" s="247">
        <f t="shared" si="51"/>
        <v>258.57142857142856</v>
      </c>
      <c r="M314" s="247">
        <f t="shared" si="51"/>
        <v>258.57142857142856</v>
      </c>
      <c r="N314" s="247">
        <f t="shared" si="51"/>
        <v>258.57142857142856</v>
      </c>
      <c r="O314" s="136">
        <v>258.57142857142856</v>
      </c>
      <c r="P314" s="136">
        <v>258.57142857142856</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7">
        <v>29.616326530612245</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2" x14ac:dyDescent="0.25">
      <c r="A315" s="106"/>
      <c r="B315" s="97"/>
      <c r="C315" s="18"/>
      <c r="D315" s="18"/>
      <c r="E315" s="18"/>
      <c r="F315" s="14"/>
      <c r="G315" s="88"/>
      <c r="H315" s="88"/>
      <c r="I315" s="103"/>
      <c r="J315" s="103" t="s">
        <v>376</v>
      </c>
      <c r="K315" s="247">
        <f t="shared" si="51"/>
        <v>360.12857142857138</v>
      </c>
      <c r="L315" s="247">
        <f t="shared" si="51"/>
        <v>360.12857142857138</v>
      </c>
      <c r="M315" s="247">
        <f t="shared" si="51"/>
        <v>360.12857142857138</v>
      </c>
      <c r="N315" s="247">
        <f t="shared" si="51"/>
        <v>360.12857142857138</v>
      </c>
      <c r="O315" s="136">
        <v>360.12857142857138</v>
      </c>
      <c r="P315" s="136">
        <v>360.12857142857138</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7">
        <v>56.70874635568515</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2" x14ac:dyDescent="0.25">
      <c r="A316" s="106"/>
      <c r="B316" s="97"/>
      <c r="C316" s="18"/>
      <c r="D316" s="18"/>
      <c r="E316" s="18"/>
      <c r="F316" s="14"/>
      <c r="G316" s="88"/>
      <c r="H316" s="88"/>
      <c r="I316" s="103"/>
      <c r="J316" s="103" t="s">
        <v>377</v>
      </c>
      <c r="K316" s="247">
        <f t="shared" si="51"/>
        <v>337.45357142857142</v>
      </c>
      <c r="L316" s="247">
        <f t="shared" si="51"/>
        <v>337.45357142857142</v>
      </c>
      <c r="M316" s="247">
        <f t="shared" si="51"/>
        <v>337.45357142857142</v>
      </c>
      <c r="N316" s="247">
        <f t="shared" si="51"/>
        <v>337.45357142857142</v>
      </c>
      <c r="O316" s="136">
        <v>337.45357142857142</v>
      </c>
      <c r="P316" s="136">
        <v>337.45357142857142</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7">
        <v>54.209999999999987</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2" x14ac:dyDescent="0.25">
      <c r="A317" s="106"/>
      <c r="B317" s="97"/>
      <c r="C317" s="18"/>
      <c r="D317" s="18"/>
      <c r="E317" s="18"/>
      <c r="F317" s="14"/>
      <c r="G317" s="88"/>
      <c r="H317" s="88"/>
      <c r="I317" s="103"/>
      <c r="J317" s="103" t="s">
        <v>378</v>
      </c>
      <c r="K317" s="247">
        <f t="shared" si="51"/>
        <v>492.32000000000011</v>
      </c>
      <c r="L317" s="247">
        <f t="shared" si="51"/>
        <v>492.32000000000011</v>
      </c>
      <c r="M317" s="247">
        <f t="shared" si="51"/>
        <v>492.32000000000011</v>
      </c>
      <c r="N317" s="247">
        <f t="shared" si="51"/>
        <v>492.32000000000011</v>
      </c>
      <c r="O317" s="136">
        <v>492.32000000000011</v>
      </c>
      <c r="P317" s="136">
        <v>492.32000000000011</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7">
        <v>57.345882352941203</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2" x14ac:dyDescent="0.25">
      <c r="A318" s="106"/>
      <c r="B318" s="97"/>
      <c r="C318" s="18"/>
      <c r="D318" s="18"/>
      <c r="E318" s="18"/>
      <c r="F318" s="14"/>
      <c r="G318" s="88"/>
      <c r="H318" s="88"/>
      <c r="I318" s="103"/>
      <c r="J318" s="103" t="s">
        <v>379</v>
      </c>
      <c r="K318" s="247">
        <f t="shared" si="51"/>
        <v>80</v>
      </c>
      <c r="L318" s="247">
        <f t="shared" si="51"/>
        <v>80</v>
      </c>
      <c r="M318" s="247">
        <f t="shared" si="51"/>
        <v>80</v>
      </c>
      <c r="N318" s="247">
        <f t="shared" si="51"/>
        <v>80</v>
      </c>
      <c r="O318" s="136">
        <v>80</v>
      </c>
      <c r="P318" s="136">
        <v>80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7">
        <v>0.83</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2" x14ac:dyDescent="0.25">
      <c r="A319" s="106"/>
      <c r="B319" s="97"/>
      <c r="C319" s="18"/>
      <c r="D319" s="18"/>
      <c r="E319" s="18"/>
      <c r="F319" s="14"/>
      <c r="G319" s="88"/>
      <c r="H319" s="88"/>
      <c r="I319" s="103"/>
      <c r="J319" s="103" t="s">
        <v>380</v>
      </c>
      <c r="K319" s="247">
        <f t="shared" si="51"/>
        <v>80</v>
      </c>
      <c r="L319" s="247">
        <f t="shared" si="51"/>
        <v>80</v>
      </c>
      <c r="M319" s="247">
        <f t="shared" si="51"/>
        <v>80</v>
      </c>
      <c r="N319" s="247">
        <f t="shared" si="51"/>
        <v>80</v>
      </c>
      <c r="O319" s="136">
        <v>80</v>
      </c>
      <c r="P319" s="136">
        <v>80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7">
        <v>0.83</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c r="J320" s="103" t="s">
        <v>381</v>
      </c>
      <c r="K320" s="247">
        <f t="shared" si="51"/>
        <v>80</v>
      </c>
      <c r="L320" s="247">
        <f t="shared" si="51"/>
        <v>80</v>
      </c>
      <c r="M320" s="247">
        <f t="shared" si="51"/>
        <v>80</v>
      </c>
      <c r="N320" s="247">
        <f t="shared" si="51"/>
        <v>80</v>
      </c>
      <c r="O320" s="136">
        <v>80</v>
      </c>
      <c r="P320" s="136">
        <v>80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7">
        <v>0.83</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382</v>
      </c>
      <c r="K321" s="247">
        <f t="shared" si="51"/>
        <v>80</v>
      </c>
      <c r="L321" s="247">
        <f t="shared" si="51"/>
        <v>80</v>
      </c>
      <c r="M321" s="247">
        <f t="shared" si="51"/>
        <v>80</v>
      </c>
      <c r="N321" s="247">
        <f t="shared" si="51"/>
        <v>80</v>
      </c>
      <c r="O321" s="136">
        <v>80</v>
      </c>
      <c r="P321" s="136">
        <v>80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7">
        <v>0.83</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25"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25"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1" x14ac:dyDescent="0.25">
      <c r="A334" s="106"/>
      <c r="B334" s="97"/>
      <c r="C334" s="18"/>
      <c r="D334" s="18"/>
      <c r="E334" s="18"/>
      <c r="F334" s="18"/>
      <c r="G334" s="24"/>
      <c r="H334" s="24"/>
      <c r="I334" s="24" t="s">
        <v>445</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369</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1" x14ac:dyDescent="0.25">
      <c r="A335" s="106"/>
      <c r="B335" s="97"/>
      <c r="C335" s="18"/>
      <c r="D335" s="18"/>
      <c r="E335" s="18"/>
      <c r="F335" s="18"/>
      <c r="G335" s="24"/>
      <c r="H335" s="24"/>
      <c r="I335" s="24"/>
      <c r="J335" s="24"/>
      <c r="K335" s="24" t="s">
        <v>363</v>
      </c>
      <c r="L335" s="24" t="s">
        <v>364</v>
      </c>
      <c r="M335" s="24" t="s">
        <v>366</v>
      </c>
      <c r="N335" s="24" t="s">
        <v>367</v>
      </c>
      <c r="O335" s="24" t="s">
        <v>368</v>
      </c>
      <c r="P335" s="24" t="s">
        <v>370</v>
      </c>
      <c r="Q335" s="24" t="s">
        <v>871</v>
      </c>
      <c r="R335" s="24" t="s">
        <v>872</v>
      </c>
      <c r="S335" s="24" t="s">
        <v>1170</v>
      </c>
      <c r="T335" s="24"/>
      <c r="U335" s="24"/>
      <c r="V335" s="24" t="s">
        <v>363</v>
      </c>
      <c r="W335" s="24" t="s">
        <v>364</v>
      </c>
      <c r="X335" s="24" t="s">
        <v>366</v>
      </c>
      <c r="Y335" s="24" t="s">
        <v>367</v>
      </c>
      <c r="Z335" s="24" t="s">
        <v>368</v>
      </c>
      <c r="AA335" s="24" t="s">
        <v>370</v>
      </c>
      <c r="AB335" s="24" t="s">
        <v>871</v>
      </c>
      <c r="AC335" s="24" t="s">
        <v>872</v>
      </c>
      <c r="AD335" s="24" t="s">
        <v>1170</v>
      </c>
      <c r="AE335" s="24" t="s">
        <v>368</v>
      </c>
      <c r="AF335" s="24" t="s">
        <v>368</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1" x14ac:dyDescent="0.25">
      <c r="A336" s="106"/>
      <c r="B336" s="97"/>
      <c r="C336" s="18"/>
      <c r="D336" s="18"/>
      <c r="E336" s="18"/>
      <c r="F336" s="14"/>
      <c r="G336" s="88"/>
      <c r="H336" s="88"/>
      <c r="I336" s="103" t="s">
        <v>807</v>
      </c>
      <c r="J336" s="103" t="s">
        <v>371</v>
      </c>
      <c r="K336" s="247">
        <f t="shared" ref="K336:N351" si="58">$O336</f>
        <v>100</v>
      </c>
      <c r="L336" s="247">
        <f t="shared" si="58"/>
        <v>100</v>
      </c>
      <c r="M336" s="247">
        <f t="shared" si="58"/>
        <v>100</v>
      </c>
      <c r="N336" s="247">
        <f t="shared" si="58"/>
        <v>100</v>
      </c>
      <c r="O336" s="136">
        <v>100</v>
      </c>
      <c r="P336" s="136">
        <v>100</v>
      </c>
      <c r="Q336" s="136">
        <v>0</v>
      </c>
      <c r="R336" s="136">
        <v>0</v>
      </c>
      <c r="S336" s="136">
        <v>0</v>
      </c>
      <c r="T336" s="88"/>
      <c r="U336" s="103" t="s">
        <v>371</v>
      </c>
      <c r="V336" s="6">
        <f t="shared" ref="V336:V399" si="59">0.55*$Z336*(K336/$O336)</f>
        <v>0.55000000000000004</v>
      </c>
      <c r="W336" s="6">
        <f>0.85*$Z336*(L336/$O336)</f>
        <v>0.85</v>
      </c>
      <c r="X336" s="6">
        <f t="shared" ref="X336:X399" si="60">0.9*$Z336*(M336/$O336)</f>
        <v>0.9</v>
      </c>
      <c r="Y336" s="6">
        <f>$Z336*(N336/$O336)</f>
        <v>1</v>
      </c>
      <c r="Z336" s="137">
        <v>1</v>
      </c>
      <c r="AA336" s="137">
        <v>1</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1" x14ac:dyDescent="0.25">
      <c r="A337" s="106"/>
      <c r="B337" s="97"/>
      <c r="C337" s="18"/>
      <c r="D337" s="18"/>
      <c r="E337" s="18"/>
      <c r="F337" s="14"/>
      <c r="G337" s="88"/>
      <c r="H337" s="88"/>
      <c r="I337" s="103"/>
      <c r="J337" s="103" t="s">
        <v>131</v>
      </c>
      <c r="K337" s="247">
        <f t="shared" si="58"/>
        <v>365.00200000000001</v>
      </c>
      <c r="L337" s="247">
        <f t="shared" si="58"/>
        <v>365.00200000000001</v>
      </c>
      <c r="M337" s="247">
        <f t="shared" si="58"/>
        <v>365.00200000000001</v>
      </c>
      <c r="N337" s="247">
        <f t="shared" si="58"/>
        <v>365.00200000000001</v>
      </c>
      <c r="O337" s="136">
        <v>365.00200000000001</v>
      </c>
      <c r="P337" s="136">
        <v>365.00200000000001</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16.789809523809531</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1" x14ac:dyDescent="0.25">
      <c r="A338" s="106"/>
      <c r="B338" s="97"/>
      <c r="C338" s="18"/>
      <c r="D338" s="18"/>
      <c r="E338" s="18"/>
      <c r="F338" s="14"/>
      <c r="G338" s="88"/>
      <c r="H338" s="88"/>
      <c r="I338" s="103"/>
      <c r="J338" s="103" t="s">
        <v>132</v>
      </c>
      <c r="K338" s="247">
        <f t="shared" si="58"/>
        <v>595.13200000000006</v>
      </c>
      <c r="L338" s="247">
        <f t="shared" si="58"/>
        <v>595.13200000000006</v>
      </c>
      <c r="M338" s="247">
        <f t="shared" si="58"/>
        <v>595.13200000000006</v>
      </c>
      <c r="N338" s="247">
        <f t="shared" si="58"/>
        <v>595.13200000000006</v>
      </c>
      <c r="O338" s="136">
        <v>595.13200000000006</v>
      </c>
      <c r="P338" s="136">
        <v>595.13200000000006</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25.027272727272749</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1" x14ac:dyDescent="0.25">
      <c r="A339" s="106"/>
      <c r="B339" s="97"/>
      <c r="C339" s="18"/>
      <c r="D339" s="18"/>
      <c r="E339" s="18"/>
      <c r="F339" s="14"/>
      <c r="G339" s="88"/>
      <c r="H339" s="88"/>
      <c r="I339" s="103"/>
      <c r="J339" s="103" t="s">
        <v>133</v>
      </c>
      <c r="K339" s="247">
        <f t="shared" si="58"/>
        <v>649.52549999999997</v>
      </c>
      <c r="L339" s="247">
        <f t="shared" si="58"/>
        <v>649.52549999999997</v>
      </c>
      <c r="M339" s="247">
        <f t="shared" si="58"/>
        <v>649.52549999999997</v>
      </c>
      <c r="N339" s="247">
        <f t="shared" si="58"/>
        <v>649.52549999999997</v>
      </c>
      <c r="O339" s="136">
        <v>649.52549999999997</v>
      </c>
      <c r="P339" s="136">
        <v>649.52549999999997</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32.846285714285692</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1" x14ac:dyDescent="0.25">
      <c r="A340" s="106"/>
      <c r="B340" s="97"/>
      <c r="C340" s="18"/>
      <c r="D340" s="18"/>
      <c r="E340" s="18"/>
      <c r="F340" s="14"/>
      <c r="G340" s="88"/>
      <c r="H340" s="88"/>
      <c r="I340" s="103"/>
      <c r="J340" s="103" t="s">
        <v>134</v>
      </c>
      <c r="K340" s="247">
        <f t="shared" si="58"/>
        <v>947.072</v>
      </c>
      <c r="L340" s="247">
        <f t="shared" si="58"/>
        <v>947.072</v>
      </c>
      <c r="M340" s="247">
        <f t="shared" si="58"/>
        <v>947.072</v>
      </c>
      <c r="N340" s="247">
        <f t="shared" si="58"/>
        <v>947.072</v>
      </c>
      <c r="O340" s="136">
        <v>947.072</v>
      </c>
      <c r="P340" s="136">
        <v>947.072</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68.424448979591816</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1" x14ac:dyDescent="0.25">
      <c r="A341" s="106"/>
      <c r="B341" s="97"/>
      <c r="C341" s="18"/>
      <c r="D341" s="18"/>
      <c r="E341" s="18"/>
      <c r="F341" s="14"/>
      <c r="G341" s="88"/>
      <c r="H341" s="88"/>
      <c r="I341" s="103"/>
      <c r="J341" s="103" t="s">
        <v>135</v>
      </c>
      <c r="K341" s="247">
        <f t="shared" si="58"/>
        <v>1979.588</v>
      </c>
      <c r="L341" s="247">
        <f t="shared" si="58"/>
        <v>1979.588</v>
      </c>
      <c r="M341" s="247">
        <f t="shared" si="58"/>
        <v>1979.588</v>
      </c>
      <c r="N341" s="247">
        <f t="shared" si="58"/>
        <v>1979.588</v>
      </c>
      <c r="O341" s="136">
        <v>1979.588</v>
      </c>
      <c r="P341" s="136">
        <v>1979.588</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76.950355555555674</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1" x14ac:dyDescent="0.25">
      <c r="A342" s="106"/>
      <c r="B342" s="97"/>
      <c r="C342" s="18"/>
      <c r="D342" s="18"/>
      <c r="E342" s="18"/>
      <c r="F342" s="14"/>
      <c r="G342" s="88"/>
      <c r="H342" s="88"/>
      <c r="I342" s="103"/>
      <c r="J342" s="103" t="s">
        <v>136</v>
      </c>
      <c r="K342" s="247">
        <f t="shared" si="58"/>
        <v>100</v>
      </c>
      <c r="L342" s="247">
        <f t="shared" si="58"/>
        <v>100</v>
      </c>
      <c r="M342" s="247">
        <f t="shared" si="58"/>
        <v>100</v>
      </c>
      <c r="N342" s="247">
        <f t="shared" si="58"/>
        <v>100</v>
      </c>
      <c r="O342" s="136">
        <v>100</v>
      </c>
      <c r="P342" s="136">
        <v>100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1</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1" x14ac:dyDescent="0.25">
      <c r="A343" s="106"/>
      <c r="B343" s="97"/>
      <c r="C343" s="18"/>
      <c r="D343" s="18"/>
      <c r="E343" s="18"/>
      <c r="F343" s="14"/>
      <c r="G343" s="88"/>
      <c r="H343" s="88"/>
      <c r="I343" s="103"/>
      <c r="J343" s="103" t="s">
        <v>137</v>
      </c>
      <c r="K343" s="247">
        <f t="shared" si="58"/>
        <v>100</v>
      </c>
      <c r="L343" s="247">
        <f t="shared" si="58"/>
        <v>100</v>
      </c>
      <c r="M343" s="247">
        <f t="shared" si="58"/>
        <v>100</v>
      </c>
      <c r="N343" s="247">
        <f t="shared" si="58"/>
        <v>100</v>
      </c>
      <c r="O343" s="136">
        <v>100</v>
      </c>
      <c r="P343" s="136">
        <v>100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1</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1" x14ac:dyDescent="0.25">
      <c r="A344" s="106"/>
      <c r="B344" s="97"/>
      <c r="C344" s="18"/>
      <c r="D344" s="18"/>
      <c r="E344" s="18"/>
      <c r="F344" s="14"/>
      <c r="G344" s="88"/>
      <c r="H344" s="88"/>
      <c r="I344" s="103"/>
      <c r="J344" s="103" t="s">
        <v>138</v>
      </c>
      <c r="K344" s="247">
        <f t="shared" si="58"/>
        <v>100</v>
      </c>
      <c r="L344" s="247">
        <f t="shared" si="58"/>
        <v>100</v>
      </c>
      <c r="M344" s="247">
        <f t="shared" si="58"/>
        <v>100</v>
      </c>
      <c r="N344" s="247">
        <f t="shared" si="58"/>
        <v>100</v>
      </c>
      <c r="O344" s="136">
        <v>100</v>
      </c>
      <c r="P344" s="136">
        <v>100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1</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1" x14ac:dyDescent="0.25">
      <c r="A345" s="106"/>
      <c r="B345" s="97"/>
      <c r="C345" s="18"/>
      <c r="D345" s="18"/>
      <c r="E345" s="18"/>
      <c r="F345" s="14"/>
      <c r="G345" s="88"/>
      <c r="H345" s="88"/>
      <c r="I345" s="103"/>
      <c r="J345" s="103" t="s">
        <v>139</v>
      </c>
      <c r="K345" s="247">
        <f t="shared" si="58"/>
        <v>100</v>
      </c>
      <c r="L345" s="247">
        <f t="shared" si="58"/>
        <v>100</v>
      </c>
      <c r="M345" s="247">
        <f t="shared" si="58"/>
        <v>100</v>
      </c>
      <c r="N345" s="247">
        <f t="shared" si="58"/>
        <v>100</v>
      </c>
      <c r="O345" s="136">
        <v>100</v>
      </c>
      <c r="P345" s="136">
        <v>100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1</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t="s">
        <v>386</v>
      </c>
      <c r="J346" s="103" t="s">
        <v>371</v>
      </c>
      <c r="K346" s="247">
        <f t="shared" si="58"/>
        <v>350.51428571428568</v>
      </c>
      <c r="L346" s="247">
        <f t="shared" si="58"/>
        <v>350.51428571428568</v>
      </c>
      <c r="M346" s="247">
        <f t="shared" si="58"/>
        <v>350.51428571428568</v>
      </c>
      <c r="N346" s="247">
        <f t="shared" si="58"/>
        <v>350.51428571428568</v>
      </c>
      <c r="O346" s="136">
        <v>350.51428571428568</v>
      </c>
      <c r="P346" s="136">
        <v>350.51428571428568</v>
      </c>
      <c r="Q346" s="136">
        <v>0</v>
      </c>
      <c r="R346" s="136">
        <v>0</v>
      </c>
      <c r="S346" s="136">
        <v>0</v>
      </c>
      <c r="T346" s="88"/>
      <c r="U346" s="103" t="s">
        <v>371</v>
      </c>
      <c r="V346" s="6">
        <f t="shared" si="59"/>
        <v>10.601343537414968</v>
      </c>
      <c r="W346" s="6">
        <f t="shared" si="61"/>
        <v>16.38389455782313</v>
      </c>
      <c r="X346" s="6">
        <f t="shared" si="60"/>
        <v>17.347653061224491</v>
      </c>
      <c r="Y346" s="6">
        <f t="shared" si="62"/>
        <v>19.275170068027212</v>
      </c>
      <c r="Z346" s="137">
        <v>19.275170068027212</v>
      </c>
      <c r="AA346" s="137">
        <v>19.275170068027212</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131</v>
      </c>
      <c r="K347" s="247">
        <f t="shared" si="58"/>
        <v>541.3295454545455</v>
      </c>
      <c r="L347" s="247">
        <f t="shared" si="58"/>
        <v>541.3295454545455</v>
      </c>
      <c r="M347" s="247">
        <f t="shared" si="58"/>
        <v>541.3295454545455</v>
      </c>
      <c r="N347" s="247">
        <f t="shared" si="58"/>
        <v>541.3295454545455</v>
      </c>
      <c r="O347" s="136">
        <v>541.3295454545455</v>
      </c>
      <c r="P347" s="136">
        <v>541.3295454545455</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26.845974025974037</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132</v>
      </c>
      <c r="K348" s="247">
        <f t="shared" si="58"/>
        <v>641.43636363636369</v>
      </c>
      <c r="L348" s="247">
        <f t="shared" si="58"/>
        <v>641.43636363636369</v>
      </c>
      <c r="M348" s="247">
        <f t="shared" si="58"/>
        <v>641.43636363636369</v>
      </c>
      <c r="N348" s="247">
        <f t="shared" si="58"/>
        <v>641.43636363636369</v>
      </c>
      <c r="O348" s="136">
        <v>641.43636363636369</v>
      </c>
      <c r="P348" s="136">
        <v>641.43636363636369</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34.153977272727275</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133</v>
      </c>
      <c r="K349" s="247">
        <f t="shared" si="58"/>
        <v>1009.9227272727273</v>
      </c>
      <c r="L349" s="247">
        <f t="shared" si="58"/>
        <v>1009.9227272727273</v>
      </c>
      <c r="M349" s="247">
        <f t="shared" si="58"/>
        <v>1009.9227272727273</v>
      </c>
      <c r="N349" s="247">
        <f t="shared" si="58"/>
        <v>1009.9227272727273</v>
      </c>
      <c r="O349" s="136">
        <v>1009.9227272727273</v>
      </c>
      <c r="P349" s="136">
        <v>1009.9227272727273</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69.463914656771792</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c r="J350" s="103" t="s">
        <v>134</v>
      </c>
      <c r="K350" s="247">
        <f t="shared" si="58"/>
        <v>1827</v>
      </c>
      <c r="L350" s="247">
        <f t="shared" si="58"/>
        <v>1827</v>
      </c>
      <c r="M350" s="247">
        <f t="shared" si="58"/>
        <v>1827</v>
      </c>
      <c r="N350" s="247">
        <f t="shared" si="58"/>
        <v>1827</v>
      </c>
      <c r="O350" s="136">
        <v>1827</v>
      </c>
      <c r="P350" s="136">
        <v>1827</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92.890227272727259</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135</v>
      </c>
      <c r="K351" s="247">
        <f t="shared" si="58"/>
        <v>1798.614583333333</v>
      </c>
      <c r="L351" s="247">
        <f t="shared" si="58"/>
        <v>1798.614583333333</v>
      </c>
      <c r="M351" s="247">
        <f t="shared" si="58"/>
        <v>1798.614583333333</v>
      </c>
      <c r="N351" s="247">
        <f t="shared" si="58"/>
        <v>1798.614583333333</v>
      </c>
      <c r="O351" s="136">
        <v>1798.614583333333</v>
      </c>
      <c r="P351" s="136">
        <v>1798.614583333333</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69.575537634408647</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136</v>
      </c>
      <c r="K352" s="247">
        <f t="shared" ref="K352:N415" si="64">$O352</f>
        <v>100</v>
      </c>
      <c r="L352" s="247">
        <f t="shared" si="64"/>
        <v>100</v>
      </c>
      <c r="M352" s="247">
        <f t="shared" si="64"/>
        <v>100</v>
      </c>
      <c r="N352" s="247">
        <f t="shared" si="64"/>
        <v>100</v>
      </c>
      <c r="O352" s="136">
        <v>100</v>
      </c>
      <c r="P352" s="136">
        <v>100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1</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137</v>
      </c>
      <c r="K353" s="247">
        <f t="shared" si="64"/>
        <v>100</v>
      </c>
      <c r="L353" s="247">
        <f t="shared" si="64"/>
        <v>100</v>
      </c>
      <c r="M353" s="247">
        <f t="shared" si="64"/>
        <v>100</v>
      </c>
      <c r="N353" s="247">
        <f t="shared" si="64"/>
        <v>100</v>
      </c>
      <c r="O353" s="136">
        <v>100</v>
      </c>
      <c r="P353" s="136">
        <v>100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1</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138</v>
      </c>
      <c r="K354" s="247">
        <f t="shared" si="64"/>
        <v>100</v>
      </c>
      <c r="L354" s="247">
        <f t="shared" si="64"/>
        <v>100</v>
      </c>
      <c r="M354" s="247">
        <f t="shared" si="64"/>
        <v>100</v>
      </c>
      <c r="N354" s="247">
        <f t="shared" si="64"/>
        <v>100</v>
      </c>
      <c r="O354" s="136">
        <v>100</v>
      </c>
      <c r="P354" s="136">
        <v>100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1</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139</v>
      </c>
      <c r="K355" s="247">
        <f t="shared" si="64"/>
        <v>100</v>
      </c>
      <c r="L355" s="247">
        <f t="shared" si="64"/>
        <v>100</v>
      </c>
      <c r="M355" s="247">
        <f t="shared" si="64"/>
        <v>100</v>
      </c>
      <c r="N355" s="247">
        <f t="shared" si="64"/>
        <v>100</v>
      </c>
      <c r="O355" s="136">
        <v>100</v>
      </c>
      <c r="P355" s="136">
        <v>100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1</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t="s">
        <v>779</v>
      </c>
      <c r="J356" s="103" t="s">
        <v>371</v>
      </c>
      <c r="K356" s="247">
        <f t="shared" si="64"/>
        <v>350.51428571428568</v>
      </c>
      <c r="L356" s="247">
        <f t="shared" si="64"/>
        <v>350.51428571428568</v>
      </c>
      <c r="M356" s="247">
        <f t="shared" si="64"/>
        <v>350.51428571428568</v>
      </c>
      <c r="N356" s="247">
        <f t="shared" si="64"/>
        <v>350.51428571428568</v>
      </c>
      <c r="O356" s="136">
        <v>350.51428571428568</v>
      </c>
      <c r="P356" s="136">
        <v>350.51428571428568</v>
      </c>
      <c r="Q356" s="136">
        <v>0</v>
      </c>
      <c r="R356" s="136">
        <v>0</v>
      </c>
      <c r="S356" s="136">
        <v>0</v>
      </c>
      <c r="T356" s="88"/>
      <c r="U356" s="103" t="s">
        <v>371</v>
      </c>
      <c r="V356" s="6">
        <f t="shared" si="59"/>
        <v>10.601343537414968</v>
      </c>
      <c r="W356" s="6">
        <f t="shared" si="63"/>
        <v>16.38389455782313</v>
      </c>
      <c r="X356" s="6">
        <f t="shared" si="60"/>
        <v>17.347653061224491</v>
      </c>
      <c r="Y356" s="6">
        <f t="shared" si="65"/>
        <v>19.275170068027212</v>
      </c>
      <c r="Z356" s="137">
        <v>19.275170068027212</v>
      </c>
      <c r="AA356" s="137">
        <v>19.275170068027212</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131</v>
      </c>
      <c r="K357" s="247">
        <f t="shared" si="64"/>
        <v>541.3295454545455</v>
      </c>
      <c r="L357" s="247">
        <f t="shared" si="64"/>
        <v>541.3295454545455</v>
      </c>
      <c r="M357" s="247">
        <f t="shared" si="64"/>
        <v>541.3295454545455</v>
      </c>
      <c r="N357" s="247">
        <f t="shared" si="64"/>
        <v>541.3295454545455</v>
      </c>
      <c r="O357" s="136">
        <v>541.3295454545455</v>
      </c>
      <c r="P357" s="136">
        <v>541.3295454545455</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26.845974025974037</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132</v>
      </c>
      <c r="K358" s="247">
        <f t="shared" si="64"/>
        <v>641.43636363636369</v>
      </c>
      <c r="L358" s="247">
        <f t="shared" si="64"/>
        <v>641.43636363636369</v>
      </c>
      <c r="M358" s="247">
        <f t="shared" si="64"/>
        <v>641.43636363636369</v>
      </c>
      <c r="N358" s="247">
        <f t="shared" si="64"/>
        <v>641.43636363636369</v>
      </c>
      <c r="O358" s="136">
        <v>641.43636363636369</v>
      </c>
      <c r="P358" s="136">
        <v>641.43636363636369</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34.153977272727275</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133</v>
      </c>
      <c r="K359" s="247">
        <f t="shared" si="64"/>
        <v>1009.9227272727273</v>
      </c>
      <c r="L359" s="247">
        <f t="shared" si="64"/>
        <v>1009.9227272727273</v>
      </c>
      <c r="M359" s="247">
        <f t="shared" si="64"/>
        <v>1009.9227272727273</v>
      </c>
      <c r="N359" s="247">
        <f t="shared" si="64"/>
        <v>1009.9227272727273</v>
      </c>
      <c r="O359" s="136">
        <v>1009.9227272727273</v>
      </c>
      <c r="P359" s="136">
        <v>1009.9227272727273</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69.463914656771792</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c r="J360" s="103" t="s">
        <v>134</v>
      </c>
      <c r="K360" s="247">
        <f t="shared" si="64"/>
        <v>1827</v>
      </c>
      <c r="L360" s="247">
        <f t="shared" si="64"/>
        <v>1827</v>
      </c>
      <c r="M360" s="247">
        <f t="shared" si="64"/>
        <v>1827</v>
      </c>
      <c r="N360" s="247">
        <f t="shared" si="64"/>
        <v>1827</v>
      </c>
      <c r="O360" s="136">
        <v>1827</v>
      </c>
      <c r="P360" s="136">
        <v>1827</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92.890227272727259</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135</v>
      </c>
      <c r="K361" s="247">
        <f t="shared" si="64"/>
        <v>940.00749999999994</v>
      </c>
      <c r="L361" s="247">
        <f t="shared" si="64"/>
        <v>940.00749999999994</v>
      </c>
      <c r="M361" s="247">
        <f t="shared" si="64"/>
        <v>940.00749999999994</v>
      </c>
      <c r="N361" s="247">
        <f t="shared" si="64"/>
        <v>940.00749999999994</v>
      </c>
      <c r="O361" s="136">
        <v>940.00749999999994</v>
      </c>
      <c r="P361" s="136">
        <v>940.00749999999994</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31.087499999999981</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136</v>
      </c>
      <c r="K362" s="247">
        <f t="shared" si="64"/>
        <v>100</v>
      </c>
      <c r="L362" s="247">
        <f t="shared" si="64"/>
        <v>100</v>
      </c>
      <c r="M362" s="247">
        <f t="shared" si="64"/>
        <v>100</v>
      </c>
      <c r="N362" s="247">
        <f t="shared" si="64"/>
        <v>100</v>
      </c>
      <c r="O362" s="136">
        <v>100</v>
      </c>
      <c r="P362" s="136">
        <v>100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1</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137</v>
      </c>
      <c r="K363" s="247">
        <f t="shared" si="64"/>
        <v>100</v>
      </c>
      <c r="L363" s="247">
        <f t="shared" si="64"/>
        <v>100</v>
      </c>
      <c r="M363" s="247">
        <f t="shared" si="64"/>
        <v>100</v>
      </c>
      <c r="N363" s="247">
        <f t="shared" si="64"/>
        <v>100</v>
      </c>
      <c r="O363" s="136">
        <v>100</v>
      </c>
      <c r="P363" s="136">
        <v>100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1</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138</v>
      </c>
      <c r="K364" s="247">
        <f t="shared" si="64"/>
        <v>100</v>
      </c>
      <c r="L364" s="247">
        <f t="shared" si="64"/>
        <v>100</v>
      </c>
      <c r="M364" s="247">
        <f t="shared" si="64"/>
        <v>100</v>
      </c>
      <c r="N364" s="247">
        <f t="shared" si="64"/>
        <v>100</v>
      </c>
      <c r="O364" s="136">
        <v>100</v>
      </c>
      <c r="P364" s="136">
        <v>100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1</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139</v>
      </c>
      <c r="K365" s="247">
        <f t="shared" si="64"/>
        <v>100</v>
      </c>
      <c r="L365" s="247">
        <f t="shared" si="64"/>
        <v>100</v>
      </c>
      <c r="M365" s="247">
        <f t="shared" si="64"/>
        <v>100</v>
      </c>
      <c r="N365" s="247">
        <f t="shared" si="64"/>
        <v>100</v>
      </c>
      <c r="O365" s="136">
        <v>100</v>
      </c>
      <c r="P365" s="136">
        <v>100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1</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t="s">
        <v>780</v>
      </c>
      <c r="J366" s="103" t="s">
        <v>371</v>
      </c>
      <c r="K366" s="247">
        <f t="shared" si="64"/>
        <v>350.51428571428568</v>
      </c>
      <c r="L366" s="247">
        <f t="shared" si="64"/>
        <v>350.51428571428568</v>
      </c>
      <c r="M366" s="247">
        <f t="shared" si="64"/>
        <v>350.51428571428568</v>
      </c>
      <c r="N366" s="247">
        <f t="shared" si="64"/>
        <v>350.51428571428568</v>
      </c>
      <c r="O366" s="136">
        <v>350.51428571428568</v>
      </c>
      <c r="P366" s="136">
        <v>350.51428571428568</v>
      </c>
      <c r="Q366" s="136">
        <v>0</v>
      </c>
      <c r="R366" s="136">
        <v>0</v>
      </c>
      <c r="S366" s="136">
        <v>0</v>
      </c>
      <c r="T366" s="88"/>
      <c r="U366" s="103" t="s">
        <v>371</v>
      </c>
      <c r="V366" s="6">
        <f t="shared" si="59"/>
        <v>10.601343537414968</v>
      </c>
      <c r="W366" s="6">
        <f t="shared" si="66"/>
        <v>16.38389455782313</v>
      </c>
      <c r="X366" s="6">
        <f t="shared" si="60"/>
        <v>17.347653061224491</v>
      </c>
      <c r="Y366" s="6">
        <f t="shared" si="67"/>
        <v>19.275170068027212</v>
      </c>
      <c r="Z366" s="137">
        <v>19.275170068027212</v>
      </c>
      <c r="AA366" s="137">
        <v>19.275170068027212</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131</v>
      </c>
      <c r="K367" s="247">
        <f t="shared" si="64"/>
        <v>534.375</v>
      </c>
      <c r="L367" s="247">
        <f t="shared" si="64"/>
        <v>534.375</v>
      </c>
      <c r="M367" s="247">
        <f t="shared" si="64"/>
        <v>534.375</v>
      </c>
      <c r="N367" s="247">
        <f t="shared" si="64"/>
        <v>534.375</v>
      </c>
      <c r="O367" s="136">
        <v>534.375</v>
      </c>
      <c r="P367" s="136">
        <v>534.375</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23.505392156862751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132</v>
      </c>
      <c r="K368" s="247">
        <f t="shared" si="64"/>
        <v>599.00416666666672</v>
      </c>
      <c r="L368" s="247">
        <f t="shared" si="64"/>
        <v>599.00416666666672</v>
      </c>
      <c r="M368" s="247">
        <f t="shared" si="64"/>
        <v>599.00416666666672</v>
      </c>
      <c r="N368" s="247">
        <f t="shared" si="64"/>
        <v>599.00416666666672</v>
      </c>
      <c r="O368" s="136">
        <v>599.00416666666672</v>
      </c>
      <c r="P368" s="136">
        <v>599.00416666666672</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33.34766081871345</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133</v>
      </c>
      <c r="K369" s="247">
        <f t="shared" si="64"/>
        <v>1102.1291666666668</v>
      </c>
      <c r="L369" s="247">
        <f t="shared" si="64"/>
        <v>1102.1291666666668</v>
      </c>
      <c r="M369" s="247">
        <f t="shared" si="64"/>
        <v>1102.1291666666668</v>
      </c>
      <c r="N369" s="247">
        <f t="shared" si="64"/>
        <v>1102.1291666666668</v>
      </c>
      <c r="O369" s="136">
        <v>1102.1291666666668</v>
      </c>
      <c r="P369" s="136">
        <v>1102.1291666666668</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69.416326530612253</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c r="J370" s="103" t="s">
        <v>134</v>
      </c>
      <c r="K370" s="247">
        <f t="shared" si="64"/>
        <v>1907.4208333333336</v>
      </c>
      <c r="L370" s="247">
        <f t="shared" si="64"/>
        <v>1907.4208333333336</v>
      </c>
      <c r="M370" s="247">
        <f t="shared" si="64"/>
        <v>1907.4208333333336</v>
      </c>
      <c r="N370" s="247">
        <f t="shared" si="64"/>
        <v>1907.4208333333336</v>
      </c>
      <c r="O370" s="136">
        <v>1907.4208333333336</v>
      </c>
      <c r="P370" s="136">
        <v>1907.4208333333336</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96.957499999999982</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135</v>
      </c>
      <c r="K371" s="247">
        <f t="shared" si="64"/>
        <v>1617.35625</v>
      </c>
      <c r="L371" s="247">
        <f t="shared" si="64"/>
        <v>1617.35625</v>
      </c>
      <c r="M371" s="247">
        <f t="shared" si="64"/>
        <v>1617.35625</v>
      </c>
      <c r="N371" s="247">
        <f t="shared" si="64"/>
        <v>1617.35625</v>
      </c>
      <c r="O371" s="136">
        <v>1617.35625</v>
      </c>
      <c r="P371" s="136">
        <v>1617.35625</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77.895967741935422</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136</v>
      </c>
      <c r="K372" s="247">
        <f t="shared" si="64"/>
        <v>100</v>
      </c>
      <c r="L372" s="247">
        <f t="shared" si="64"/>
        <v>100</v>
      </c>
      <c r="M372" s="247">
        <f t="shared" si="64"/>
        <v>100</v>
      </c>
      <c r="N372" s="247">
        <f t="shared" si="64"/>
        <v>100</v>
      </c>
      <c r="O372" s="136">
        <v>100</v>
      </c>
      <c r="P372" s="136">
        <v>100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1</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137</v>
      </c>
      <c r="K373" s="247">
        <f t="shared" si="64"/>
        <v>100</v>
      </c>
      <c r="L373" s="247">
        <f t="shared" si="64"/>
        <v>100</v>
      </c>
      <c r="M373" s="247">
        <f t="shared" si="64"/>
        <v>100</v>
      </c>
      <c r="N373" s="247">
        <f t="shared" si="64"/>
        <v>100</v>
      </c>
      <c r="O373" s="136">
        <v>100</v>
      </c>
      <c r="P373" s="136">
        <v>100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1</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138</v>
      </c>
      <c r="K374" s="247">
        <f t="shared" si="64"/>
        <v>100</v>
      </c>
      <c r="L374" s="247">
        <f t="shared" si="64"/>
        <v>100</v>
      </c>
      <c r="M374" s="247">
        <f t="shared" si="64"/>
        <v>100</v>
      </c>
      <c r="N374" s="247">
        <f t="shared" si="64"/>
        <v>100</v>
      </c>
      <c r="O374" s="136">
        <v>100</v>
      </c>
      <c r="P374" s="136">
        <v>100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1</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139</v>
      </c>
      <c r="K375" s="247">
        <f t="shared" si="64"/>
        <v>100</v>
      </c>
      <c r="L375" s="247">
        <f t="shared" si="64"/>
        <v>100</v>
      </c>
      <c r="M375" s="247">
        <f t="shared" si="64"/>
        <v>100</v>
      </c>
      <c r="N375" s="247">
        <f t="shared" si="64"/>
        <v>100</v>
      </c>
      <c r="O375" s="136">
        <v>100</v>
      </c>
      <c r="P375" s="136">
        <v>100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1</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t="s">
        <v>781</v>
      </c>
      <c r="J376" s="103" t="s">
        <v>371</v>
      </c>
      <c r="K376" s="247">
        <f t="shared" si="64"/>
        <v>350.51428571428568</v>
      </c>
      <c r="L376" s="247">
        <f t="shared" si="64"/>
        <v>350.51428571428568</v>
      </c>
      <c r="M376" s="247">
        <f t="shared" si="64"/>
        <v>350.51428571428568</v>
      </c>
      <c r="N376" s="247">
        <f t="shared" si="64"/>
        <v>350.51428571428568</v>
      </c>
      <c r="O376" s="136">
        <v>350.51428571428568</v>
      </c>
      <c r="P376" s="136">
        <v>350.51428571428568</v>
      </c>
      <c r="Q376" s="136">
        <v>0</v>
      </c>
      <c r="R376" s="136">
        <v>0</v>
      </c>
      <c r="S376" s="136">
        <v>0</v>
      </c>
      <c r="T376" s="88"/>
      <c r="U376" s="103" t="s">
        <v>371</v>
      </c>
      <c r="V376" s="6">
        <f t="shared" si="59"/>
        <v>10.601343537414968</v>
      </c>
      <c r="W376" s="6">
        <f t="shared" si="68"/>
        <v>16.38389455782313</v>
      </c>
      <c r="X376" s="6">
        <f t="shared" si="60"/>
        <v>17.347653061224491</v>
      </c>
      <c r="Y376" s="6">
        <f t="shared" si="69"/>
        <v>19.275170068027212</v>
      </c>
      <c r="Z376" s="137">
        <v>19.275170068027212</v>
      </c>
      <c r="AA376" s="137">
        <v>19.275170068027212</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131</v>
      </c>
      <c r="K377" s="247">
        <f t="shared" si="64"/>
        <v>534.375</v>
      </c>
      <c r="L377" s="247">
        <f t="shared" si="64"/>
        <v>534.375</v>
      </c>
      <c r="M377" s="247">
        <f t="shared" si="64"/>
        <v>534.375</v>
      </c>
      <c r="N377" s="247">
        <f t="shared" si="64"/>
        <v>534.375</v>
      </c>
      <c r="O377" s="136">
        <v>534.375</v>
      </c>
      <c r="P377" s="136">
        <v>534.375</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23.505392156862751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132</v>
      </c>
      <c r="K378" s="247">
        <f t="shared" si="64"/>
        <v>599.00416666666672</v>
      </c>
      <c r="L378" s="247">
        <f t="shared" si="64"/>
        <v>599.00416666666672</v>
      </c>
      <c r="M378" s="247">
        <f t="shared" si="64"/>
        <v>599.00416666666672</v>
      </c>
      <c r="N378" s="247">
        <f t="shared" si="64"/>
        <v>599.00416666666672</v>
      </c>
      <c r="O378" s="136">
        <v>599.00416666666672</v>
      </c>
      <c r="P378" s="136">
        <v>599.00416666666672</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33.34766081871345</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133</v>
      </c>
      <c r="K379" s="247">
        <f t="shared" si="64"/>
        <v>1102.1291666666668</v>
      </c>
      <c r="L379" s="247">
        <f t="shared" si="64"/>
        <v>1102.1291666666668</v>
      </c>
      <c r="M379" s="247">
        <f t="shared" si="64"/>
        <v>1102.1291666666668</v>
      </c>
      <c r="N379" s="247">
        <f t="shared" si="64"/>
        <v>1102.1291666666668</v>
      </c>
      <c r="O379" s="136">
        <v>1102.1291666666668</v>
      </c>
      <c r="P379" s="136">
        <v>1102.1291666666668</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69.416326530612253</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c r="J380" s="103" t="s">
        <v>134</v>
      </c>
      <c r="K380" s="247">
        <f t="shared" si="64"/>
        <v>1907.4208333333336</v>
      </c>
      <c r="L380" s="247">
        <f t="shared" si="64"/>
        <v>1907.4208333333336</v>
      </c>
      <c r="M380" s="247">
        <f t="shared" si="64"/>
        <v>1907.4208333333336</v>
      </c>
      <c r="N380" s="247">
        <f t="shared" si="64"/>
        <v>1907.4208333333336</v>
      </c>
      <c r="O380" s="136">
        <v>1907.4208333333336</v>
      </c>
      <c r="P380" s="136">
        <v>1907.4208333333336</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96.957499999999982</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135</v>
      </c>
      <c r="K381" s="247">
        <f t="shared" si="64"/>
        <v>2519.6374999999998</v>
      </c>
      <c r="L381" s="247">
        <f t="shared" si="64"/>
        <v>2519.6374999999998</v>
      </c>
      <c r="M381" s="247">
        <f t="shared" si="64"/>
        <v>2519.6374999999998</v>
      </c>
      <c r="N381" s="247">
        <f t="shared" si="64"/>
        <v>2519.6374999999998</v>
      </c>
      <c r="O381" s="136">
        <v>2519.6374999999998</v>
      </c>
      <c r="P381" s="136">
        <v>2519.6374999999998</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35.626923076923077</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136</v>
      </c>
      <c r="K382" s="247">
        <f t="shared" si="64"/>
        <v>100</v>
      </c>
      <c r="L382" s="247">
        <f t="shared" si="64"/>
        <v>100</v>
      </c>
      <c r="M382" s="247">
        <f t="shared" si="64"/>
        <v>100</v>
      </c>
      <c r="N382" s="247">
        <f t="shared" si="64"/>
        <v>100</v>
      </c>
      <c r="O382" s="136">
        <v>100</v>
      </c>
      <c r="P382" s="136">
        <v>100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1</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137</v>
      </c>
      <c r="K383" s="247">
        <f t="shared" si="64"/>
        <v>100</v>
      </c>
      <c r="L383" s="247">
        <f t="shared" si="64"/>
        <v>100</v>
      </c>
      <c r="M383" s="247">
        <f t="shared" si="64"/>
        <v>100</v>
      </c>
      <c r="N383" s="247">
        <f t="shared" si="64"/>
        <v>100</v>
      </c>
      <c r="O383" s="136">
        <v>100</v>
      </c>
      <c r="P383" s="136">
        <v>100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1</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138</v>
      </c>
      <c r="K384" s="247">
        <f t="shared" si="64"/>
        <v>100</v>
      </c>
      <c r="L384" s="247">
        <f t="shared" si="64"/>
        <v>100</v>
      </c>
      <c r="M384" s="247">
        <f t="shared" si="64"/>
        <v>100</v>
      </c>
      <c r="N384" s="247">
        <f t="shared" si="64"/>
        <v>100</v>
      </c>
      <c r="O384" s="136">
        <v>100</v>
      </c>
      <c r="P384" s="136">
        <v>100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139</v>
      </c>
      <c r="K385" s="247">
        <f t="shared" si="64"/>
        <v>100</v>
      </c>
      <c r="L385" s="247">
        <f t="shared" si="64"/>
        <v>100</v>
      </c>
      <c r="M385" s="247">
        <f t="shared" si="64"/>
        <v>100</v>
      </c>
      <c r="N385" s="247">
        <f t="shared" si="64"/>
        <v>100</v>
      </c>
      <c r="O385" s="136">
        <v>100</v>
      </c>
      <c r="P385" s="136">
        <v>100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t="s">
        <v>782</v>
      </c>
      <c r="J386" s="103" t="s">
        <v>371</v>
      </c>
      <c r="K386" s="247">
        <f t="shared" si="64"/>
        <v>100</v>
      </c>
      <c r="L386" s="247">
        <f t="shared" si="64"/>
        <v>100</v>
      </c>
      <c r="M386" s="247">
        <f t="shared" si="64"/>
        <v>100</v>
      </c>
      <c r="N386" s="247">
        <f t="shared" si="64"/>
        <v>100</v>
      </c>
      <c r="O386" s="136">
        <v>100</v>
      </c>
      <c r="P386" s="136">
        <v>100</v>
      </c>
      <c r="Q386" s="136">
        <v>0</v>
      </c>
      <c r="R386" s="136">
        <v>0</v>
      </c>
      <c r="S386" s="136">
        <v>0</v>
      </c>
      <c r="T386" s="88"/>
      <c r="U386" s="103" t="s">
        <v>371</v>
      </c>
      <c r="V386" s="6">
        <f t="shared" si="59"/>
        <v>0.55000000000000004</v>
      </c>
      <c r="W386" s="6">
        <f t="shared" si="70"/>
        <v>0.85</v>
      </c>
      <c r="X386" s="6">
        <f t="shared" si="60"/>
        <v>0.9</v>
      </c>
      <c r="Y386" s="6">
        <f t="shared" si="71"/>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131</v>
      </c>
      <c r="K387" s="247">
        <f t="shared" si="64"/>
        <v>220.89499999999998</v>
      </c>
      <c r="L387" s="247">
        <f t="shared" si="64"/>
        <v>220.89499999999998</v>
      </c>
      <c r="M387" s="247">
        <f t="shared" si="64"/>
        <v>220.89499999999998</v>
      </c>
      <c r="N387" s="247">
        <f t="shared" si="64"/>
        <v>220.89499999999998</v>
      </c>
      <c r="O387" s="136">
        <v>220.89499999999998</v>
      </c>
      <c r="P387" s="136">
        <v>220.89499999999998</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19.156862745098024</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132</v>
      </c>
      <c r="K388" s="247">
        <f t="shared" si="64"/>
        <v>598.87499999999989</v>
      </c>
      <c r="L388" s="247">
        <f t="shared" si="64"/>
        <v>598.87499999999989</v>
      </c>
      <c r="M388" s="247">
        <f t="shared" si="64"/>
        <v>598.87499999999989</v>
      </c>
      <c r="N388" s="247">
        <f t="shared" si="64"/>
        <v>598.87499999999989</v>
      </c>
      <c r="O388" s="136">
        <v>598.87499999999989</v>
      </c>
      <c r="P388" s="136">
        <v>598.87499999999989</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31.415789473684203</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133</v>
      </c>
      <c r="K389" s="247">
        <f t="shared" si="64"/>
        <v>900.15666666666652</v>
      </c>
      <c r="L389" s="247">
        <f t="shared" si="64"/>
        <v>900.15666666666652</v>
      </c>
      <c r="M389" s="247">
        <f t="shared" si="64"/>
        <v>900.15666666666652</v>
      </c>
      <c r="N389" s="247">
        <f t="shared" si="64"/>
        <v>900.15666666666652</v>
      </c>
      <c r="O389" s="136">
        <v>900.15666666666652</v>
      </c>
      <c r="P389" s="136">
        <v>900.15666666666652</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66.788571428571402</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c r="J390" s="103" t="s">
        <v>134</v>
      </c>
      <c r="K390" s="247">
        <f t="shared" si="64"/>
        <v>1092.3666666666668</v>
      </c>
      <c r="L390" s="247">
        <f t="shared" si="64"/>
        <v>1092.3666666666668</v>
      </c>
      <c r="M390" s="247">
        <f t="shared" si="64"/>
        <v>1092.3666666666668</v>
      </c>
      <c r="N390" s="247">
        <f t="shared" si="64"/>
        <v>1092.3666666666668</v>
      </c>
      <c r="O390" s="136">
        <v>1092.3666666666668</v>
      </c>
      <c r="P390" s="136">
        <v>1092.3666666666668</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89.935666666666677</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135</v>
      </c>
      <c r="K391" s="247">
        <f t="shared" si="64"/>
        <v>1764.957142857143</v>
      </c>
      <c r="L391" s="247">
        <f t="shared" si="64"/>
        <v>1764.957142857143</v>
      </c>
      <c r="M391" s="247">
        <f t="shared" si="64"/>
        <v>1764.957142857143</v>
      </c>
      <c r="N391" s="247">
        <f t="shared" si="64"/>
        <v>1764.957142857143</v>
      </c>
      <c r="O391" s="136">
        <v>1764.957142857143</v>
      </c>
      <c r="P391" s="136">
        <v>1764.957142857143</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68.233333333333306</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136</v>
      </c>
      <c r="K392" s="247">
        <f t="shared" si="64"/>
        <v>100</v>
      </c>
      <c r="L392" s="247">
        <f t="shared" si="64"/>
        <v>100</v>
      </c>
      <c r="M392" s="247">
        <f t="shared" si="64"/>
        <v>100</v>
      </c>
      <c r="N392" s="247">
        <f t="shared" si="64"/>
        <v>100</v>
      </c>
      <c r="O392" s="136">
        <v>100</v>
      </c>
      <c r="P392" s="136">
        <v>100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1</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137</v>
      </c>
      <c r="K393" s="247">
        <f t="shared" si="64"/>
        <v>100</v>
      </c>
      <c r="L393" s="247">
        <f t="shared" si="64"/>
        <v>100</v>
      </c>
      <c r="M393" s="247">
        <f t="shared" si="64"/>
        <v>100</v>
      </c>
      <c r="N393" s="247">
        <f t="shared" si="64"/>
        <v>100</v>
      </c>
      <c r="O393" s="136">
        <v>100</v>
      </c>
      <c r="P393" s="136">
        <v>100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1</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138</v>
      </c>
      <c r="K394" s="247">
        <f t="shared" si="64"/>
        <v>100</v>
      </c>
      <c r="L394" s="247">
        <f t="shared" si="64"/>
        <v>100</v>
      </c>
      <c r="M394" s="247">
        <f t="shared" si="64"/>
        <v>100</v>
      </c>
      <c r="N394" s="247">
        <f t="shared" si="64"/>
        <v>100</v>
      </c>
      <c r="O394" s="136">
        <v>100</v>
      </c>
      <c r="P394" s="136">
        <v>100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139</v>
      </c>
      <c r="K395" s="247">
        <f t="shared" si="64"/>
        <v>100</v>
      </c>
      <c r="L395" s="247">
        <f t="shared" si="64"/>
        <v>100</v>
      </c>
      <c r="M395" s="247">
        <f t="shared" si="64"/>
        <v>100</v>
      </c>
      <c r="N395" s="247">
        <f t="shared" si="64"/>
        <v>100</v>
      </c>
      <c r="O395" s="136">
        <v>100</v>
      </c>
      <c r="P395" s="136">
        <v>100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1</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t="s">
        <v>783</v>
      </c>
      <c r="J396" s="103" t="s">
        <v>371</v>
      </c>
      <c r="K396" s="247">
        <f t="shared" si="64"/>
        <v>100</v>
      </c>
      <c r="L396" s="247">
        <f t="shared" si="64"/>
        <v>100</v>
      </c>
      <c r="M396" s="247">
        <f t="shared" si="64"/>
        <v>100</v>
      </c>
      <c r="N396" s="247">
        <f t="shared" si="64"/>
        <v>100</v>
      </c>
      <c r="O396" s="136">
        <v>100</v>
      </c>
      <c r="P396" s="136">
        <v>100</v>
      </c>
      <c r="Q396" s="136">
        <v>0</v>
      </c>
      <c r="R396" s="136">
        <v>0</v>
      </c>
      <c r="S396" s="136">
        <v>0</v>
      </c>
      <c r="T396" s="88"/>
      <c r="U396" s="103" t="s">
        <v>371</v>
      </c>
      <c r="V396" s="6">
        <f t="shared" si="59"/>
        <v>0.55000000000000004</v>
      </c>
      <c r="W396" s="6">
        <f t="shared" si="72"/>
        <v>0.85</v>
      </c>
      <c r="X396" s="6">
        <f t="shared" si="60"/>
        <v>0.9</v>
      </c>
      <c r="Y396" s="6">
        <f t="shared" si="73"/>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131</v>
      </c>
      <c r="K397" s="247">
        <f t="shared" si="64"/>
        <v>220.89499999999998</v>
      </c>
      <c r="L397" s="247">
        <f t="shared" si="64"/>
        <v>220.89499999999998</v>
      </c>
      <c r="M397" s="247">
        <f t="shared" si="64"/>
        <v>220.89499999999998</v>
      </c>
      <c r="N397" s="247">
        <f t="shared" si="64"/>
        <v>220.89499999999998</v>
      </c>
      <c r="O397" s="136">
        <v>220.89499999999998</v>
      </c>
      <c r="P397" s="136">
        <v>220.89499999999998</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19.156862745098024</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132</v>
      </c>
      <c r="K398" s="247">
        <f t="shared" si="64"/>
        <v>598.87499999999989</v>
      </c>
      <c r="L398" s="247">
        <f t="shared" si="64"/>
        <v>598.87499999999989</v>
      </c>
      <c r="M398" s="247">
        <f t="shared" si="64"/>
        <v>598.87499999999989</v>
      </c>
      <c r="N398" s="247">
        <f t="shared" si="64"/>
        <v>598.87499999999989</v>
      </c>
      <c r="O398" s="136">
        <v>598.87499999999989</v>
      </c>
      <c r="P398" s="136">
        <v>598.87499999999989</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31.415789473684203</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133</v>
      </c>
      <c r="K399" s="247">
        <f t="shared" si="64"/>
        <v>900.15666666666652</v>
      </c>
      <c r="L399" s="247">
        <f t="shared" si="64"/>
        <v>900.15666666666652</v>
      </c>
      <c r="M399" s="247">
        <f t="shared" si="64"/>
        <v>900.15666666666652</v>
      </c>
      <c r="N399" s="247">
        <f t="shared" si="64"/>
        <v>900.15666666666652</v>
      </c>
      <c r="O399" s="136">
        <v>900.15666666666652</v>
      </c>
      <c r="P399" s="136">
        <v>900.15666666666652</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66.788571428571402</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c r="J400" s="103" t="s">
        <v>134</v>
      </c>
      <c r="K400" s="247">
        <f t="shared" si="64"/>
        <v>1092.3666666666668</v>
      </c>
      <c r="L400" s="247">
        <f t="shared" si="64"/>
        <v>1092.3666666666668</v>
      </c>
      <c r="M400" s="247">
        <f t="shared" si="64"/>
        <v>1092.3666666666668</v>
      </c>
      <c r="N400" s="247">
        <f t="shared" si="64"/>
        <v>1092.3666666666668</v>
      </c>
      <c r="O400" s="136">
        <v>1092.3666666666668</v>
      </c>
      <c r="P400" s="136">
        <v>1092.3666666666668</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89.935666666666677</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customHeight="1" outlineLevel="2" x14ac:dyDescent="0.25">
      <c r="A401" s="106"/>
      <c r="B401" s="97"/>
      <c r="C401" s="18"/>
      <c r="D401" s="18"/>
      <c r="E401" s="18"/>
      <c r="F401" s="14"/>
      <c r="G401" s="88"/>
      <c r="H401" s="88"/>
      <c r="I401" s="103"/>
      <c r="J401" s="103" t="s">
        <v>135</v>
      </c>
      <c r="K401" s="247">
        <f t="shared" si="64"/>
        <v>1161.203125</v>
      </c>
      <c r="L401" s="247">
        <f t="shared" si="64"/>
        <v>1161.203125</v>
      </c>
      <c r="M401" s="247">
        <f t="shared" si="64"/>
        <v>1161.203125</v>
      </c>
      <c r="N401" s="247">
        <f t="shared" si="64"/>
        <v>1161.203125</v>
      </c>
      <c r="O401" s="136">
        <v>1161.203125</v>
      </c>
      <c r="P401" s="136">
        <v>1161.203125</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46.217045454545477</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customHeight="1" outlineLevel="2" x14ac:dyDescent="0.25">
      <c r="A402" s="106"/>
      <c r="B402" s="97"/>
      <c r="C402" s="18"/>
      <c r="D402" s="18"/>
      <c r="E402" s="18"/>
      <c r="F402" s="14"/>
      <c r="G402" s="88"/>
      <c r="H402" s="88"/>
      <c r="I402" s="103"/>
      <c r="J402" s="103" t="s">
        <v>136</v>
      </c>
      <c r="K402" s="247">
        <f t="shared" si="64"/>
        <v>100</v>
      </c>
      <c r="L402" s="247">
        <f t="shared" si="64"/>
        <v>100</v>
      </c>
      <c r="M402" s="247">
        <f t="shared" si="64"/>
        <v>100</v>
      </c>
      <c r="N402" s="247">
        <f t="shared" si="64"/>
        <v>100</v>
      </c>
      <c r="O402" s="136">
        <v>100</v>
      </c>
      <c r="P402" s="136">
        <v>100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1</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customHeight="1" outlineLevel="2" x14ac:dyDescent="0.25">
      <c r="A403" s="106"/>
      <c r="B403" s="97"/>
      <c r="C403" s="18"/>
      <c r="D403" s="18"/>
      <c r="E403" s="18"/>
      <c r="F403" s="14"/>
      <c r="G403" s="88"/>
      <c r="H403" s="88"/>
      <c r="I403" s="103"/>
      <c r="J403" s="103" t="s">
        <v>137</v>
      </c>
      <c r="K403" s="247">
        <f t="shared" si="64"/>
        <v>100</v>
      </c>
      <c r="L403" s="247">
        <f t="shared" si="64"/>
        <v>100</v>
      </c>
      <c r="M403" s="247">
        <f t="shared" si="64"/>
        <v>100</v>
      </c>
      <c r="N403" s="247">
        <f t="shared" si="64"/>
        <v>100</v>
      </c>
      <c r="O403" s="136">
        <v>100</v>
      </c>
      <c r="P403" s="136">
        <v>100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1</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customHeight="1" outlineLevel="2" x14ac:dyDescent="0.25">
      <c r="A404" s="106"/>
      <c r="B404" s="97"/>
      <c r="C404" s="18"/>
      <c r="D404" s="18"/>
      <c r="E404" s="18"/>
      <c r="F404" s="14"/>
      <c r="G404" s="88"/>
      <c r="H404" s="88"/>
      <c r="I404" s="103"/>
      <c r="J404" s="103" t="s">
        <v>138</v>
      </c>
      <c r="K404" s="247">
        <f t="shared" si="64"/>
        <v>100</v>
      </c>
      <c r="L404" s="247">
        <f t="shared" si="64"/>
        <v>100</v>
      </c>
      <c r="M404" s="247">
        <f t="shared" si="64"/>
        <v>100</v>
      </c>
      <c r="N404" s="247">
        <f t="shared" si="64"/>
        <v>100</v>
      </c>
      <c r="O404" s="136">
        <v>100</v>
      </c>
      <c r="P404" s="136">
        <v>100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customHeight="1" outlineLevel="2" x14ac:dyDescent="0.25">
      <c r="A405" s="106"/>
      <c r="B405" s="97"/>
      <c r="C405" s="18"/>
      <c r="D405" s="18"/>
      <c r="E405" s="18"/>
      <c r="F405" s="14"/>
      <c r="G405" s="88"/>
      <c r="H405" s="88"/>
      <c r="I405" s="103"/>
      <c r="J405" s="103" t="s">
        <v>139</v>
      </c>
      <c r="K405" s="247">
        <f t="shared" si="64"/>
        <v>100</v>
      </c>
      <c r="L405" s="247">
        <f t="shared" si="64"/>
        <v>100</v>
      </c>
      <c r="M405" s="247">
        <f t="shared" si="64"/>
        <v>100</v>
      </c>
      <c r="N405" s="247">
        <f t="shared" si="64"/>
        <v>100</v>
      </c>
      <c r="O405" s="136">
        <v>100</v>
      </c>
      <c r="P405" s="136">
        <v>100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1</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customHeight="1" outlineLevel="2" x14ac:dyDescent="0.25">
      <c r="A406" s="106"/>
      <c r="B406" s="97"/>
      <c r="C406" s="18"/>
      <c r="D406" s="18"/>
      <c r="E406" s="18"/>
      <c r="F406" s="14"/>
      <c r="G406" s="88"/>
      <c r="H406" s="88"/>
      <c r="I406" s="103" t="s">
        <v>784</v>
      </c>
      <c r="J406" s="103" t="s">
        <v>371</v>
      </c>
      <c r="K406" s="247">
        <f t="shared" si="64"/>
        <v>100</v>
      </c>
      <c r="L406" s="247">
        <f t="shared" si="64"/>
        <v>100</v>
      </c>
      <c r="M406" s="247">
        <f t="shared" si="64"/>
        <v>100</v>
      </c>
      <c r="N406" s="247">
        <f t="shared" si="64"/>
        <v>100</v>
      </c>
      <c r="O406" s="136">
        <v>100</v>
      </c>
      <c r="P406" s="136">
        <v>100</v>
      </c>
      <c r="Q406" s="136">
        <v>0</v>
      </c>
      <c r="R406" s="136">
        <v>0</v>
      </c>
      <c r="S406" s="136">
        <v>0</v>
      </c>
      <c r="T406" s="88"/>
      <c r="U406" s="103" t="s">
        <v>371</v>
      </c>
      <c r="V406" s="6">
        <f t="shared" si="75"/>
        <v>0.55000000000000004</v>
      </c>
      <c r="W406" s="6">
        <f t="shared" si="74"/>
        <v>0.85</v>
      </c>
      <c r="X406" s="6">
        <f t="shared" si="76"/>
        <v>0.9</v>
      </c>
      <c r="Y406" s="6">
        <f t="shared" si="77"/>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customHeight="1" outlineLevel="2" x14ac:dyDescent="0.25">
      <c r="A407" s="106"/>
      <c r="B407" s="97"/>
      <c r="C407" s="18"/>
      <c r="D407" s="18"/>
      <c r="E407" s="18"/>
      <c r="F407" s="14"/>
      <c r="G407" s="88"/>
      <c r="H407" s="88"/>
      <c r="I407" s="103"/>
      <c r="J407" s="103" t="s">
        <v>131</v>
      </c>
      <c r="K407" s="247">
        <f t="shared" si="64"/>
        <v>100</v>
      </c>
      <c r="L407" s="247">
        <f t="shared" si="64"/>
        <v>100</v>
      </c>
      <c r="M407" s="247">
        <f t="shared" si="64"/>
        <v>100</v>
      </c>
      <c r="N407" s="247">
        <f t="shared" si="64"/>
        <v>100</v>
      </c>
      <c r="O407" s="136">
        <v>100</v>
      </c>
      <c r="P407" s="136">
        <v>100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customHeight="1" outlineLevel="2" x14ac:dyDescent="0.25">
      <c r="A408" s="106"/>
      <c r="B408" s="97"/>
      <c r="C408" s="18"/>
      <c r="D408" s="18"/>
      <c r="E408" s="18"/>
      <c r="F408" s="14"/>
      <c r="G408" s="88"/>
      <c r="H408" s="88"/>
      <c r="I408" s="103"/>
      <c r="J408" s="103" t="s">
        <v>132</v>
      </c>
      <c r="K408" s="247">
        <f t="shared" si="64"/>
        <v>358.06785714285712</v>
      </c>
      <c r="L408" s="247">
        <f t="shared" si="64"/>
        <v>358.06785714285712</v>
      </c>
      <c r="M408" s="247">
        <f t="shared" si="64"/>
        <v>358.06785714285712</v>
      </c>
      <c r="N408" s="247">
        <f t="shared" si="64"/>
        <v>358.06785714285712</v>
      </c>
      <c r="O408" s="136">
        <v>358.06785714285712</v>
      </c>
      <c r="P408" s="136">
        <v>358.06785714285712</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30.10938775510202</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customHeight="1" outlineLevel="2" x14ac:dyDescent="0.25">
      <c r="A409" s="106"/>
      <c r="B409" s="97"/>
      <c r="C409" s="18"/>
      <c r="D409" s="18"/>
      <c r="E409" s="18"/>
      <c r="F409" s="14"/>
      <c r="G409" s="88"/>
      <c r="H409" s="88"/>
      <c r="I409" s="103"/>
      <c r="J409" s="103" t="s">
        <v>133</v>
      </c>
      <c r="K409" s="247">
        <f t="shared" si="64"/>
        <v>881.51428571428585</v>
      </c>
      <c r="L409" s="247">
        <f t="shared" si="64"/>
        <v>881.51428571428585</v>
      </c>
      <c r="M409" s="247">
        <f t="shared" si="64"/>
        <v>881.51428571428585</v>
      </c>
      <c r="N409" s="247">
        <f t="shared" si="64"/>
        <v>881.51428571428585</v>
      </c>
      <c r="O409" s="136">
        <v>881.51428571428585</v>
      </c>
      <c r="P409" s="136">
        <v>881.51428571428585</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68.208163265306155</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customHeight="1" outlineLevel="2" x14ac:dyDescent="0.25">
      <c r="A410" s="106"/>
      <c r="B410" s="97"/>
      <c r="C410" s="18"/>
      <c r="D410" s="18"/>
      <c r="E410" s="18"/>
      <c r="F410" s="14"/>
      <c r="G410" s="88"/>
      <c r="H410" s="88"/>
      <c r="I410" s="103"/>
      <c r="J410" s="103" t="s">
        <v>134</v>
      </c>
      <c r="K410" s="247">
        <f t="shared" si="64"/>
        <v>1004.4642857142858</v>
      </c>
      <c r="L410" s="247">
        <f t="shared" si="64"/>
        <v>1004.4642857142858</v>
      </c>
      <c r="M410" s="247">
        <f t="shared" si="64"/>
        <v>1004.4642857142858</v>
      </c>
      <c r="N410" s="247">
        <f t="shared" si="64"/>
        <v>1004.4642857142858</v>
      </c>
      <c r="O410" s="136">
        <v>1004.4642857142858</v>
      </c>
      <c r="P410" s="136">
        <v>1004.4642857142858</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89.327857142857141</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customHeight="1" outlineLevel="2" x14ac:dyDescent="0.25">
      <c r="A411" s="106"/>
      <c r="B411" s="97"/>
      <c r="C411" s="18"/>
      <c r="D411" s="18"/>
      <c r="E411" s="18"/>
      <c r="F411" s="14"/>
      <c r="G411" s="88"/>
      <c r="H411" s="88"/>
      <c r="I411" s="103"/>
      <c r="J411" s="103" t="s">
        <v>135</v>
      </c>
      <c r="K411" s="247">
        <f t="shared" si="64"/>
        <v>937.22499999999991</v>
      </c>
      <c r="L411" s="247">
        <f t="shared" si="64"/>
        <v>937.22499999999991</v>
      </c>
      <c r="M411" s="247">
        <f t="shared" si="64"/>
        <v>937.22499999999991</v>
      </c>
      <c r="N411" s="247">
        <f t="shared" si="64"/>
        <v>937.22499999999991</v>
      </c>
      <c r="O411" s="136">
        <v>937.22499999999991</v>
      </c>
      <c r="P411" s="136">
        <v>937.22499999999991</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67.163636363636371</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customHeight="1" outlineLevel="2" x14ac:dyDescent="0.25">
      <c r="A412" s="106"/>
      <c r="B412" s="97"/>
      <c r="C412" s="18"/>
      <c r="D412" s="18"/>
      <c r="E412" s="18"/>
      <c r="F412" s="14"/>
      <c r="G412" s="88"/>
      <c r="H412" s="88"/>
      <c r="I412" s="103"/>
      <c r="J412" s="103" t="s">
        <v>136</v>
      </c>
      <c r="K412" s="247">
        <f t="shared" si="64"/>
        <v>100</v>
      </c>
      <c r="L412" s="247">
        <f t="shared" si="64"/>
        <v>100</v>
      </c>
      <c r="M412" s="247">
        <f t="shared" si="64"/>
        <v>100</v>
      </c>
      <c r="N412" s="247">
        <f t="shared" si="64"/>
        <v>100</v>
      </c>
      <c r="O412" s="136">
        <v>100</v>
      </c>
      <c r="P412" s="136">
        <v>100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1</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customHeight="1" outlineLevel="2" x14ac:dyDescent="0.25">
      <c r="A413" s="106"/>
      <c r="B413" s="97"/>
      <c r="C413" s="18"/>
      <c r="D413" s="18"/>
      <c r="E413" s="18"/>
      <c r="F413" s="14"/>
      <c r="G413" s="88"/>
      <c r="H413" s="88"/>
      <c r="I413" s="103"/>
      <c r="J413" s="103" t="s">
        <v>137</v>
      </c>
      <c r="K413" s="247">
        <f t="shared" si="64"/>
        <v>100</v>
      </c>
      <c r="L413" s="247">
        <f t="shared" si="64"/>
        <v>100</v>
      </c>
      <c r="M413" s="247">
        <f t="shared" si="64"/>
        <v>100</v>
      </c>
      <c r="N413" s="247">
        <f t="shared" si="64"/>
        <v>100</v>
      </c>
      <c r="O413" s="136">
        <v>100</v>
      </c>
      <c r="P413" s="136">
        <v>100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1</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customHeight="1" outlineLevel="2" x14ac:dyDescent="0.25">
      <c r="A414" s="106"/>
      <c r="B414" s="97"/>
      <c r="C414" s="18"/>
      <c r="D414" s="18"/>
      <c r="E414" s="18"/>
      <c r="F414" s="14"/>
      <c r="G414" s="88"/>
      <c r="H414" s="88"/>
      <c r="I414" s="103"/>
      <c r="J414" s="103" t="s">
        <v>138</v>
      </c>
      <c r="K414" s="247">
        <f t="shared" si="64"/>
        <v>100</v>
      </c>
      <c r="L414" s="247">
        <f t="shared" si="64"/>
        <v>100</v>
      </c>
      <c r="M414" s="247">
        <f t="shared" si="64"/>
        <v>100</v>
      </c>
      <c r="N414" s="247">
        <f t="shared" si="64"/>
        <v>100</v>
      </c>
      <c r="O414" s="136">
        <v>100</v>
      </c>
      <c r="P414" s="136">
        <v>100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1</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customHeight="1" outlineLevel="2" x14ac:dyDescent="0.25">
      <c r="A415" s="106"/>
      <c r="B415" s="97"/>
      <c r="C415" s="18"/>
      <c r="D415" s="18"/>
      <c r="E415" s="18"/>
      <c r="F415" s="14"/>
      <c r="G415" s="88"/>
      <c r="H415" s="88"/>
      <c r="I415" s="103"/>
      <c r="J415" s="103" t="s">
        <v>139</v>
      </c>
      <c r="K415" s="247">
        <f t="shared" si="64"/>
        <v>100</v>
      </c>
      <c r="L415" s="247">
        <f t="shared" si="64"/>
        <v>100</v>
      </c>
      <c r="M415" s="247">
        <f t="shared" si="64"/>
        <v>100</v>
      </c>
      <c r="N415" s="247">
        <f t="shared" ref="N415:N435" si="80">$O415</f>
        <v>100</v>
      </c>
      <c r="O415" s="136">
        <v>100</v>
      </c>
      <c r="P415" s="136">
        <v>100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1</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customHeight="1" outlineLevel="2" x14ac:dyDescent="0.25">
      <c r="A416" s="106"/>
      <c r="B416" s="97"/>
      <c r="C416" s="18"/>
      <c r="D416" s="18"/>
      <c r="E416" s="18"/>
      <c r="F416" s="14"/>
      <c r="G416" s="88"/>
      <c r="H416" s="88"/>
      <c r="I416" s="103" t="s">
        <v>785</v>
      </c>
      <c r="J416" s="103" t="s">
        <v>371</v>
      </c>
      <c r="K416" s="247">
        <f t="shared" ref="K416:M435" si="81">$O416</f>
        <v>100</v>
      </c>
      <c r="L416" s="247">
        <f t="shared" si="81"/>
        <v>100</v>
      </c>
      <c r="M416" s="247">
        <f t="shared" si="81"/>
        <v>100</v>
      </c>
      <c r="N416" s="247">
        <f t="shared" si="80"/>
        <v>100</v>
      </c>
      <c r="O416" s="136">
        <v>100</v>
      </c>
      <c r="P416" s="136">
        <v>100</v>
      </c>
      <c r="Q416" s="136">
        <v>0</v>
      </c>
      <c r="R416" s="136">
        <v>0</v>
      </c>
      <c r="S416" s="136">
        <v>0</v>
      </c>
      <c r="T416" s="88"/>
      <c r="U416" s="103" t="s">
        <v>371</v>
      </c>
      <c r="V416" s="6">
        <f t="shared" si="75"/>
        <v>0.55000000000000004</v>
      </c>
      <c r="W416" s="6">
        <f t="shared" si="78"/>
        <v>0.85</v>
      </c>
      <c r="X416" s="6">
        <f t="shared" si="76"/>
        <v>0.9</v>
      </c>
      <c r="Y416" s="6">
        <f t="shared" si="79"/>
        <v>1</v>
      </c>
      <c r="Z416" s="137">
        <v>1</v>
      </c>
      <c r="AA416" s="137">
        <v>1</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5" customHeight="1" outlineLevel="2" x14ac:dyDescent="0.25">
      <c r="A417" s="106"/>
      <c r="B417" s="97"/>
      <c r="C417" s="18"/>
      <c r="D417" s="18"/>
      <c r="E417" s="18"/>
      <c r="F417" s="14"/>
      <c r="G417" s="88"/>
      <c r="H417" s="88"/>
      <c r="I417" s="103"/>
      <c r="J417" s="103" t="s">
        <v>131</v>
      </c>
      <c r="K417" s="247">
        <f t="shared" si="81"/>
        <v>100</v>
      </c>
      <c r="L417" s="247">
        <f t="shared" si="81"/>
        <v>100</v>
      </c>
      <c r="M417" s="247">
        <f t="shared" si="81"/>
        <v>100</v>
      </c>
      <c r="N417" s="247">
        <f t="shared" si="80"/>
        <v>100</v>
      </c>
      <c r="O417" s="136">
        <v>100</v>
      </c>
      <c r="P417" s="136">
        <v>100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1</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5" customHeight="1" outlineLevel="2" x14ac:dyDescent="0.25">
      <c r="A418" s="106"/>
      <c r="B418" s="97"/>
      <c r="C418" s="18"/>
      <c r="D418" s="18"/>
      <c r="E418" s="18"/>
      <c r="F418" s="14"/>
      <c r="G418" s="88"/>
      <c r="H418" s="88"/>
      <c r="I418" s="103"/>
      <c r="J418" s="103" t="s">
        <v>132</v>
      </c>
      <c r="K418" s="247">
        <f t="shared" si="81"/>
        <v>358.06785714285712</v>
      </c>
      <c r="L418" s="247">
        <f t="shared" si="81"/>
        <v>358.06785714285712</v>
      </c>
      <c r="M418" s="247">
        <f t="shared" si="81"/>
        <v>358.06785714285712</v>
      </c>
      <c r="N418" s="247">
        <f t="shared" si="80"/>
        <v>358.06785714285712</v>
      </c>
      <c r="O418" s="136">
        <v>358.06785714285712</v>
      </c>
      <c r="P418" s="136">
        <v>358.06785714285712</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30.10938775510202</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5" customHeight="1" outlineLevel="2" x14ac:dyDescent="0.25">
      <c r="A419" s="106"/>
      <c r="B419" s="97"/>
      <c r="C419" s="18"/>
      <c r="D419" s="18"/>
      <c r="E419" s="18"/>
      <c r="F419" s="14"/>
      <c r="G419" s="88"/>
      <c r="H419" s="88"/>
      <c r="I419" s="103"/>
      <c r="J419" s="103" t="s">
        <v>133</v>
      </c>
      <c r="K419" s="247">
        <f t="shared" si="81"/>
        <v>881.51428571428585</v>
      </c>
      <c r="L419" s="247">
        <f t="shared" si="81"/>
        <v>881.51428571428585</v>
      </c>
      <c r="M419" s="247">
        <f t="shared" si="81"/>
        <v>881.51428571428585</v>
      </c>
      <c r="N419" s="247">
        <f t="shared" si="80"/>
        <v>881.51428571428585</v>
      </c>
      <c r="O419" s="136">
        <v>881.51428571428585</v>
      </c>
      <c r="P419" s="136">
        <v>881.51428571428585</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68.208163265306155</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5" customHeight="1" outlineLevel="2" x14ac:dyDescent="0.25">
      <c r="A420" s="106"/>
      <c r="B420" s="97"/>
      <c r="C420" s="18"/>
      <c r="D420" s="18"/>
      <c r="E420" s="18"/>
      <c r="F420" s="14"/>
      <c r="G420" s="88"/>
      <c r="H420" s="88"/>
      <c r="I420" s="103"/>
      <c r="J420" s="103" t="s">
        <v>134</v>
      </c>
      <c r="K420" s="247">
        <f t="shared" si="81"/>
        <v>1004.4642857142858</v>
      </c>
      <c r="L420" s="247">
        <f t="shared" si="81"/>
        <v>1004.4642857142858</v>
      </c>
      <c r="M420" s="247">
        <f t="shared" si="81"/>
        <v>1004.4642857142858</v>
      </c>
      <c r="N420" s="247">
        <f t="shared" si="80"/>
        <v>1004.4642857142858</v>
      </c>
      <c r="O420" s="136">
        <v>1004.4642857142858</v>
      </c>
      <c r="P420" s="136">
        <v>1004.4642857142858</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89.327857142857141</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5" customHeight="1" outlineLevel="2" x14ac:dyDescent="0.25">
      <c r="A421" s="106"/>
      <c r="B421" s="97"/>
      <c r="C421" s="18"/>
      <c r="D421" s="18"/>
      <c r="E421" s="18"/>
      <c r="F421" s="14"/>
      <c r="G421" s="88"/>
      <c r="H421" s="88"/>
      <c r="I421" s="103"/>
      <c r="J421" s="103" t="s">
        <v>135</v>
      </c>
      <c r="K421" s="247">
        <f t="shared" si="81"/>
        <v>1507.165</v>
      </c>
      <c r="L421" s="247">
        <f t="shared" si="81"/>
        <v>1507.165</v>
      </c>
      <c r="M421" s="247">
        <f t="shared" si="81"/>
        <v>1507.165</v>
      </c>
      <c r="N421" s="247">
        <f t="shared" si="80"/>
        <v>1507.165</v>
      </c>
      <c r="O421" s="136">
        <v>1507.165</v>
      </c>
      <c r="P421" s="136">
        <v>1507.165</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36.997647058823517</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5" customHeight="1" outlineLevel="2" x14ac:dyDescent="0.25">
      <c r="A422" s="106"/>
      <c r="B422" s="97"/>
      <c r="C422" s="18"/>
      <c r="D422" s="18"/>
      <c r="E422" s="18"/>
      <c r="F422" s="14"/>
      <c r="G422" s="88"/>
      <c r="H422" s="88"/>
      <c r="I422" s="103"/>
      <c r="J422" s="103" t="s">
        <v>136</v>
      </c>
      <c r="K422" s="247">
        <f t="shared" si="81"/>
        <v>100</v>
      </c>
      <c r="L422" s="247">
        <f t="shared" si="81"/>
        <v>100</v>
      </c>
      <c r="M422" s="247">
        <f t="shared" si="81"/>
        <v>100</v>
      </c>
      <c r="N422" s="247">
        <f t="shared" si="80"/>
        <v>100</v>
      </c>
      <c r="O422" s="136">
        <v>100</v>
      </c>
      <c r="P422" s="136">
        <v>100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1</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5" customHeight="1" outlineLevel="2" x14ac:dyDescent="0.25">
      <c r="A423" s="106"/>
      <c r="B423" s="97"/>
      <c r="C423" s="18"/>
      <c r="D423" s="18"/>
      <c r="E423" s="18"/>
      <c r="F423" s="14"/>
      <c r="G423" s="88"/>
      <c r="H423" s="88"/>
      <c r="I423" s="103"/>
      <c r="J423" s="103" t="s">
        <v>137</v>
      </c>
      <c r="K423" s="247">
        <f t="shared" si="81"/>
        <v>100</v>
      </c>
      <c r="L423" s="247">
        <f t="shared" si="81"/>
        <v>100</v>
      </c>
      <c r="M423" s="247">
        <f t="shared" si="81"/>
        <v>100</v>
      </c>
      <c r="N423" s="247">
        <f t="shared" si="80"/>
        <v>100</v>
      </c>
      <c r="O423" s="136">
        <v>100</v>
      </c>
      <c r="P423" s="136">
        <v>100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1</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5" customHeight="1" outlineLevel="2" x14ac:dyDescent="0.25">
      <c r="A424" s="106"/>
      <c r="B424" s="97"/>
      <c r="C424" s="18"/>
      <c r="D424" s="18"/>
      <c r="E424" s="18"/>
      <c r="F424" s="14"/>
      <c r="G424" s="88"/>
      <c r="H424" s="88"/>
      <c r="I424" s="103"/>
      <c r="J424" s="103" t="s">
        <v>138</v>
      </c>
      <c r="K424" s="247">
        <f t="shared" si="81"/>
        <v>100</v>
      </c>
      <c r="L424" s="247">
        <f t="shared" si="81"/>
        <v>100</v>
      </c>
      <c r="M424" s="247">
        <f t="shared" si="81"/>
        <v>100</v>
      </c>
      <c r="N424" s="247">
        <f t="shared" si="80"/>
        <v>100</v>
      </c>
      <c r="O424" s="136">
        <v>100</v>
      </c>
      <c r="P424" s="136">
        <v>100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1</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5" customHeight="1" outlineLevel="2" x14ac:dyDescent="0.25">
      <c r="A425" s="106"/>
      <c r="B425" s="97"/>
      <c r="C425" s="18"/>
      <c r="D425" s="18"/>
      <c r="E425" s="18"/>
      <c r="F425" s="14"/>
      <c r="G425" s="88"/>
      <c r="H425" s="88"/>
      <c r="I425" s="103"/>
      <c r="J425" s="103" t="s">
        <v>139</v>
      </c>
      <c r="K425" s="247">
        <f t="shared" si="81"/>
        <v>100</v>
      </c>
      <c r="L425" s="247">
        <f t="shared" si="81"/>
        <v>100</v>
      </c>
      <c r="M425" s="247">
        <f t="shared" si="81"/>
        <v>100</v>
      </c>
      <c r="N425" s="247">
        <f t="shared" si="80"/>
        <v>100</v>
      </c>
      <c r="O425" s="136">
        <v>100</v>
      </c>
      <c r="P425" s="136">
        <v>100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1</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5" customHeight="1" outlineLevel="2" x14ac:dyDescent="0.25">
      <c r="A426" s="106"/>
      <c r="B426" s="97"/>
      <c r="C426" s="18"/>
      <c r="D426" s="18"/>
      <c r="E426" s="18"/>
      <c r="F426" s="14"/>
      <c r="G426" s="88"/>
      <c r="H426" s="88"/>
      <c r="I426" s="103" t="s">
        <v>786</v>
      </c>
      <c r="J426" s="103" t="s">
        <v>371</v>
      </c>
      <c r="K426" s="247">
        <f t="shared" si="81"/>
        <v>100</v>
      </c>
      <c r="L426" s="247">
        <f t="shared" si="81"/>
        <v>100</v>
      </c>
      <c r="M426" s="247">
        <f t="shared" si="81"/>
        <v>100</v>
      </c>
      <c r="N426" s="247">
        <f t="shared" si="80"/>
        <v>100</v>
      </c>
      <c r="O426" s="136">
        <v>100</v>
      </c>
      <c r="P426" s="136">
        <v>100</v>
      </c>
      <c r="Q426" s="136">
        <v>0</v>
      </c>
      <c r="R426" s="136">
        <v>0</v>
      </c>
      <c r="S426" s="136">
        <v>0</v>
      </c>
      <c r="T426" s="88"/>
      <c r="U426" s="103" t="s">
        <v>371</v>
      </c>
      <c r="V426" s="6">
        <f t="shared" si="75"/>
        <v>0.55000000000000004</v>
      </c>
      <c r="W426" s="6">
        <f t="shared" si="82"/>
        <v>0.85</v>
      </c>
      <c r="X426" s="6">
        <f t="shared" si="76"/>
        <v>0.9</v>
      </c>
      <c r="Y426" s="6">
        <f t="shared" si="83"/>
        <v>1</v>
      </c>
      <c r="Z426" s="137">
        <v>1</v>
      </c>
      <c r="AA426" s="137">
        <v>1</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5" customHeight="1" outlineLevel="2" x14ac:dyDescent="0.25">
      <c r="A427" s="106"/>
      <c r="B427" s="97"/>
      <c r="C427" s="18"/>
      <c r="D427" s="18"/>
      <c r="E427" s="18"/>
      <c r="F427" s="14"/>
      <c r="G427" s="88"/>
      <c r="H427" s="88"/>
      <c r="I427" s="103"/>
      <c r="J427" s="103" t="s">
        <v>131</v>
      </c>
      <c r="K427" s="247">
        <f t="shared" si="81"/>
        <v>100</v>
      </c>
      <c r="L427" s="247">
        <f t="shared" si="81"/>
        <v>100</v>
      </c>
      <c r="M427" s="247">
        <f t="shared" si="81"/>
        <v>100</v>
      </c>
      <c r="N427" s="247">
        <f t="shared" si="80"/>
        <v>100</v>
      </c>
      <c r="O427" s="136">
        <v>100</v>
      </c>
      <c r="P427" s="136">
        <v>100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1</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5" customHeight="1" outlineLevel="2" x14ac:dyDescent="0.25">
      <c r="A428" s="106"/>
      <c r="B428" s="97"/>
      <c r="C428" s="18"/>
      <c r="D428" s="18"/>
      <c r="E428" s="18"/>
      <c r="F428" s="14"/>
      <c r="G428" s="88"/>
      <c r="H428" s="88"/>
      <c r="I428" s="103"/>
      <c r="J428" s="103" t="s">
        <v>132</v>
      </c>
      <c r="K428" s="247">
        <f t="shared" si="81"/>
        <v>358.06785714285712</v>
      </c>
      <c r="L428" s="247">
        <f t="shared" si="81"/>
        <v>358.06785714285712</v>
      </c>
      <c r="M428" s="247">
        <f t="shared" si="81"/>
        <v>358.06785714285712</v>
      </c>
      <c r="N428" s="247">
        <f t="shared" si="80"/>
        <v>358.06785714285712</v>
      </c>
      <c r="O428" s="136">
        <v>358.06785714285712</v>
      </c>
      <c r="P428" s="136">
        <v>358.06785714285712</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30.10938775510202</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5" customHeight="1" outlineLevel="2" x14ac:dyDescent="0.25">
      <c r="A429" s="106"/>
      <c r="B429" s="97"/>
      <c r="C429" s="18"/>
      <c r="D429" s="18"/>
      <c r="E429" s="18"/>
      <c r="F429" s="14"/>
      <c r="G429" s="88"/>
      <c r="H429" s="88"/>
      <c r="I429" s="103"/>
      <c r="J429" s="103" t="s">
        <v>133</v>
      </c>
      <c r="K429" s="247">
        <f t="shared" si="81"/>
        <v>881.51428571428585</v>
      </c>
      <c r="L429" s="247">
        <f t="shared" si="81"/>
        <v>881.51428571428585</v>
      </c>
      <c r="M429" s="247">
        <f t="shared" si="81"/>
        <v>881.51428571428585</v>
      </c>
      <c r="N429" s="247">
        <f t="shared" si="80"/>
        <v>881.51428571428585</v>
      </c>
      <c r="O429" s="136">
        <v>881.51428571428585</v>
      </c>
      <c r="P429" s="136">
        <v>881.51428571428585</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68.208163265306155</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5" customHeight="1" outlineLevel="2" x14ac:dyDescent="0.25">
      <c r="A430" s="106"/>
      <c r="B430" s="97"/>
      <c r="C430" s="18"/>
      <c r="D430" s="18"/>
      <c r="E430" s="18"/>
      <c r="F430" s="14"/>
      <c r="G430" s="88"/>
      <c r="H430" s="88"/>
      <c r="I430" s="103"/>
      <c r="J430" s="103" t="s">
        <v>134</v>
      </c>
      <c r="K430" s="247">
        <f t="shared" si="81"/>
        <v>1004.4642857142858</v>
      </c>
      <c r="L430" s="247">
        <f t="shared" si="81"/>
        <v>1004.4642857142858</v>
      </c>
      <c r="M430" s="247">
        <f t="shared" si="81"/>
        <v>1004.4642857142858</v>
      </c>
      <c r="N430" s="247">
        <f t="shared" si="80"/>
        <v>1004.4642857142858</v>
      </c>
      <c r="O430" s="136">
        <v>1004.4642857142858</v>
      </c>
      <c r="P430" s="136">
        <v>1004.4642857142858</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89.327857142857141</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5" customHeight="1" outlineLevel="2" x14ac:dyDescent="0.25">
      <c r="A431" s="106"/>
      <c r="B431" s="97"/>
      <c r="C431" s="18"/>
      <c r="D431" s="18"/>
      <c r="E431" s="18"/>
      <c r="F431" s="14"/>
      <c r="G431" s="88"/>
      <c r="H431" s="88"/>
      <c r="I431" s="103"/>
      <c r="J431" s="103" t="s">
        <v>135</v>
      </c>
      <c r="K431" s="247">
        <f t="shared" si="81"/>
        <v>1507.165</v>
      </c>
      <c r="L431" s="247">
        <f t="shared" si="81"/>
        <v>1507.165</v>
      </c>
      <c r="M431" s="247">
        <f t="shared" si="81"/>
        <v>1507.165</v>
      </c>
      <c r="N431" s="247">
        <f t="shared" si="80"/>
        <v>1507.165</v>
      </c>
      <c r="O431" s="136">
        <v>1507.165</v>
      </c>
      <c r="P431" s="136">
        <v>1507.165</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36.997647058823517</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5" customHeight="1" outlineLevel="2" x14ac:dyDescent="0.25">
      <c r="A432" s="106"/>
      <c r="B432" s="97"/>
      <c r="C432" s="18"/>
      <c r="D432" s="18"/>
      <c r="E432" s="18"/>
      <c r="F432" s="14"/>
      <c r="G432" s="88"/>
      <c r="H432" s="88"/>
      <c r="I432" s="103"/>
      <c r="J432" s="103" t="s">
        <v>136</v>
      </c>
      <c r="K432" s="247">
        <f t="shared" si="81"/>
        <v>100</v>
      </c>
      <c r="L432" s="247">
        <f t="shared" si="81"/>
        <v>100</v>
      </c>
      <c r="M432" s="247">
        <f t="shared" si="81"/>
        <v>100</v>
      </c>
      <c r="N432" s="247">
        <f t="shared" si="80"/>
        <v>100</v>
      </c>
      <c r="O432" s="136">
        <v>100</v>
      </c>
      <c r="P432" s="136">
        <v>100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1</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5" customHeight="1" outlineLevel="2" x14ac:dyDescent="0.25">
      <c r="A433" s="106"/>
      <c r="B433" s="97"/>
      <c r="C433" s="18"/>
      <c r="D433" s="18"/>
      <c r="E433" s="18"/>
      <c r="F433" s="14"/>
      <c r="G433" s="88"/>
      <c r="H433" s="88"/>
      <c r="I433" s="103"/>
      <c r="J433" s="103" t="s">
        <v>137</v>
      </c>
      <c r="K433" s="247">
        <f t="shared" si="81"/>
        <v>100</v>
      </c>
      <c r="L433" s="247">
        <f t="shared" si="81"/>
        <v>100</v>
      </c>
      <c r="M433" s="247">
        <f t="shared" si="81"/>
        <v>100</v>
      </c>
      <c r="N433" s="247">
        <f t="shared" si="80"/>
        <v>100</v>
      </c>
      <c r="O433" s="136">
        <v>100</v>
      </c>
      <c r="P433" s="136">
        <v>100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1</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5" customHeight="1" outlineLevel="2" x14ac:dyDescent="0.25">
      <c r="A434" s="106"/>
      <c r="B434" s="97"/>
      <c r="C434" s="18"/>
      <c r="D434" s="18"/>
      <c r="E434" s="18"/>
      <c r="F434" s="14"/>
      <c r="G434" s="88"/>
      <c r="H434" s="88"/>
      <c r="I434" s="103"/>
      <c r="J434" s="103" t="s">
        <v>138</v>
      </c>
      <c r="K434" s="247">
        <f t="shared" si="81"/>
        <v>100</v>
      </c>
      <c r="L434" s="247">
        <f t="shared" si="81"/>
        <v>100</v>
      </c>
      <c r="M434" s="247">
        <f t="shared" si="81"/>
        <v>100</v>
      </c>
      <c r="N434" s="247">
        <f t="shared" si="80"/>
        <v>100</v>
      </c>
      <c r="O434" s="136">
        <v>100</v>
      </c>
      <c r="P434" s="136">
        <v>100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1</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5" customHeight="1" outlineLevel="2" x14ac:dyDescent="0.25">
      <c r="A435" s="106"/>
      <c r="B435" s="97"/>
      <c r="C435" s="18"/>
      <c r="D435" s="18"/>
      <c r="E435" s="18"/>
      <c r="F435" s="14"/>
      <c r="G435" s="88"/>
      <c r="H435" s="88"/>
      <c r="I435" s="103"/>
      <c r="J435" s="103" t="s">
        <v>139</v>
      </c>
      <c r="K435" s="247">
        <f t="shared" si="81"/>
        <v>100</v>
      </c>
      <c r="L435" s="247">
        <f t="shared" si="81"/>
        <v>100</v>
      </c>
      <c r="M435" s="247">
        <f t="shared" si="81"/>
        <v>100</v>
      </c>
      <c r="N435" s="247">
        <f t="shared" si="80"/>
        <v>100</v>
      </c>
      <c r="O435" s="136">
        <v>100</v>
      </c>
      <c r="P435" s="136">
        <v>100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1</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25"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25"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8"/>
      <c r="G448" s="24"/>
      <c r="H448" s="24"/>
      <c r="I448" s="24"/>
      <c r="J448" s="24"/>
      <c r="K448" s="24" t="s">
        <v>173</v>
      </c>
      <c r="L448" s="24"/>
      <c r="M448" s="24" t="s">
        <v>818</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25"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25"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4"/>
      <c r="G452" s="88"/>
      <c r="H452" s="88"/>
      <c r="I452" s="103" t="s">
        <v>371</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5" customHeight="1" outlineLevel="1" x14ac:dyDescent="0.25">
      <c r="A479" s="106"/>
      <c r="B479" s="97"/>
      <c r="C479" s="18"/>
      <c r="D479" s="18"/>
      <c r="E479" s="18"/>
      <c r="F479" s="18"/>
      <c r="G479" s="18"/>
      <c r="H479" s="18"/>
      <c r="I479" s="18"/>
      <c r="J479" s="588" t="s">
        <v>1185</v>
      </c>
      <c r="K479" s="588"/>
      <c r="L479" s="101"/>
      <c r="M479" s="101"/>
      <c r="N479" s="101"/>
      <c r="O479" s="588"/>
      <c r="P479" s="101"/>
      <c r="Q479" s="101"/>
      <c r="R479" s="101"/>
      <c r="S479" s="101"/>
      <c r="T479" s="23"/>
      <c r="U479" s="134" t="s">
        <v>795</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5" customHeight="1" outlineLevel="1" x14ac:dyDescent="0.25">
      <c r="A480" s="106"/>
      <c r="B480" s="97"/>
      <c r="C480" s="18"/>
      <c r="D480" s="18"/>
      <c r="E480" s="18"/>
      <c r="F480" s="18"/>
      <c r="G480" s="24"/>
      <c r="H480" s="24"/>
      <c r="I480" s="24"/>
      <c r="J480" s="24"/>
      <c r="K480" s="24"/>
      <c r="L480" s="101"/>
      <c r="M480" s="101"/>
      <c r="N480" s="101"/>
      <c r="O480" s="588"/>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25"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25"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5" customHeight="1" outlineLevel="1" x14ac:dyDescent="0.25">
      <c r="A484" s="106"/>
      <c r="B484" s="97"/>
      <c r="C484" s="18"/>
      <c r="D484" s="18"/>
      <c r="E484" s="18"/>
      <c r="F484" s="14"/>
      <c r="G484" s="88"/>
      <c r="H484" s="103" t="s">
        <v>373</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5" customHeight="1" outlineLevel="1" x14ac:dyDescent="0.25">
      <c r="A485" s="106"/>
      <c r="B485" s="97"/>
      <c r="C485" s="18"/>
      <c r="D485" s="18"/>
      <c r="E485" s="18"/>
      <c r="F485" s="14"/>
      <c r="G485" s="88"/>
      <c r="H485" s="103" t="s">
        <v>374</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5" customHeight="1" outlineLevel="1" x14ac:dyDescent="0.25">
      <c r="A486" s="106"/>
      <c r="B486" s="97"/>
      <c r="C486" s="18"/>
      <c r="D486" s="18"/>
      <c r="E486" s="18"/>
      <c r="F486" s="14"/>
      <c r="G486" s="88"/>
      <c r="H486" s="103" t="s">
        <v>375</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5" customHeight="1" outlineLevel="1" x14ac:dyDescent="0.25">
      <c r="A487" s="106"/>
      <c r="B487" s="97"/>
      <c r="C487" s="18"/>
      <c r="D487" s="18"/>
      <c r="E487" s="18"/>
      <c r="F487" s="14"/>
      <c r="G487" s="88"/>
      <c r="H487" s="103" t="s">
        <v>376</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5" customHeight="1" outlineLevel="1" x14ac:dyDescent="0.25">
      <c r="A488" s="106"/>
      <c r="B488" s="97"/>
      <c r="C488" s="18"/>
      <c r="D488" s="18"/>
      <c r="E488" s="18"/>
      <c r="F488" s="14"/>
      <c r="G488" s="88"/>
      <c r="H488" s="103" t="s">
        <v>377</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5" customHeight="1" outlineLevel="1" x14ac:dyDescent="0.25">
      <c r="A489" s="106"/>
      <c r="B489" s="97"/>
      <c r="C489" s="18"/>
      <c r="D489" s="18"/>
      <c r="E489" s="18"/>
      <c r="F489" s="14"/>
      <c r="G489" s="88"/>
      <c r="H489" s="103" t="s">
        <v>378</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5" customHeight="1" outlineLevel="1" x14ac:dyDescent="0.25">
      <c r="A490" s="106"/>
      <c r="B490" s="97"/>
      <c r="C490" s="18"/>
      <c r="D490" s="18"/>
      <c r="E490" s="18"/>
      <c r="F490" s="14"/>
      <c r="G490" s="88"/>
      <c r="H490" s="103" t="s">
        <v>379</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5" customHeight="1" outlineLevel="1" x14ac:dyDescent="0.25">
      <c r="A491" s="106"/>
      <c r="B491" s="97"/>
      <c r="C491" s="18"/>
      <c r="D491" s="18"/>
      <c r="E491" s="18"/>
      <c r="F491" s="14"/>
      <c r="G491" s="88"/>
      <c r="H491" s="103" t="s">
        <v>380</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5" customHeight="1" outlineLevel="1" x14ac:dyDescent="0.25">
      <c r="A492" s="106"/>
      <c r="B492" s="97"/>
      <c r="C492" s="18"/>
      <c r="D492" s="18"/>
      <c r="E492" s="18"/>
      <c r="F492" s="14"/>
      <c r="G492" s="88"/>
      <c r="H492" s="103" t="s">
        <v>381</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5" customHeight="1" outlineLevel="1" x14ac:dyDescent="0.25">
      <c r="A493" s="106"/>
      <c r="B493" s="97"/>
      <c r="C493" s="18"/>
      <c r="D493" s="18"/>
      <c r="E493" s="18"/>
      <c r="F493" s="14"/>
      <c r="G493" s="93"/>
      <c r="H493" s="103" t="s">
        <v>382</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25"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25"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25"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5" customHeight="1" outlineLevel="1" x14ac:dyDescent="0.25">
      <c r="A501" s="106"/>
      <c r="B501" s="97"/>
      <c r="C501" s="13"/>
      <c r="D501" s="13"/>
      <c r="E501" s="18"/>
      <c r="F501" s="75"/>
      <c r="G501" s="76" t="s">
        <v>815</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3" t="s">
        <v>874</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5" customHeight="1" outlineLevel="1" x14ac:dyDescent="0.25">
      <c r="A505" s="106"/>
      <c r="B505" s="97"/>
      <c r="C505" s="18"/>
      <c r="D505" s="18"/>
      <c r="E505" s="18"/>
      <c r="F505" s="18"/>
      <c r="G505" s="18"/>
      <c r="H505" s="18"/>
      <c r="I505" s="18"/>
      <c r="J505" s="18" t="s">
        <v>814</v>
      </c>
      <c r="K505" s="18"/>
      <c r="L505" s="23"/>
      <c r="M505" s="23"/>
      <c r="N505" s="23"/>
      <c r="O505" s="23"/>
      <c r="P505" s="23"/>
      <c r="Q505" s="23"/>
      <c r="R505" s="23"/>
      <c r="S505" s="23"/>
      <c r="T505" s="24" t="s">
        <v>184</v>
      </c>
      <c r="U505" s="23"/>
      <c r="V505" s="23" t="s">
        <v>817</v>
      </c>
      <c r="W505" s="23"/>
      <c r="X505" s="24" t="s">
        <v>185</v>
      </c>
      <c r="Y505" s="24"/>
      <c r="Z505" s="25"/>
      <c r="AA505" s="25"/>
      <c r="AB505" s="25"/>
      <c r="AC505" s="574" t="s">
        <v>798</v>
      </c>
      <c r="AD505" s="574" t="s">
        <v>875</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5" customHeight="1" outlineLevel="1" x14ac:dyDescent="0.25">
      <c r="A506" s="106"/>
      <c r="B506" s="97"/>
      <c r="C506" s="18"/>
      <c r="D506" s="18"/>
      <c r="E506" s="18"/>
      <c r="F506" s="18"/>
      <c r="G506" s="574"/>
      <c r="H506" s="574" t="s">
        <v>798</v>
      </c>
      <c r="I506" s="575" t="s">
        <v>153</v>
      </c>
      <c r="J506" s="575" t="s">
        <v>372</v>
      </c>
      <c r="K506" s="575" t="s">
        <v>56</v>
      </c>
      <c r="L506" s="575" t="s">
        <v>57</v>
      </c>
      <c r="M506" s="575" t="s">
        <v>58</v>
      </c>
      <c r="N506" s="575" t="s">
        <v>59</v>
      </c>
      <c r="O506" s="575" t="s">
        <v>868</v>
      </c>
      <c r="P506" s="575" t="s">
        <v>869</v>
      </c>
      <c r="Q506" s="575" t="s">
        <v>870</v>
      </c>
      <c r="R506" s="575" t="s">
        <v>1169</v>
      </c>
      <c r="S506" s="574"/>
      <c r="T506" s="574" t="s">
        <v>186</v>
      </c>
      <c r="U506" s="574"/>
      <c r="V506" s="574" t="s">
        <v>816</v>
      </c>
      <c r="W506" s="574"/>
      <c r="X506" s="574"/>
      <c r="Y506" s="574"/>
      <c r="Z506" s="574"/>
      <c r="AA506" s="574"/>
      <c r="AB506" s="574"/>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5" customHeight="1" outlineLevel="1" x14ac:dyDescent="0.25">
      <c r="A507" s="106"/>
      <c r="B507" s="97"/>
      <c r="C507" s="18"/>
      <c r="D507" s="18"/>
      <c r="E507" s="18"/>
      <c r="F507" s="14"/>
      <c r="G507" s="93"/>
      <c r="H507" s="93" t="s">
        <v>807</v>
      </c>
      <c r="I507" s="105" t="s">
        <v>373</v>
      </c>
      <c r="J507" s="234">
        <v>0.65</v>
      </c>
      <c r="K507" s="234">
        <v>0.65</v>
      </c>
      <c r="L507" s="234">
        <v>0.65</v>
      </c>
      <c r="M507" s="234">
        <v>0.65</v>
      </c>
      <c r="N507" s="234">
        <v>0.65</v>
      </c>
      <c r="O507" s="234">
        <v>0.65</v>
      </c>
      <c r="P507" s="234">
        <v>0.65</v>
      </c>
      <c r="Q507" s="234">
        <v>0.65</v>
      </c>
      <c r="R507" s="234">
        <v>0.65</v>
      </c>
      <c r="S507" s="576"/>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5" customHeight="1" outlineLevel="1" x14ac:dyDescent="0.25">
      <c r="A508" s="106"/>
      <c r="B508" s="97"/>
      <c r="C508" s="18"/>
      <c r="D508" s="18"/>
      <c r="E508" s="18"/>
      <c r="F508" s="14"/>
      <c r="G508" s="93"/>
      <c r="H508" s="93"/>
      <c r="I508" s="105" t="s">
        <v>374</v>
      </c>
      <c r="J508" s="234">
        <v>0.81</v>
      </c>
      <c r="K508" s="234">
        <v>0.81</v>
      </c>
      <c r="L508" s="234">
        <v>0.81</v>
      </c>
      <c r="M508" s="234">
        <v>0.81</v>
      </c>
      <c r="N508" s="234">
        <v>0.81</v>
      </c>
      <c r="O508" s="234">
        <v>0.81</v>
      </c>
      <c r="P508" s="234">
        <v>0.81</v>
      </c>
      <c r="Q508" s="234">
        <v>0.81</v>
      </c>
      <c r="R508" s="234">
        <v>0.81</v>
      </c>
      <c r="S508" s="576"/>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5" customHeight="1" outlineLevel="1" x14ac:dyDescent="0.25">
      <c r="A509" s="106"/>
      <c r="B509" s="97"/>
      <c r="C509" s="18"/>
      <c r="D509" s="18"/>
      <c r="E509" s="18"/>
      <c r="F509" s="14"/>
      <c r="G509" s="93"/>
      <c r="H509" s="93"/>
      <c r="I509" s="105" t="s">
        <v>375</v>
      </c>
      <c r="J509" s="234">
        <v>0.81</v>
      </c>
      <c r="K509" s="234">
        <v>0.81</v>
      </c>
      <c r="L509" s="234">
        <v>0.81</v>
      </c>
      <c r="M509" s="234">
        <v>0.81</v>
      </c>
      <c r="N509" s="234">
        <v>0.81</v>
      </c>
      <c r="O509" s="234">
        <v>0.81</v>
      </c>
      <c r="P509" s="234">
        <v>0.81</v>
      </c>
      <c r="Q509" s="234">
        <v>0.81</v>
      </c>
      <c r="R509" s="234">
        <v>0.81</v>
      </c>
      <c r="S509" s="576"/>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5" customHeight="1" outlineLevel="1" x14ac:dyDescent="0.25">
      <c r="A510" s="106"/>
      <c r="B510" s="97"/>
      <c r="C510" s="18"/>
      <c r="D510" s="18"/>
      <c r="E510" s="18"/>
      <c r="F510" s="14"/>
      <c r="G510" s="93"/>
      <c r="H510" s="93"/>
      <c r="I510" s="105" t="s">
        <v>376</v>
      </c>
      <c r="J510" s="234">
        <v>0.81</v>
      </c>
      <c r="K510" s="234">
        <v>0.81</v>
      </c>
      <c r="L510" s="234">
        <v>0.81</v>
      </c>
      <c r="M510" s="234">
        <v>0.81</v>
      </c>
      <c r="N510" s="234">
        <v>0.81</v>
      </c>
      <c r="O510" s="234">
        <v>0.81</v>
      </c>
      <c r="P510" s="234">
        <v>0.81</v>
      </c>
      <c r="Q510" s="234">
        <v>0.81</v>
      </c>
      <c r="R510" s="234">
        <v>0.81</v>
      </c>
      <c r="S510" s="576"/>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5" customHeight="1" outlineLevel="1" x14ac:dyDescent="0.25">
      <c r="A511" s="106"/>
      <c r="B511" s="97"/>
      <c r="C511" s="18"/>
      <c r="D511" s="18"/>
      <c r="E511" s="18"/>
      <c r="F511" s="14"/>
      <c r="G511" s="93"/>
      <c r="H511" s="93"/>
      <c r="I511" s="105" t="s">
        <v>377</v>
      </c>
      <c r="J511" s="234">
        <v>0.78</v>
      </c>
      <c r="K511" s="234">
        <v>0.8</v>
      </c>
      <c r="L511" s="234">
        <v>0.8</v>
      </c>
      <c r="M511" s="234">
        <v>0.8</v>
      </c>
      <c r="N511" s="234">
        <v>0.8</v>
      </c>
      <c r="O511" s="234">
        <v>0.8</v>
      </c>
      <c r="P511" s="234">
        <v>0.8</v>
      </c>
      <c r="Q511" s="234">
        <v>0.8</v>
      </c>
      <c r="R511" s="234">
        <v>0.8</v>
      </c>
      <c r="S511" s="576"/>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5" customHeight="1" outlineLevel="1" x14ac:dyDescent="0.25">
      <c r="A512" s="106"/>
      <c r="B512" s="97"/>
      <c r="C512" s="18"/>
      <c r="D512" s="18"/>
      <c r="E512" s="18"/>
      <c r="F512" s="14"/>
      <c r="G512" s="93"/>
      <c r="H512" s="93"/>
      <c r="I512" s="105" t="s">
        <v>378</v>
      </c>
      <c r="J512" s="234">
        <v>0.75</v>
      </c>
      <c r="K512" s="234">
        <v>0.78</v>
      </c>
      <c r="L512" s="234">
        <v>0.78</v>
      </c>
      <c r="M512" s="234">
        <v>0.78</v>
      </c>
      <c r="N512" s="234">
        <v>0.78</v>
      </c>
      <c r="O512" s="234">
        <v>0.78</v>
      </c>
      <c r="P512" s="234">
        <v>0.78</v>
      </c>
      <c r="Q512" s="234">
        <v>0.78</v>
      </c>
      <c r="R512" s="234">
        <v>0.78</v>
      </c>
      <c r="S512" s="576"/>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customHeight="1" outlineLevel="1" x14ac:dyDescent="0.25">
      <c r="A513" s="106"/>
      <c r="B513" s="97"/>
      <c r="C513" s="18"/>
      <c r="D513" s="18"/>
      <c r="E513" s="18"/>
      <c r="F513" s="14"/>
      <c r="G513" s="93"/>
      <c r="H513" s="93"/>
      <c r="I513" s="105" t="s">
        <v>379</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6"/>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customHeight="1" outlineLevel="1" x14ac:dyDescent="0.25">
      <c r="A514" s="106"/>
      <c r="B514" s="97"/>
      <c r="C514" s="18"/>
      <c r="D514" s="18"/>
      <c r="E514" s="18"/>
      <c r="F514" s="14"/>
      <c r="G514" s="93"/>
      <c r="H514" s="93"/>
      <c r="I514" s="105" t="s">
        <v>380</v>
      </c>
      <c r="J514" s="234">
        <v>0.71</v>
      </c>
      <c r="K514" s="234">
        <v>0.71</v>
      </c>
      <c r="L514" s="234">
        <v>0.71</v>
      </c>
      <c r="M514" s="234">
        <v>0.71</v>
      </c>
      <c r="N514" s="234">
        <v>0.71</v>
      </c>
      <c r="O514" s="234">
        <v>0.71</v>
      </c>
      <c r="P514" s="234">
        <v>0.71</v>
      </c>
      <c r="Q514" s="234">
        <v>0.71</v>
      </c>
      <c r="R514" s="234">
        <v>0.71</v>
      </c>
      <c r="S514" s="576"/>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customHeight="1" outlineLevel="1" x14ac:dyDescent="0.25">
      <c r="A515" s="106"/>
      <c r="B515" s="97"/>
      <c r="C515" s="18"/>
      <c r="D515" s="18"/>
      <c r="E515" s="18"/>
      <c r="F515" s="14"/>
      <c r="G515" s="93"/>
      <c r="H515" s="93"/>
      <c r="I515" s="105" t="s">
        <v>381</v>
      </c>
      <c r="J515" s="234">
        <v>0.7</v>
      </c>
      <c r="K515" s="234">
        <v>0.7</v>
      </c>
      <c r="L515" s="234">
        <v>0.7</v>
      </c>
      <c r="M515" s="234">
        <v>0.7</v>
      </c>
      <c r="N515" s="234">
        <v>0.7</v>
      </c>
      <c r="O515" s="234">
        <v>0.7</v>
      </c>
      <c r="P515" s="234">
        <v>0.7</v>
      </c>
      <c r="Q515" s="234">
        <v>0.7</v>
      </c>
      <c r="R515" s="234">
        <v>0.7</v>
      </c>
      <c r="S515" s="576"/>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customHeight="1" outlineLevel="1" x14ac:dyDescent="0.25">
      <c r="A516" s="106"/>
      <c r="B516" s="97"/>
      <c r="C516" s="18"/>
      <c r="D516" s="18"/>
      <c r="E516" s="18"/>
      <c r="F516" s="14"/>
      <c r="G516" s="93"/>
      <c r="H516" s="93"/>
      <c r="I516" s="105" t="s">
        <v>382</v>
      </c>
      <c r="J516" s="234">
        <v>0.68</v>
      </c>
      <c r="K516" s="234">
        <v>0.68</v>
      </c>
      <c r="L516" s="234">
        <v>0.68</v>
      </c>
      <c r="M516" s="234">
        <v>0.68</v>
      </c>
      <c r="N516" s="234">
        <v>0.68</v>
      </c>
      <c r="O516" s="234">
        <v>0.68</v>
      </c>
      <c r="P516" s="234">
        <v>0.68</v>
      </c>
      <c r="Q516" s="234">
        <v>0.68</v>
      </c>
      <c r="R516" s="234">
        <v>0.68</v>
      </c>
      <c r="S516" s="576"/>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t="s">
        <v>386</v>
      </c>
      <c r="I517" s="105" t="s">
        <v>373</v>
      </c>
      <c r="J517" s="234">
        <v>0.81</v>
      </c>
      <c r="K517" s="234">
        <v>0.81</v>
      </c>
      <c r="L517" s="234">
        <v>0.81</v>
      </c>
      <c r="M517" s="234">
        <v>0.81</v>
      </c>
      <c r="N517" s="234">
        <v>0.81</v>
      </c>
      <c r="O517" s="234">
        <v>0.81</v>
      </c>
      <c r="P517" s="234">
        <v>0.81</v>
      </c>
      <c r="Q517" s="234">
        <v>0.81</v>
      </c>
      <c r="R517" s="234">
        <v>0.81</v>
      </c>
      <c r="S517" s="576"/>
      <c r="T517" s="234">
        <v>-0.13</v>
      </c>
      <c r="U517" s="93"/>
      <c r="V517" s="720">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374</v>
      </c>
      <c r="J518" s="234">
        <v>0.81</v>
      </c>
      <c r="K518" s="234">
        <v>0.81</v>
      </c>
      <c r="L518" s="234">
        <v>0.81</v>
      </c>
      <c r="M518" s="234">
        <v>0.81</v>
      </c>
      <c r="N518" s="234">
        <v>0.81</v>
      </c>
      <c r="O518" s="234">
        <v>0.81</v>
      </c>
      <c r="P518" s="234">
        <v>0.81</v>
      </c>
      <c r="Q518" s="234">
        <v>0.81</v>
      </c>
      <c r="R518" s="234">
        <v>0.81</v>
      </c>
      <c r="S518" s="576"/>
      <c r="T518" s="234">
        <v>-0.13</v>
      </c>
      <c r="U518" s="93"/>
      <c r="V518" s="720">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375</v>
      </c>
      <c r="J519" s="234">
        <v>0.81</v>
      </c>
      <c r="K519" s="234">
        <v>0.81</v>
      </c>
      <c r="L519" s="234">
        <v>0.81</v>
      </c>
      <c r="M519" s="234">
        <v>0.81</v>
      </c>
      <c r="N519" s="234">
        <v>0.81</v>
      </c>
      <c r="O519" s="234">
        <v>0.81</v>
      </c>
      <c r="P519" s="234">
        <v>0.81</v>
      </c>
      <c r="Q519" s="234">
        <v>0.81</v>
      </c>
      <c r="R519" s="234">
        <v>0.81</v>
      </c>
      <c r="S519" s="576"/>
      <c r="T519" s="234">
        <v>-0.13</v>
      </c>
      <c r="U519" s="93"/>
      <c r="V519" s="720">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376</v>
      </c>
      <c r="J520" s="234">
        <v>0.78</v>
      </c>
      <c r="K520" s="234">
        <v>0.8</v>
      </c>
      <c r="L520" s="234">
        <v>0.8</v>
      </c>
      <c r="M520" s="234">
        <v>0.8</v>
      </c>
      <c r="N520" s="234">
        <v>0.8</v>
      </c>
      <c r="O520" s="234">
        <v>0.8</v>
      </c>
      <c r="P520" s="234">
        <v>0.8</v>
      </c>
      <c r="Q520" s="234">
        <v>0.8</v>
      </c>
      <c r="R520" s="234">
        <v>0.8</v>
      </c>
      <c r="S520" s="576"/>
      <c r="T520" s="234">
        <v>-0.1</v>
      </c>
      <c r="U520" s="93"/>
      <c r="V520" s="720">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c r="I521" s="105" t="s">
        <v>377</v>
      </c>
      <c r="J521" s="234">
        <v>0.75</v>
      </c>
      <c r="K521" s="234">
        <v>0.78</v>
      </c>
      <c r="L521" s="234">
        <v>0.78</v>
      </c>
      <c r="M521" s="234">
        <v>0.78</v>
      </c>
      <c r="N521" s="234">
        <v>0.78</v>
      </c>
      <c r="O521" s="234">
        <v>0.78</v>
      </c>
      <c r="P521" s="234">
        <v>0.78</v>
      </c>
      <c r="Q521" s="234">
        <v>0.78</v>
      </c>
      <c r="R521" s="234">
        <v>0.78</v>
      </c>
      <c r="S521" s="576"/>
      <c r="T521" s="234">
        <v>-0.05</v>
      </c>
      <c r="U521" s="93"/>
      <c r="V521" s="720">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378</v>
      </c>
      <c r="J522" s="234">
        <v>0.75</v>
      </c>
      <c r="K522" s="234">
        <v>0.78</v>
      </c>
      <c r="L522" s="234">
        <v>0.78</v>
      </c>
      <c r="M522" s="234">
        <v>0.78</v>
      </c>
      <c r="N522" s="234">
        <v>0.78</v>
      </c>
      <c r="O522" s="234">
        <v>0.78</v>
      </c>
      <c r="P522" s="234">
        <v>0.78</v>
      </c>
      <c r="Q522" s="234">
        <v>0.78</v>
      </c>
      <c r="R522" s="234">
        <v>0.78</v>
      </c>
      <c r="S522" s="576"/>
      <c r="T522" s="234">
        <v>-0.05</v>
      </c>
      <c r="U522" s="93"/>
      <c r="V522" s="720">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379</v>
      </c>
      <c r="J523" s="234">
        <v>0.71</v>
      </c>
      <c r="K523" s="234">
        <v>0.71</v>
      </c>
      <c r="L523" s="234">
        <v>0.71</v>
      </c>
      <c r="M523" s="234">
        <v>0.71</v>
      </c>
      <c r="N523" s="234">
        <v>0.71</v>
      </c>
      <c r="O523" s="234">
        <v>0.71</v>
      </c>
      <c r="P523" s="234">
        <v>0.71</v>
      </c>
      <c r="Q523" s="234">
        <v>0.71</v>
      </c>
      <c r="R523" s="234">
        <v>0.71</v>
      </c>
      <c r="S523" s="576"/>
      <c r="T523" s="234">
        <v>-0.15</v>
      </c>
      <c r="U523" s="93"/>
      <c r="V523" s="720">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380</v>
      </c>
      <c r="J524" s="234">
        <v>0.7</v>
      </c>
      <c r="K524" s="234">
        <v>0.7</v>
      </c>
      <c r="L524" s="234">
        <v>0.7</v>
      </c>
      <c r="M524" s="234">
        <v>0.7</v>
      </c>
      <c r="N524" s="234">
        <v>0.7</v>
      </c>
      <c r="O524" s="234">
        <v>0.7</v>
      </c>
      <c r="P524" s="234">
        <v>0.7</v>
      </c>
      <c r="Q524" s="234">
        <v>0.7</v>
      </c>
      <c r="R524" s="234">
        <v>0.7</v>
      </c>
      <c r="S524" s="576"/>
      <c r="T524" s="234">
        <v>-0.15</v>
      </c>
      <c r="U524" s="93"/>
      <c r="V524" s="720">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381</v>
      </c>
      <c r="J525" s="234">
        <v>0.68</v>
      </c>
      <c r="K525" s="234">
        <v>0.68</v>
      </c>
      <c r="L525" s="234">
        <v>0.68</v>
      </c>
      <c r="M525" s="234">
        <v>0.68</v>
      </c>
      <c r="N525" s="234">
        <v>0.68</v>
      </c>
      <c r="O525" s="234">
        <v>0.68</v>
      </c>
      <c r="P525" s="234">
        <v>0.68</v>
      </c>
      <c r="Q525" s="234">
        <v>0.68</v>
      </c>
      <c r="R525" s="234">
        <v>0.68</v>
      </c>
      <c r="S525" s="576"/>
      <c r="T525" s="234">
        <v>-0.15</v>
      </c>
      <c r="U525" s="93"/>
      <c r="V525" s="720">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382</v>
      </c>
      <c r="J526" s="234">
        <v>0.65</v>
      </c>
      <c r="K526" s="234">
        <v>0.65</v>
      </c>
      <c r="L526" s="234">
        <v>0.65</v>
      </c>
      <c r="M526" s="234">
        <v>0.65</v>
      </c>
      <c r="N526" s="234">
        <v>0.65</v>
      </c>
      <c r="O526" s="234">
        <v>0.65</v>
      </c>
      <c r="P526" s="234">
        <v>0.65</v>
      </c>
      <c r="Q526" s="234">
        <v>0.65</v>
      </c>
      <c r="R526" s="234">
        <v>0.65</v>
      </c>
      <c r="S526" s="576"/>
      <c r="T526" s="234">
        <v>-0.15</v>
      </c>
      <c r="U526" s="93"/>
      <c r="V526" s="720">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t="s">
        <v>779</v>
      </c>
      <c r="I527" s="105" t="s">
        <v>373</v>
      </c>
      <c r="J527" s="234">
        <v>0.81</v>
      </c>
      <c r="K527" s="234">
        <v>0.81</v>
      </c>
      <c r="L527" s="234">
        <v>0.81</v>
      </c>
      <c r="M527" s="234">
        <v>0.81</v>
      </c>
      <c r="N527" s="234">
        <v>0.81</v>
      </c>
      <c r="O527" s="234">
        <v>0.81</v>
      </c>
      <c r="P527" s="234">
        <v>0.81</v>
      </c>
      <c r="Q527" s="234">
        <v>0.81</v>
      </c>
      <c r="R527" s="234">
        <v>0.81</v>
      </c>
      <c r="S527" s="576"/>
      <c r="T527" s="234">
        <v>-0.13</v>
      </c>
      <c r="U527" s="93"/>
      <c r="V527" s="720">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374</v>
      </c>
      <c r="J528" s="234">
        <v>0.81</v>
      </c>
      <c r="K528" s="234">
        <v>0.81</v>
      </c>
      <c r="L528" s="234">
        <v>0.81</v>
      </c>
      <c r="M528" s="234">
        <v>0.81</v>
      </c>
      <c r="N528" s="234">
        <v>0.81</v>
      </c>
      <c r="O528" s="234">
        <v>0.81</v>
      </c>
      <c r="P528" s="234">
        <v>0.81</v>
      </c>
      <c r="Q528" s="234">
        <v>0.81</v>
      </c>
      <c r="R528" s="234">
        <v>0.81</v>
      </c>
      <c r="S528" s="576"/>
      <c r="T528" s="234">
        <v>-0.13</v>
      </c>
      <c r="U528" s="93"/>
      <c r="V528" s="720">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375</v>
      </c>
      <c r="J529" s="234">
        <v>0.81</v>
      </c>
      <c r="K529" s="234">
        <v>0.81</v>
      </c>
      <c r="L529" s="234">
        <v>0.81</v>
      </c>
      <c r="M529" s="234">
        <v>0.81</v>
      </c>
      <c r="N529" s="234">
        <v>0.81</v>
      </c>
      <c r="O529" s="234">
        <v>0.81</v>
      </c>
      <c r="P529" s="234">
        <v>0.81</v>
      </c>
      <c r="Q529" s="234">
        <v>0.81</v>
      </c>
      <c r="R529" s="234">
        <v>0.81</v>
      </c>
      <c r="S529" s="576"/>
      <c r="T529" s="234">
        <v>-0.13</v>
      </c>
      <c r="U529" s="93"/>
      <c r="V529" s="720">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376</v>
      </c>
      <c r="J530" s="234">
        <v>0.78</v>
      </c>
      <c r="K530" s="234">
        <v>0.8</v>
      </c>
      <c r="L530" s="234">
        <v>0.8</v>
      </c>
      <c r="M530" s="234">
        <v>0.8</v>
      </c>
      <c r="N530" s="234">
        <v>0.8</v>
      </c>
      <c r="O530" s="234">
        <v>0.8</v>
      </c>
      <c r="P530" s="234">
        <v>0.8</v>
      </c>
      <c r="Q530" s="234">
        <v>0.8</v>
      </c>
      <c r="R530" s="234">
        <v>0.8</v>
      </c>
      <c r="S530" s="576"/>
      <c r="T530" s="234">
        <v>-0.1</v>
      </c>
      <c r="U530" s="93"/>
      <c r="V530" s="720">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c r="I531" s="105" t="s">
        <v>377</v>
      </c>
      <c r="J531" s="234">
        <v>0.76</v>
      </c>
      <c r="K531" s="234">
        <v>0.79</v>
      </c>
      <c r="L531" s="234">
        <v>0.79</v>
      </c>
      <c r="M531" s="234">
        <v>0.79</v>
      </c>
      <c r="N531" s="234">
        <v>0.79</v>
      </c>
      <c r="O531" s="234">
        <v>0.79</v>
      </c>
      <c r="P531" s="234">
        <v>0.79</v>
      </c>
      <c r="Q531" s="234">
        <v>0.79</v>
      </c>
      <c r="R531" s="234">
        <v>0.79</v>
      </c>
      <c r="S531" s="576"/>
      <c r="T531" s="234">
        <v>-0.05</v>
      </c>
      <c r="U531" s="93"/>
      <c r="V531" s="720">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378</v>
      </c>
      <c r="J532" s="234">
        <v>0.76</v>
      </c>
      <c r="K532" s="234">
        <v>0.79</v>
      </c>
      <c r="L532" s="234">
        <v>0.79</v>
      </c>
      <c r="M532" s="234">
        <v>0.79</v>
      </c>
      <c r="N532" s="234">
        <v>0.79</v>
      </c>
      <c r="O532" s="234">
        <v>0.79</v>
      </c>
      <c r="P532" s="234">
        <v>0.79</v>
      </c>
      <c r="Q532" s="234">
        <v>0.79</v>
      </c>
      <c r="R532" s="234">
        <v>0.79</v>
      </c>
      <c r="S532" s="576"/>
      <c r="T532" s="234">
        <v>-0.05</v>
      </c>
      <c r="U532" s="93"/>
      <c r="V532" s="720">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379</v>
      </c>
      <c r="J533" s="234">
        <v>0.71</v>
      </c>
      <c r="K533" s="234">
        <v>0.71</v>
      </c>
      <c r="L533" s="234">
        <v>0.71</v>
      </c>
      <c r="M533" s="234">
        <v>0.71</v>
      </c>
      <c r="N533" s="234">
        <v>0.71</v>
      </c>
      <c r="O533" s="234">
        <v>0.71</v>
      </c>
      <c r="P533" s="234">
        <v>0.71</v>
      </c>
      <c r="Q533" s="234">
        <v>0.71</v>
      </c>
      <c r="R533" s="234">
        <v>0.71</v>
      </c>
      <c r="S533" s="576"/>
      <c r="T533" s="234">
        <v>-0.15</v>
      </c>
      <c r="U533" s="93"/>
      <c r="V533" s="720">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380</v>
      </c>
      <c r="J534" s="234">
        <v>0.7</v>
      </c>
      <c r="K534" s="234">
        <v>0.7</v>
      </c>
      <c r="L534" s="234">
        <v>0.7</v>
      </c>
      <c r="M534" s="234">
        <v>0.7</v>
      </c>
      <c r="N534" s="234">
        <v>0.7</v>
      </c>
      <c r="O534" s="234">
        <v>0.7</v>
      </c>
      <c r="P534" s="234">
        <v>0.7</v>
      </c>
      <c r="Q534" s="234">
        <v>0.7</v>
      </c>
      <c r="R534" s="234">
        <v>0.7</v>
      </c>
      <c r="S534" s="576"/>
      <c r="T534" s="234">
        <v>-0.15</v>
      </c>
      <c r="U534" s="93"/>
      <c r="V534" s="720">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381</v>
      </c>
      <c r="J535" s="234">
        <v>0.68</v>
      </c>
      <c r="K535" s="234">
        <v>0.68</v>
      </c>
      <c r="L535" s="234">
        <v>0.68</v>
      </c>
      <c r="M535" s="234">
        <v>0.68</v>
      </c>
      <c r="N535" s="234">
        <v>0.68</v>
      </c>
      <c r="O535" s="234">
        <v>0.68</v>
      </c>
      <c r="P535" s="234">
        <v>0.68</v>
      </c>
      <c r="Q535" s="234">
        <v>0.68</v>
      </c>
      <c r="R535" s="234">
        <v>0.68</v>
      </c>
      <c r="S535" s="576"/>
      <c r="T535" s="234">
        <v>-0.15</v>
      </c>
      <c r="U535" s="93"/>
      <c r="V535" s="720">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382</v>
      </c>
      <c r="J536" s="234">
        <v>0.65</v>
      </c>
      <c r="K536" s="234">
        <v>0.65</v>
      </c>
      <c r="L536" s="234">
        <v>0.65</v>
      </c>
      <c r="M536" s="234">
        <v>0.65</v>
      </c>
      <c r="N536" s="234">
        <v>0.65</v>
      </c>
      <c r="O536" s="234">
        <v>0.65</v>
      </c>
      <c r="P536" s="234">
        <v>0.65</v>
      </c>
      <c r="Q536" s="234">
        <v>0.65</v>
      </c>
      <c r="R536" s="234">
        <v>0.65</v>
      </c>
      <c r="S536" s="576"/>
      <c r="T536" s="234">
        <v>-0.15</v>
      </c>
      <c r="U536" s="93"/>
      <c r="V536" s="720">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t="s">
        <v>780</v>
      </c>
      <c r="I537" s="105" t="s">
        <v>373</v>
      </c>
      <c r="J537" s="234">
        <v>0.81</v>
      </c>
      <c r="K537" s="234">
        <v>0.81</v>
      </c>
      <c r="L537" s="234">
        <v>0.81</v>
      </c>
      <c r="M537" s="234">
        <v>0.81</v>
      </c>
      <c r="N537" s="234">
        <v>0.81</v>
      </c>
      <c r="O537" s="234">
        <v>0.81</v>
      </c>
      <c r="P537" s="234">
        <v>0.81</v>
      </c>
      <c r="Q537" s="234">
        <v>0.81</v>
      </c>
      <c r="R537" s="234">
        <v>0.81</v>
      </c>
      <c r="S537" s="576"/>
      <c r="T537" s="234">
        <v>-0.13</v>
      </c>
      <c r="U537" s="93"/>
      <c r="V537" s="720">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374</v>
      </c>
      <c r="J538" s="234">
        <v>0.81</v>
      </c>
      <c r="K538" s="234">
        <v>0.81</v>
      </c>
      <c r="L538" s="234">
        <v>0.81</v>
      </c>
      <c r="M538" s="234">
        <v>0.81</v>
      </c>
      <c r="N538" s="234">
        <v>0.81</v>
      </c>
      <c r="O538" s="234">
        <v>0.81</v>
      </c>
      <c r="P538" s="234">
        <v>0.81</v>
      </c>
      <c r="Q538" s="234">
        <v>0.81</v>
      </c>
      <c r="R538" s="234">
        <v>0.81</v>
      </c>
      <c r="S538" s="576"/>
      <c r="T538" s="234">
        <v>-0.13</v>
      </c>
      <c r="U538" s="93"/>
      <c r="V538" s="720">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375</v>
      </c>
      <c r="J539" s="234">
        <v>0.81</v>
      </c>
      <c r="K539" s="234">
        <v>0.81</v>
      </c>
      <c r="L539" s="234">
        <v>0.81</v>
      </c>
      <c r="M539" s="234">
        <v>0.81</v>
      </c>
      <c r="N539" s="234">
        <v>0.81</v>
      </c>
      <c r="O539" s="234">
        <v>0.81</v>
      </c>
      <c r="P539" s="234">
        <v>0.81</v>
      </c>
      <c r="Q539" s="234">
        <v>0.81</v>
      </c>
      <c r="R539" s="234">
        <v>0.81</v>
      </c>
      <c r="S539" s="576"/>
      <c r="T539" s="234">
        <v>-0.13</v>
      </c>
      <c r="U539" s="93"/>
      <c r="V539" s="720">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376</v>
      </c>
      <c r="J540" s="234">
        <v>0.78</v>
      </c>
      <c r="K540" s="234">
        <v>0.8</v>
      </c>
      <c r="L540" s="234">
        <v>0.8</v>
      </c>
      <c r="M540" s="234">
        <v>0.8</v>
      </c>
      <c r="N540" s="234">
        <v>0.8</v>
      </c>
      <c r="O540" s="234">
        <v>0.8</v>
      </c>
      <c r="P540" s="234">
        <v>0.8</v>
      </c>
      <c r="Q540" s="234">
        <v>0.8</v>
      </c>
      <c r="R540" s="234">
        <v>0.8</v>
      </c>
      <c r="S540" s="576"/>
      <c r="T540" s="234">
        <v>-0.1</v>
      </c>
      <c r="U540" s="93"/>
      <c r="V540" s="720">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c r="I541" s="105" t="s">
        <v>377</v>
      </c>
      <c r="J541" s="234">
        <v>0.74</v>
      </c>
      <c r="K541" s="234">
        <v>0.77</v>
      </c>
      <c r="L541" s="234">
        <v>0.77</v>
      </c>
      <c r="M541" s="234">
        <v>0.77</v>
      </c>
      <c r="N541" s="234">
        <v>0.77</v>
      </c>
      <c r="O541" s="234">
        <v>0.77</v>
      </c>
      <c r="P541" s="234">
        <v>0.77</v>
      </c>
      <c r="Q541" s="234">
        <v>0.77</v>
      </c>
      <c r="R541" s="234">
        <v>0.77</v>
      </c>
      <c r="S541" s="576"/>
      <c r="T541" s="234">
        <v>-0.05</v>
      </c>
      <c r="U541" s="93"/>
      <c r="V541" s="720">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378</v>
      </c>
      <c r="J542" s="234">
        <v>0.74</v>
      </c>
      <c r="K542" s="234">
        <v>0.77</v>
      </c>
      <c r="L542" s="234">
        <v>0.77</v>
      </c>
      <c r="M542" s="234">
        <v>0.77</v>
      </c>
      <c r="N542" s="234">
        <v>0.77</v>
      </c>
      <c r="O542" s="234">
        <v>0.77</v>
      </c>
      <c r="P542" s="234">
        <v>0.77</v>
      </c>
      <c r="Q542" s="234">
        <v>0.77</v>
      </c>
      <c r="R542" s="234">
        <v>0.77</v>
      </c>
      <c r="S542" s="576"/>
      <c r="T542" s="234">
        <v>-0.05</v>
      </c>
      <c r="U542" s="93"/>
      <c r="V542" s="720">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379</v>
      </c>
      <c r="J543" s="234">
        <v>0.71</v>
      </c>
      <c r="K543" s="234">
        <v>0.71</v>
      </c>
      <c r="L543" s="234">
        <v>0.71</v>
      </c>
      <c r="M543" s="234">
        <v>0.71</v>
      </c>
      <c r="N543" s="234">
        <v>0.71</v>
      </c>
      <c r="O543" s="234">
        <v>0.71</v>
      </c>
      <c r="P543" s="234">
        <v>0.71</v>
      </c>
      <c r="Q543" s="234">
        <v>0.71</v>
      </c>
      <c r="R543" s="234">
        <v>0.71</v>
      </c>
      <c r="S543" s="576"/>
      <c r="T543" s="234">
        <v>-0.15</v>
      </c>
      <c r="U543" s="93"/>
      <c r="V543" s="720">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380</v>
      </c>
      <c r="J544" s="234">
        <v>0.7</v>
      </c>
      <c r="K544" s="234">
        <v>0.7</v>
      </c>
      <c r="L544" s="234">
        <v>0.7</v>
      </c>
      <c r="M544" s="234">
        <v>0.7</v>
      </c>
      <c r="N544" s="234">
        <v>0.7</v>
      </c>
      <c r="O544" s="234">
        <v>0.7</v>
      </c>
      <c r="P544" s="234">
        <v>0.7</v>
      </c>
      <c r="Q544" s="234">
        <v>0.7</v>
      </c>
      <c r="R544" s="234">
        <v>0.7</v>
      </c>
      <c r="S544" s="576"/>
      <c r="T544" s="234">
        <v>-0.15</v>
      </c>
      <c r="U544" s="93"/>
      <c r="V544" s="720">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381</v>
      </c>
      <c r="J545" s="234">
        <v>0.68</v>
      </c>
      <c r="K545" s="234">
        <v>0.68</v>
      </c>
      <c r="L545" s="234">
        <v>0.68</v>
      </c>
      <c r="M545" s="234">
        <v>0.68</v>
      </c>
      <c r="N545" s="234">
        <v>0.68</v>
      </c>
      <c r="O545" s="234">
        <v>0.68</v>
      </c>
      <c r="P545" s="234">
        <v>0.68</v>
      </c>
      <c r="Q545" s="234">
        <v>0.68</v>
      </c>
      <c r="R545" s="234">
        <v>0.68</v>
      </c>
      <c r="S545" s="576"/>
      <c r="T545" s="234">
        <v>-0.15</v>
      </c>
      <c r="U545" s="93"/>
      <c r="V545" s="720">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382</v>
      </c>
      <c r="J546" s="234">
        <v>0.65</v>
      </c>
      <c r="K546" s="234">
        <v>0.65</v>
      </c>
      <c r="L546" s="234">
        <v>0.65</v>
      </c>
      <c r="M546" s="234">
        <v>0.65</v>
      </c>
      <c r="N546" s="234">
        <v>0.65</v>
      </c>
      <c r="O546" s="234">
        <v>0.65</v>
      </c>
      <c r="P546" s="234">
        <v>0.65</v>
      </c>
      <c r="Q546" s="234">
        <v>0.65</v>
      </c>
      <c r="R546" s="234">
        <v>0.65</v>
      </c>
      <c r="S546" s="576"/>
      <c r="T546" s="234">
        <v>-0.15</v>
      </c>
      <c r="U546" s="93"/>
      <c r="V546" s="720">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t="s">
        <v>781</v>
      </c>
      <c r="I547" s="105" t="s">
        <v>373</v>
      </c>
      <c r="J547" s="234">
        <v>0.81</v>
      </c>
      <c r="K547" s="234">
        <v>0.81</v>
      </c>
      <c r="L547" s="234">
        <v>0.81</v>
      </c>
      <c r="M547" s="234">
        <v>0.81</v>
      </c>
      <c r="N547" s="234">
        <v>0.81</v>
      </c>
      <c r="O547" s="234">
        <v>0.81</v>
      </c>
      <c r="P547" s="234">
        <v>0.81</v>
      </c>
      <c r="Q547" s="234">
        <v>0.81</v>
      </c>
      <c r="R547" s="234">
        <v>0.81</v>
      </c>
      <c r="S547" s="576"/>
      <c r="T547" s="234">
        <v>-0.13</v>
      </c>
      <c r="U547" s="93"/>
      <c r="V547" s="720">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374</v>
      </c>
      <c r="J548" s="234">
        <v>0.81</v>
      </c>
      <c r="K548" s="234">
        <v>0.81</v>
      </c>
      <c r="L548" s="234">
        <v>0.81</v>
      </c>
      <c r="M548" s="234">
        <v>0.81</v>
      </c>
      <c r="N548" s="234">
        <v>0.81</v>
      </c>
      <c r="O548" s="234">
        <v>0.81</v>
      </c>
      <c r="P548" s="234">
        <v>0.81</v>
      </c>
      <c r="Q548" s="234">
        <v>0.81</v>
      </c>
      <c r="R548" s="234">
        <v>0.81</v>
      </c>
      <c r="S548" s="576"/>
      <c r="T548" s="234">
        <v>-0.13</v>
      </c>
      <c r="U548" s="93"/>
      <c r="V548" s="720">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375</v>
      </c>
      <c r="J549" s="234">
        <v>0.81</v>
      </c>
      <c r="K549" s="234">
        <v>0.81</v>
      </c>
      <c r="L549" s="234">
        <v>0.81</v>
      </c>
      <c r="M549" s="234">
        <v>0.81</v>
      </c>
      <c r="N549" s="234">
        <v>0.81</v>
      </c>
      <c r="O549" s="234">
        <v>0.81</v>
      </c>
      <c r="P549" s="234">
        <v>0.81</v>
      </c>
      <c r="Q549" s="234">
        <v>0.81</v>
      </c>
      <c r="R549" s="234">
        <v>0.81</v>
      </c>
      <c r="S549" s="576"/>
      <c r="T549" s="234">
        <v>-0.13</v>
      </c>
      <c r="U549" s="93"/>
      <c r="V549" s="720">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376</v>
      </c>
      <c r="J550" s="234">
        <v>0.78</v>
      </c>
      <c r="K550" s="234">
        <v>0.8</v>
      </c>
      <c r="L550" s="234">
        <v>0.8</v>
      </c>
      <c r="M550" s="234">
        <v>0.8</v>
      </c>
      <c r="N550" s="234">
        <v>0.8</v>
      </c>
      <c r="O550" s="234">
        <v>0.8</v>
      </c>
      <c r="P550" s="234">
        <v>0.8</v>
      </c>
      <c r="Q550" s="234">
        <v>0.8</v>
      </c>
      <c r="R550" s="234">
        <v>0.8</v>
      </c>
      <c r="S550" s="576"/>
      <c r="T550" s="234">
        <v>-0.1</v>
      </c>
      <c r="U550" s="93"/>
      <c r="V550" s="720">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c r="I551" s="105" t="s">
        <v>377</v>
      </c>
      <c r="J551" s="234">
        <v>0.75</v>
      </c>
      <c r="K551" s="234">
        <v>0.78</v>
      </c>
      <c r="L551" s="234">
        <v>0.78</v>
      </c>
      <c r="M551" s="234">
        <v>0.78</v>
      </c>
      <c r="N551" s="234">
        <v>0.78</v>
      </c>
      <c r="O551" s="234">
        <v>0.78</v>
      </c>
      <c r="P551" s="234">
        <v>0.78</v>
      </c>
      <c r="Q551" s="234">
        <v>0.78</v>
      </c>
      <c r="R551" s="234">
        <v>0.78</v>
      </c>
      <c r="S551" s="576"/>
      <c r="T551" s="234">
        <v>-0.05</v>
      </c>
      <c r="U551" s="93"/>
      <c r="V551" s="720">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378</v>
      </c>
      <c r="J552" s="234">
        <v>0.75</v>
      </c>
      <c r="K552" s="234">
        <v>0.78</v>
      </c>
      <c r="L552" s="234">
        <v>0.78</v>
      </c>
      <c r="M552" s="234">
        <v>0.78</v>
      </c>
      <c r="N552" s="234">
        <v>0.78</v>
      </c>
      <c r="O552" s="234">
        <v>0.78</v>
      </c>
      <c r="P552" s="234">
        <v>0.78</v>
      </c>
      <c r="Q552" s="234">
        <v>0.78</v>
      </c>
      <c r="R552" s="234">
        <v>0.78</v>
      </c>
      <c r="S552" s="576"/>
      <c r="T552" s="234">
        <v>-0.05</v>
      </c>
      <c r="U552" s="93"/>
      <c r="V552" s="720">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379</v>
      </c>
      <c r="J553" s="234">
        <v>0.71</v>
      </c>
      <c r="K553" s="234">
        <v>0.71</v>
      </c>
      <c r="L553" s="234">
        <v>0.71</v>
      </c>
      <c r="M553" s="234">
        <v>0.71</v>
      </c>
      <c r="N553" s="234">
        <v>0.71</v>
      </c>
      <c r="O553" s="234">
        <v>0.71</v>
      </c>
      <c r="P553" s="234">
        <v>0.71</v>
      </c>
      <c r="Q553" s="234">
        <v>0.71</v>
      </c>
      <c r="R553" s="234">
        <v>0.71</v>
      </c>
      <c r="S553" s="576"/>
      <c r="T553" s="234">
        <v>-0.15</v>
      </c>
      <c r="U553" s="93"/>
      <c r="V553" s="720">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380</v>
      </c>
      <c r="J554" s="234">
        <v>0.7</v>
      </c>
      <c r="K554" s="234">
        <v>0.7</v>
      </c>
      <c r="L554" s="234">
        <v>0.7</v>
      </c>
      <c r="M554" s="234">
        <v>0.7</v>
      </c>
      <c r="N554" s="234">
        <v>0.7</v>
      </c>
      <c r="O554" s="234">
        <v>0.7</v>
      </c>
      <c r="P554" s="234">
        <v>0.7</v>
      </c>
      <c r="Q554" s="234">
        <v>0.7</v>
      </c>
      <c r="R554" s="234">
        <v>0.7</v>
      </c>
      <c r="S554" s="576"/>
      <c r="T554" s="234">
        <v>-0.15</v>
      </c>
      <c r="U554" s="93"/>
      <c r="V554" s="720">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381</v>
      </c>
      <c r="J555" s="234">
        <v>0.68</v>
      </c>
      <c r="K555" s="234">
        <v>0.68</v>
      </c>
      <c r="L555" s="234">
        <v>0.68</v>
      </c>
      <c r="M555" s="234">
        <v>0.68</v>
      </c>
      <c r="N555" s="234">
        <v>0.68</v>
      </c>
      <c r="O555" s="234">
        <v>0.68</v>
      </c>
      <c r="P555" s="234">
        <v>0.68</v>
      </c>
      <c r="Q555" s="234">
        <v>0.68</v>
      </c>
      <c r="R555" s="234">
        <v>0.68</v>
      </c>
      <c r="S555" s="576"/>
      <c r="T555" s="234">
        <v>-0.15</v>
      </c>
      <c r="U555" s="93"/>
      <c r="V555" s="720">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382</v>
      </c>
      <c r="J556" s="234">
        <v>0.65</v>
      </c>
      <c r="K556" s="234">
        <v>0.65</v>
      </c>
      <c r="L556" s="234">
        <v>0.65</v>
      </c>
      <c r="M556" s="234">
        <v>0.65</v>
      </c>
      <c r="N556" s="234">
        <v>0.65</v>
      </c>
      <c r="O556" s="234">
        <v>0.65</v>
      </c>
      <c r="P556" s="234">
        <v>0.65</v>
      </c>
      <c r="Q556" s="234">
        <v>0.65</v>
      </c>
      <c r="R556" s="234">
        <v>0.65</v>
      </c>
      <c r="S556" s="576"/>
      <c r="T556" s="234">
        <v>-0.15</v>
      </c>
      <c r="U556" s="93"/>
      <c r="V556" s="720">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t="s">
        <v>782</v>
      </c>
      <c r="I557" s="105" t="s">
        <v>373</v>
      </c>
      <c r="J557" s="234">
        <v>0.65</v>
      </c>
      <c r="K557" s="234">
        <v>0.65</v>
      </c>
      <c r="L557" s="234">
        <v>0.65</v>
      </c>
      <c r="M557" s="234">
        <v>0.65</v>
      </c>
      <c r="N557" s="234">
        <v>0.65</v>
      </c>
      <c r="O557" s="234">
        <v>0.65</v>
      </c>
      <c r="P557" s="234">
        <v>0.65</v>
      </c>
      <c r="Q557" s="234">
        <v>0.65</v>
      </c>
      <c r="R557" s="234">
        <v>0.65</v>
      </c>
      <c r="S557" s="576"/>
      <c r="T557" s="234">
        <v>-0.15</v>
      </c>
      <c r="U557" s="93"/>
      <c r="V557" s="720">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374</v>
      </c>
      <c r="J558" s="234">
        <v>0.81</v>
      </c>
      <c r="K558" s="234">
        <v>0.81</v>
      </c>
      <c r="L558" s="234">
        <v>0.81</v>
      </c>
      <c r="M558" s="234">
        <v>0.81</v>
      </c>
      <c r="N558" s="234">
        <v>0.81</v>
      </c>
      <c r="O558" s="234">
        <v>0.81</v>
      </c>
      <c r="P558" s="234">
        <v>0.81</v>
      </c>
      <c r="Q558" s="234">
        <v>0.81</v>
      </c>
      <c r="R558" s="234">
        <v>0.81</v>
      </c>
      <c r="S558" s="576"/>
      <c r="T558" s="234">
        <v>-0.13</v>
      </c>
      <c r="U558" s="93"/>
      <c r="V558" s="720">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375</v>
      </c>
      <c r="J559" s="234">
        <v>0.81</v>
      </c>
      <c r="K559" s="234">
        <v>0.81</v>
      </c>
      <c r="L559" s="234">
        <v>0.81</v>
      </c>
      <c r="M559" s="234">
        <v>0.81</v>
      </c>
      <c r="N559" s="234">
        <v>0.81</v>
      </c>
      <c r="O559" s="234">
        <v>0.81</v>
      </c>
      <c r="P559" s="234">
        <v>0.81</v>
      </c>
      <c r="Q559" s="234">
        <v>0.81</v>
      </c>
      <c r="R559" s="234">
        <v>0.81</v>
      </c>
      <c r="S559" s="576"/>
      <c r="T559" s="234">
        <v>-0.13</v>
      </c>
      <c r="U559" s="93"/>
      <c r="V559" s="720">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376</v>
      </c>
      <c r="J560" s="234">
        <v>0.78</v>
      </c>
      <c r="K560" s="234">
        <v>0.8</v>
      </c>
      <c r="L560" s="234">
        <v>0.8</v>
      </c>
      <c r="M560" s="234">
        <v>0.8</v>
      </c>
      <c r="N560" s="234">
        <v>0.8</v>
      </c>
      <c r="O560" s="234">
        <v>0.8</v>
      </c>
      <c r="P560" s="234">
        <v>0.8</v>
      </c>
      <c r="Q560" s="234">
        <v>0.8</v>
      </c>
      <c r="R560" s="234">
        <v>0.8</v>
      </c>
      <c r="S560" s="576"/>
      <c r="T560" s="234">
        <v>-0.1</v>
      </c>
      <c r="U560" s="93"/>
      <c r="V560" s="720">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c r="I561" s="105" t="s">
        <v>377</v>
      </c>
      <c r="J561" s="234">
        <v>0.75</v>
      </c>
      <c r="K561" s="234">
        <v>0.78</v>
      </c>
      <c r="L561" s="234">
        <v>0.78</v>
      </c>
      <c r="M561" s="234">
        <v>0.78</v>
      </c>
      <c r="N561" s="234">
        <v>0.78</v>
      </c>
      <c r="O561" s="234">
        <v>0.78</v>
      </c>
      <c r="P561" s="234">
        <v>0.78</v>
      </c>
      <c r="Q561" s="234">
        <v>0.78</v>
      </c>
      <c r="R561" s="234">
        <v>0.78</v>
      </c>
      <c r="S561" s="576"/>
      <c r="T561" s="234">
        <v>-0.05</v>
      </c>
      <c r="U561" s="93"/>
      <c r="V561" s="720">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378</v>
      </c>
      <c r="J562" s="234">
        <v>0.75</v>
      </c>
      <c r="K562" s="234">
        <v>0.78</v>
      </c>
      <c r="L562" s="234">
        <v>0.78</v>
      </c>
      <c r="M562" s="234">
        <v>0.78</v>
      </c>
      <c r="N562" s="234">
        <v>0.78</v>
      </c>
      <c r="O562" s="234">
        <v>0.78</v>
      </c>
      <c r="P562" s="234">
        <v>0.78</v>
      </c>
      <c r="Q562" s="234">
        <v>0.78</v>
      </c>
      <c r="R562" s="234">
        <v>0.78</v>
      </c>
      <c r="S562" s="576"/>
      <c r="T562" s="234">
        <v>-0.05</v>
      </c>
      <c r="U562" s="93"/>
      <c r="V562" s="720">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379</v>
      </c>
      <c r="J563" s="234">
        <v>0.71</v>
      </c>
      <c r="K563" s="234">
        <v>0.71</v>
      </c>
      <c r="L563" s="234">
        <v>0.71</v>
      </c>
      <c r="M563" s="234">
        <v>0.71</v>
      </c>
      <c r="N563" s="234">
        <v>0.71</v>
      </c>
      <c r="O563" s="234">
        <v>0.71</v>
      </c>
      <c r="P563" s="234">
        <v>0.71</v>
      </c>
      <c r="Q563" s="234">
        <v>0.71</v>
      </c>
      <c r="R563" s="234">
        <v>0.71</v>
      </c>
      <c r="S563" s="576"/>
      <c r="T563" s="234">
        <v>-0.15</v>
      </c>
      <c r="U563" s="93"/>
      <c r="V563" s="720">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380</v>
      </c>
      <c r="J564" s="234">
        <v>0.7</v>
      </c>
      <c r="K564" s="234">
        <v>0.7</v>
      </c>
      <c r="L564" s="234">
        <v>0.7</v>
      </c>
      <c r="M564" s="234">
        <v>0.7</v>
      </c>
      <c r="N564" s="234">
        <v>0.7</v>
      </c>
      <c r="O564" s="234">
        <v>0.7</v>
      </c>
      <c r="P564" s="234">
        <v>0.7</v>
      </c>
      <c r="Q564" s="234">
        <v>0.7</v>
      </c>
      <c r="R564" s="234">
        <v>0.7</v>
      </c>
      <c r="S564" s="576"/>
      <c r="T564" s="234">
        <v>-0.15</v>
      </c>
      <c r="U564" s="93"/>
      <c r="V564" s="720">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381</v>
      </c>
      <c r="J565" s="234">
        <v>0.68</v>
      </c>
      <c r="K565" s="234">
        <v>0.68</v>
      </c>
      <c r="L565" s="234">
        <v>0.68</v>
      </c>
      <c r="M565" s="234">
        <v>0.68</v>
      </c>
      <c r="N565" s="234">
        <v>0.68</v>
      </c>
      <c r="O565" s="234">
        <v>0.68</v>
      </c>
      <c r="P565" s="234">
        <v>0.68</v>
      </c>
      <c r="Q565" s="234">
        <v>0.68</v>
      </c>
      <c r="R565" s="234">
        <v>0.68</v>
      </c>
      <c r="S565" s="576"/>
      <c r="T565" s="234">
        <v>-0.15</v>
      </c>
      <c r="U565" s="93"/>
      <c r="V565" s="720">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382</v>
      </c>
      <c r="J566" s="234">
        <v>0.65</v>
      </c>
      <c r="K566" s="234">
        <v>0.65</v>
      </c>
      <c r="L566" s="234">
        <v>0.65</v>
      </c>
      <c r="M566" s="234">
        <v>0.65</v>
      </c>
      <c r="N566" s="234">
        <v>0.65</v>
      </c>
      <c r="O566" s="234">
        <v>0.65</v>
      </c>
      <c r="P566" s="234">
        <v>0.65</v>
      </c>
      <c r="Q566" s="234">
        <v>0.65</v>
      </c>
      <c r="R566" s="234">
        <v>0.65</v>
      </c>
      <c r="S566" s="576"/>
      <c r="T566" s="234">
        <v>-0.15</v>
      </c>
      <c r="U566" s="93"/>
      <c r="V566" s="720">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t="s">
        <v>783</v>
      </c>
      <c r="I567" s="105" t="s">
        <v>373</v>
      </c>
      <c r="J567" s="234">
        <v>0.65</v>
      </c>
      <c r="K567" s="234">
        <v>0.65</v>
      </c>
      <c r="L567" s="234">
        <v>0.65</v>
      </c>
      <c r="M567" s="234">
        <v>0.65</v>
      </c>
      <c r="N567" s="234">
        <v>0.65</v>
      </c>
      <c r="O567" s="234">
        <v>0.65</v>
      </c>
      <c r="P567" s="234">
        <v>0.65</v>
      </c>
      <c r="Q567" s="234">
        <v>0.65</v>
      </c>
      <c r="R567" s="234">
        <v>0.65</v>
      </c>
      <c r="S567" s="576"/>
      <c r="T567" s="234">
        <v>-0.15</v>
      </c>
      <c r="U567" s="93"/>
      <c r="V567" s="720">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374</v>
      </c>
      <c r="J568" s="234">
        <v>0.81</v>
      </c>
      <c r="K568" s="234">
        <v>0.81</v>
      </c>
      <c r="L568" s="234">
        <v>0.81</v>
      </c>
      <c r="M568" s="234">
        <v>0.81</v>
      </c>
      <c r="N568" s="234">
        <v>0.81</v>
      </c>
      <c r="O568" s="234">
        <v>0.81</v>
      </c>
      <c r="P568" s="234">
        <v>0.81</v>
      </c>
      <c r="Q568" s="234">
        <v>0.81</v>
      </c>
      <c r="R568" s="234">
        <v>0.81</v>
      </c>
      <c r="S568" s="576"/>
      <c r="T568" s="234">
        <v>-0.13</v>
      </c>
      <c r="U568" s="93"/>
      <c r="V568" s="720">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375</v>
      </c>
      <c r="J569" s="234">
        <v>0.81</v>
      </c>
      <c r="K569" s="234">
        <v>0.81</v>
      </c>
      <c r="L569" s="234">
        <v>0.81</v>
      </c>
      <c r="M569" s="234">
        <v>0.81</v>
      </c>
      <c r="N569" s="234">
        <v>0.81</v>
      </c>
      <c r="O569" s="234">
        <v>0.81</v>
      </c>
      <c r="P569" s="234">
        <v>0.81</v>
      </c>
      <c r="Q569" s="234">
        <v>0.81</v>
      </c>
      <c r="R569" s="234">
        <v>0.81</v>
      </c>
      <c r="S569" s="576"/>
      <c r="T569" s="234">
        <v>-0.13</v>
      </c>
      <c r="U569" s="93"/>
      <c r="V569" s="720">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376</v>
      </c>
      <c r="J570" s="234">
        <v>0.78</v>
      </c>
      <c r="K570" s="234">
        <v>0.8</v>
      </c>
      <c r="L570" s="234">
        <v>0.8</v>
      </c>
      <c r="M570" s="234">
        <v>0.8</v>
      </c>
      <c r="N570" s="234">
        <v>0.8</v>
      </c>
      <c r="O570" s="234">
        <v>0.8</v>
      </c>
      <c r="P570" s="234">
        <v>0.8</v>
      </c>
      <c r="Q570" s="234">
        <v>0.8</v>
      </c>
      <c r="R570" s="234">
        <v>0.8</v>
      </c>
      <c r="S570" s="576"/>
      <c r="T570" s="234">
        <v>-0.1</v>
      </c>
      <c r="U570" s="93"/>
      <c r="V570" s="720">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c r="I571" s="105" t="s">
        <v>377</v>
      </c>
      <c r="J571" s="234">
        <v>0.75</v>
      </c>
      <c r="K571" s="234">
        <v>0.78</v>
      </c>
      <c r="L571" s="234">
        <v>0.78</v>
      </c>
      <c r="M571" s="234">
        <v>0.78</v>
      </c>
      <c r="N571" s="234">
        <v>0.78</v>
      </c>
      <c r="O571" s="234">
        <v>0.78</v>
      </c>
      <c r="P571" s="234">
        <v>0.78</v>
      </c>
      <c r="Q571" s="234">
        <v>0.78</v>
      </c>
      <c r="R571" s="234">
        <v>0.78</v>
      </c>
      <c r="S571" s="576"/>
      <c r="T571" s="234">
        <v>-0.05</v>
      </c>
      <c r="U571" s="93"/>
      <c r="V571" s="720">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378</v>
      </c>
      <c r="J572" s="234">
        <v>0.75</v>
      </c>
      <c r="K572" s="234">
        <v>0.78</v>
      </c>
      <c r="L572" s="234">
        <v>0.78</v>
      </c>
      <c r="M572" s="234">
        <v>0.78</v>
      </c>
      <c r="N572" s="234">
        <v>0.78</v>
      </c>
      <c r="O572" s="234">
        <v>0.78</v>
      </c>
      <c r="P572" s="234">
        <v>0.78</v>
      </c>
      <c r="Q572" s="234">
        <v>0.78</v>
      </c>
      <c r="R572" s="234">
        <v>0.78</v>
      </c>
      <c r="S572" s="576"/>
      <c r="T572" s="234">
        <v>-0.05</v>
      </c>
      <c r="U572" s="93"/>
      <c r="V572" s="720">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379</v>
      </c>
      <c r="J573" s="234">
        <v>0.71</v>
      </c>
      <c r="K573" s="234">
        <v>0.71</v>
      </c>
      <c r="L573" s="234">
        <v>0.71</v>
      </c>
      <c r="M573" s="234">
        <v>0.71</v>
      </c>
      <c r="N573" s="234">
        <v>0.71</v>
      </c>
      <c r="O573" s="234">
        <v>0.71</v>
      </c>
      <c r="P573" s="234">
        <v>0.71</v>
      </c>
      <c r="Q573" s="234">
        <v>0.71</v>
      </c>
      <c r="R573" s="234">
        <v>0.71</v>
      </c>
      <c r="S573" s="576"/>
      <c r="T573" s="234">
        <v>-0.15</v>
      </c>
      <c r="U573" s="93"/>
      <c r="V573" s="720">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380</v>
      </c>
      <c r="J574" s="234">
        <v>0.7</v>
      </c>
      <c r="K574" s="234">
        <v>0.7</v>
      </c>
      <c r="L574" s="234">
        <v>0.7</v>
      </c>
      <c r="M574" s="234">
        <v>0.7</v>
      </c>
      <c r="N574" s="234">
        <v>0.7</v>
      </c>
      <c r="O574" s="234">
        <v>0.7</v>
      </c>
      <c r="P574" s="234">
        <v>0.7</v>
      </c>
      <c r="Q574" s="234">
        <v>0.7</v>
      </c>
      <c r="R574" s="234">
        <v>0.7</v>
      </c>
      <c r="S574" s="576"/>
      <c r="T574" s="234">
        <v>-0.15</v>
      </c>
      <c r="U574" s="93"/>
      <c r="V574" s="720">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381</v>
      </c>
      <c r="J575" s="234">
        <v>0.68</v>
      </c>
      <c r="K575" s="234">
        <v>0.68</v>
      </c>
      <c r="L575" s="234">
        <v>0.68</v>
      </c>
      <c r="M575" s="234">
        <v>0.68</v>
      </c>
      <c r="N575" s="234">
        <v>0.68</v>
      </c>
      <c r="O575" s="234">
        <v>0.68</v>
      </c>
      <c r="P575" s="234">
        <v>0.68</v>
      </c>
      <c r="Q575" s="234">
        <v>0.68</v>
      </c>
      <c r="R575" s="234">
        <v>0.68</v>
      </c>
      <c r="S575" s="576"/>
      <c r="T575" s="234">
        <v>-0.15</v>
      </c>
      <c r="U575" s="93"/>
      <c r="V575" s="720">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382</v>
      </c>
      <c r="J576" s="234">
        <v>0.65</v>
      </c>
      <c r="K576" s="234">
        <v>0.65</v>
      </c>
      <c r="L576" s="234">
        <v>0.65</v>
      </c>
      <c r="M576" s="234">
        <v>0.65</v>
      </c>
      <c r="N576" s="234">
        <v>0.65</v>
      </c>
      <c r="O576" s="234">
        <v>0.65</v>
      </c>
      <c r="P576" s="234">
        <v>0.65</v>
      </c>
      <c r="Q576" s="234">
        <v>0.65</v>
      </c>
      <c r="R576" s="234">
        <v>0.65</v>
      </c>
      <c r="S576" s="576"/>
      <c r="T576" s="234">
        <v>-0.15</v>
      </c>
      <c r="U576" s="93"/>
      <c r="V576" s="720">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t="s">
        <v>784</v>
      </c>
      <c r="I577" s="105" t="s">
        <v>373</v>
      </c>
      <c r="J577" s="234">
        <v>0.65</v>
      </c>
      <c r="K577" s="234">
        <v>0.65</v>
      </c>
      <c r="L577" s="234">
        <v>0.65</v>
      </c>
      <c r="M577" s="234">
        <v>0.65</v>
      </c>
      <c r="N577" s="234">
        <v>0.65</v>
      </c>
      <c r="O577" s="234">
        <v>0.65</v>
      </c>
      <c r="P577" s="234">
        <v>0.65</v>
      </c>
      <c r="Q577" s="234">
        <v>0.65</v>
      </c>
      <c r="R577" s="234">
        <v>0.65</v>
      </c>
      <c r="S577" s="576"/>
      <c r="T577" s="234">
        <v>-0.15</v>
      </c>
      <c r="U577" s="93"/>
      <c r="V577" s="720">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374</v>
      </c>
      <c r="J578" s="234">
        <v>0.65</v>
      </c>
      <c r="K578" s="234">
        <v>0.65</v>
      </c>
      <c r="L578" s="234">
        <v>0.65</v>
      </c>
      <c r="M578" s="234">
        <v>0.65</v>
      </c>
      <c r="N578" s="234">
        <v>0.65</v>
      </c>
      <c r="O578" s="234">
        <v>0.65</v>
      </c>
      <c r="P578" s="234">
        <v>0.65</v>
      </c>
      <c r="Q578" s="234">
        <v>0.65</v>
      </c>
      <c r="R578" s="234">
        <v>0.65</v>
      </c>
      <c r="S578" s="576"/>
      <c r="T578" s="234">
        <v>-0.15</v>
      </c>
      <c r="U578" s="93"/>
      <c r="V578" s="720">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375</v>
      </c>
      <c r="J579" s="234">
        <v>0.81</v>
      </c>
      <c r="K579" s="234">
        <v>0.81</v>
      </c>
      <c r="L579" s="234">
        <v>0.81</v>
      </c>
      <c r="M579" s="234">
        <v>0.81</v>
      </c>
      <c r="N579" s="234">
        <v>0.81</v>
      </c>
      <c r="O579" s="234">
        <v>0.81</v>
      </c>
      <c r="P579" s="234">
        <v>0.81</v>
      </c>
      <c r="Q579" s="234">
        <v>0.81</v>
      </c>
      <c r="R579" s="234">
        <v>0.81</v>
      </c>
      <c r="S579" s="576"/>
      <c r="T579" s="234">
        <v>-0.13</v>
      </c>
      <c r="U579" s="93"/>
      <c r="V579" s="720">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376</v>
      </c>
      <c r="J580" s="234">
        <v>0.78</v>
      </c>
      <c r="K580" s="234">
        <v>0.8</v>
      </c>
      <c r="L580" s="234">
        <v>0.8</v>
      </c>
      <c r="M580" s="234">
        <v>0.8</v>
      </c>
      <c r="N580" s="234">
        <v>0.8</v>
      </c>
      <c r="O580" s="234">
        <v>0.8</v>
      </c>
      <c r="P580" s="234">
        <v>0.8</v>
      </c>
      <c r="Q580" s="234">
        <v>0.8</v>
      </c>
      <c r="R580" s="234">
        <v>0.8</v>
      </c>
      <c r="S580" s="576"/>
      <c r="T580" s="234">
        <v>-0.1</v>
      </c>
      <c r="U580" s="93"/>
      <c r="V580" s="720">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c r="I581" s="105" t="s">
        <v>377</v>
      </c>
      <c r="J581" s="234">
        <v>0.76</v>
      </c>
      <c r="K581" s="234">
        <v>0.79</v>
      </c>
      <c r="L581" s="234">
        <v>0.79</v>
      </c>
      <c r="M581" s="234">
        <v>0.79</v>
      </c>
      <c r="N581" s="234">
        <v>0.79</v>
      </c>
      <c r="O581" s="234">
        <v>0.79</v>
      </c>
      <c r="P581" s="234">
        <v>0.79</v>
      </c>
      <c r="Q581" s="234">
        <v>0.79</v>
      </c>
      <c r="R581" s="234">
        <v>0.79</v>
      </c>
      <c r="S581" s="576"/>
      <c r="T581" s="234">
        <v>-0.05</v>
      </c>
      <c r="U581" s="93"/>
      <c r="V581" s="720">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378</v>
      </c>
      <c r="J582" s="234">
        <v>0.76</v>
      </c>
      <c r="K582" s="234">
        <v>0.79</v>
      </c>
      <c r="L582" s="234">
        <v>0.79</v>
      </c>
      <c r="M582" s="234">
        <v>0.79</v>
      </c>
      <c r="N582" s="234">
        <v>0.79</v>
      </c>
      <c r="O582" s="234">
        <v>0.79</v>
      </c>
      <c r="P582" s="234">
        <v>0.79</v>
      </c>
      <c r="Q582" s="234">
        <v>0.79</v>
      </c>
      <c r="R582" s="234">
        <v>0.79</v>
      </c>
      <c r="S582" s="576"/>
      <c r="T582" s="234">
        <v>-0.05</v>
      </c>
      <c r="U582" s="93"/>
      <c r="V582" s="720">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379</v>
      </c>
      <c r="J583" s="234">
        <v>0.71</v>
      </c>
      <c r="K583" s="234">
        <v>0.71</v>
      </c>
      <c r="L583" s="234">
        <v>0.71</v>
      </c>
      <c r="M583" s="234">
        <v>0.71</v>
      </c>
      <c r="N583" s="234">
        <v>0.71</v>
      </c>
      <c r="O583" s="234">
        <v>0.71</v>
      </c>
      <c r="P583" s="234">
        <v>0.71</v>
      </c>
      <c r="Q583" s="234">
        <v>0.71</v>
      </c>
      <c r="R583" s="234">
        <v>0.71</v>
      </c>
      <c r="S583" s="576"/>
      <c r="T583" s="234">
        <v>-0.15</v>
      </c>
      <c r="U583" s="93"/>
      <c r="V583" s="720">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380</v>
      </c>
      <c r="J584" s="234">
        <v>0.7</v>
      </c>
      <c r="K584" s="234">
        <v>0.7</v>
      </c>
      <c r="L584" s="234">
        <v>0.7</v>
      </c>
      <c r="M584" s="234">
        <v>0.7</v>
      </c>
      <c r="N584" s="234">
        <v>0.7</v>
      </c>
      <c r="O584" s="234">
        <v>0.7</v>
      </c>
      <c r="P584" s="234">
        <v>0.7</v>
      </c>
      <c r="Q584" s="234">
        <v>0.7</v>
      </c>
      <c r="R584" s="234">
        <v>0.7</v>
      </c>
      <c r="S584" s="576"/>
      <c r="T584" s="234">
        <v>-0.15</v>
      </c>
      <c r="U584" s="93"/>
      <c r="V584" s="720">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381</v>
      </c>
      <c r="J585" s="234">
        <v>0.68</v>
      </c>
      <c r="K585" s="234">
        <v>0.68</v>
      </c>
      <c r="L585" s="234">
        <v>0.68</v>
      </c>
      <c r="M585" s="234">
        <v>0.68</v>
      </c>
      <c r="N585" s="234">
        <v>0.68</v>
      </c>
      <c r="O585" s="234">
        <v>0.68</v>
      </c>
      <c r="P585" s="234">
        <v>0.68</v>
      </c>
      <c r="Q585" s="234">
        <v>0.68</v>
      </c>
      <c r="R585" s="234">
        <v>0.68</v>
      </c>
      <c r="S585" s="576"/>
      <c r="T585" s="234">
        <v>-0.15</v>
      </c>
      <c r="U585" s="93"/>
      <c r="V585" s="720">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382</v>
      </c>
      <c r="J586" s="234">
        <v>0.65</v>
      </c>
      <c r="K586" s="234">
        <v>0.65</v>
      </c>
      <c r="L586" s="234">
        <v>0.65</v>
      </c>
      <c r="M586" s="234">
        <v>0.65</v>
      </c>
      <c r="N586" s="234">
        <v>0.65</v>
      </c>
      <c r="O586" s="234">
        <v>0.65</v>
      </c>
      <c r="P586" s="234">
        <v>0.65</v>
      </c>
      <c r="Q586" s="234">
        <v>0.65</v>
      </c>
      <c r="R586" s="234">
        <v>0.65</v>
      </c>
      <c r="S586" s="576"/>
      <c r="T586" s="234">
        <v>-0.15</v>
      </c>
      <c r="U586" s="93"/>
      <c r="V586" s="720">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t="s">
        <v>785</v>
      </c>
      <c r="I587" s="105" t="s">
        <v>373</v>
      </c>
      <c r="J587" s="234">
        <v>0.65</v>
      </c>
      <c r="K587" s="234">
        <v>0.65</v>
      </c>
      <c r="L587" s="234">
        <v>0.65</v>
      </c>
      <c r="M587" s="234">
        <v>0.65</v>
      </c>
      <c r="N587" s="234">
        <v>0.65</v>
      </c>
      <c r="O587" s="234">
        <v>0.65</v>
      </c>
      <c r="P587" s="234">
        <v>0.65</v>
      </c>
      <c r="Q587" s="234">
        <v>0.65</v>
      </c>
      <c r="R587" s="234">
        <v>0.65</v>
      </c>
      <c r="S587" s="576"/>
      <c r="T587" s="234">
        <v>-0.15</v>
      </c>
      <c r="U587" s="93"/>
      <c r="V587" s="720">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374</v>
      </c>
      <c r="J588" s="234">
        <v>0.65</v>
      </c>
      <c r="K588" s="234">
        <v>0.65</v>
      </c>
      <c r="L588" s="234">
        <v>0.65</v>
      </c>
      <c r="M588" s="234">
        <v>0.65</v>
      </c>
      <c r="N588" s="234">
        <v>0.65</v>
      </c>
      <c r="O588" s="234">
        <v>0.65</v>
      </c>
      <c r="P588" s="234">
        <v>0.65</v>
      </c>
      <c r="Q588" s="234">
        <v>0.65</v>
      </c>
      <c r="R588" s="234">
        <v>0.65</v>
      </c>
      <c r="S588" s="576"/>
      <c r="T588" s="234">
        <v>-0.15</v>
      </c>
      <c r="U588" s="93"/>
      <c r="V588" s="720">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375</v>
      </c>
      <c r="J589" s="234">
        <v>0.81</v>
      </c>
      <c r="K589" s="234">
        <v>0.81</v>
      </c>
      <c r="L589" s="234">
        <v>0.81</v>
      </c>
      <c r="M589" s="234">
        <v>0.81</v>
      </c>
      <c r="N589" s="234">
        <v>0.81</v>
      </c>
      <c r="O589" s="234">
        <v>0.81</v>
      </c>
      <c r="P589" s="234">
        <v>0.81</v>
      </c>
      <c r="Q589" s="234">
        <v>0.81</v>
      </c>
      <c r="R589" s="234">
        <v>0.81</v>
      </c>
      <c r="S589" s="576"/>
      <c r="T589" s="234">
        <v>-0.13</v>
      </c>
      <c r="U589" s="93"/>
      <c r="V589" s="720">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376</v>
      </c>
      <c r="J590" s="234">
        <v>0.78</v>
      </c>
      <c r="K590" s="234">
        <v>0.8</v>
      </c>
      <c r="L590" s="234">
        <v>0.8</v>
      </c>
      <c r="M590" s="234">
        <v>0.8</v>
      </c>
      <c r="N590" s="234">
        <v>0.8</v>
      </c>
      <c r="O590" s="234">
        <v>0.8</v>
      </c>
      <c r="P590" s="234">
        <v>0.8</v>
      </c>
      <c r="Q590" s="234">
        <v>0.8</v>
      </c>
      <c r="R590" s="234">
        <v>0.8</v>
      </c>
      <c r="S590" s="576"/>
      <c r="T590" s="234">
        <v>-0.1</v>
      </c>
      <c r="U590" s="93"/>
      <c r="V590" s="720">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5" hidden="1" customHeight="1" outlineLevel="2" x14ac:dyDescent="0.25">
      <c r="A591" s="106"/>
      <c r="B591" s="97"/>
      <c r="C591" s="18"/>
      <c r="D591" s="18"/>
      <c r="E591" s="18"/>
      <c r="F591" s="14"/>
      <c r="G591" s="93"/>
      <c r="H591" s="93"/>
      <c r="I591" s="105" t="s">
        <v>377</v>
      </c>
      <c r="J591" s="234">
        <v>0.77</v>
      </c>
      <c r="K591" s="234">
        <v>0.8</v>
      </c>
      <c r="L591" s="234">
        <v>0.8</v>
      </c>
      <c r="M591" s="234">
        <v>0.8</v>
      </c>
      <c r="N591" s="234">
        <v>0.8</v>
      </c>
      <c r="O591" s="234">
        <v>0.8</v>
      </c>
      <c r="P591" s="234">
        <v>0.8</v>
      </c>
      <c r="Q591" s="234">
        <v>0.8</v>
      </c>
      <c r="R591" s="234">
        <v>0.8</v>
      </c>
      <c r="S591" s="576"/>
      <c r="T591" s="234">
        <v>-0.05</v>
      </c>
      <c r="U591" s="93"/>
      <c r="V591" s="720">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5" hidden="1" customHeight="1" outlineLevel="2" x14ac:dyDescent="0.25">
      <c r="A592" s="106"/>
      <c r="B592" s="97"/>
      <c r="C592" s="18"/>
      <c r="D592" s="18"/>
      <c r="E592" s="18"/>
      <c r="F592" s="14"/>
      <c r="G592" s="93"/>
      <c r="H592" s="93"/>
      <c r="I592" s="105" t="s">
        <v>378</v>
      </c>
      <c r="J592" s="234">
        <v>0.77</v>
      </c>
      <c r="K592" s="234">
        <v>0.8</v>
      </c>
      <c r="L592" s="234">
        <v>0.8</v>
      </c>
      <c r="M592" s="234">
        <v>0.8</v>
      </c>
      <c r="N592" s="234">
        <v>0.8</v>
      </c>
      <c r="O592" s="234">
        <v>0.8</v>
      </c>
      <c r="P592" s="234">
        <v>0.8</v>
      </c>
      <c r="Q592" s="234">
        <v>0.8</v>
      </c>
      <c r="R592" s="234">
        <v>0.8</v>
      </c>
      <c r="S592" s="576"/>
      <c r="T592" s="234">
        <v>-0.05</v>
      </c>
      <c r="U592" s="93"/>
      <c r="V592" s="720">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5" hidden="1" customHeight="1" outlineLevel="2" x14ac:dyDescent="0.25">
      <c r="A593" s="106"/>
      <c r="B593" s="97"/>
      <c r="C593" s="18"/>
      <c r="D593" s="18"/>
      <c r="E593" s="18"/>
      <c r="F593" s="14"/>
      <c r="G593" s="93"/>
      <c r="H593" s="93"/>
      <c r="I593" s="105" t="s">
        <v>379</v>
      </c>
      <c r="J593" s="234">
        <v>0.71</v>
      </c>
      <c r="K593" s="234">
        <v>0.71</v>
      </c>
      <c r="L593" s="234">
        <v>0.71</v>
      </c>
      <c r="M593" s="234">
        <v>0.71</v>
      </c>
      <c r="N593" s="234">
        <v>0.71</v>
      </c>
      <c r="O593" s="234">
        <v>0.71</v>
      </c>
      <c r="P593" s="234">
        <v>0.71</v>
      </c>
      <c r="Q593" s="234">
        <v>0.71</v>
      </c>
      <c r="R593" s="234">
        <v>0.71</v>
      </c>
      <c r="S593" s="576"/>
      <c r="T593" s="234">
        <v>-0.15</v>
      </c>
      <c r="U593" s="93"/>
      <c r="V593" s="720">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5" hidden="1" customHeight="1" outlineLevel="2" x14ac:dyDescent="0.25">
      <c r="A594" s="106"/>
      <c r="B594" s="97"/>
      <c r="C594" s="18"/>
      <c r="D594" s="18"/>
      <c r="E594" s="18"/>
      <c r="F594" s="14"/>
      <c r="G594" s="93"/>
      <c r="H594" s="93"/>
      <c r="I594" s="105" t="s">
        <v>380</v>
      </c>
      <c r="J594" s="234">
        <v>0.7</v>
      </c>
      <c r="K594" s="234">
        <v>0.7</v>
      </c>
      <c r="L594" s="234">
        <v>0.7</v>
      </c>
      <c r="M594" s="234">
        <v>0.7</v>
      </c>
      <c r="N594" s="234">
        <v>0.7</v>
      </c>
      <c r="O594" s="234">
        <v>0.7</v>
      </c>
      <c r="P594" s="234">
        <v>0.7</v>
      </c>
      <c r="Q594" s="234">
        <v>0.7</v>
      </c>
      <c r="R594" s="234">
        <v>0.7</v>
      </c>
      <c r="S594" s="576"/>
      <c r="T594" s="234">
        <v>-0.15</v>
      </c>
      <c r="U594" s="93"/>
      <c r="V594" s="720">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5" hidden="1" customHeight="1" outlineLevel="2" x14ac:dyDescent="0.25">
      <c r="A595" s="106"/>
      <c r="B595" s="97"/>
      <c r="C595" s="18"/>
      <c r="D595" s="18"/>
      <c r="E595" s="18"/>
      <c r="F595" s="14"/>
      <c r="G595" s="93"/>
      <c r="H595" s="93"/>
      <c r="I595" s="105" t="s">
        <v>381</v>
      </c>
      <c r="J595" s="234">
        <v>0.68</v>
      </c>
      <c r="K595" s="234">
        <v>0.68</v>
      </c>
      <c r="L595" s="234">
        <v>0.68</v>
      </c>
      <c r="M595" s="234">
        <v>0.68</v>
      </c>
      <c r="N595" s="234">
        <v>0.68</v>
      </c>
      <c r="O595" s="234">
        <v>0.68</v>
      </c>
      <c r="P595" s="234">
        <v>0.68</v>
      </c>
      <c r="Q595" s="234">
        <v>0.68</v>
      </c>
      <c r="R595" s="234">
        <v>0.68</v>
      </c>
      <c r="S595" s="576"/>
      <c r="T595" s="234">
        <v>-0.15</v>
      </c>
      <c r="U595" s="93"/>
      <c r="V595" s="720">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5" hidden="1" customHeight="1" outlineLevel="2" x14ac:dyDescent="0.25">
      <c r="A596" s="106"/>
      <c r="B596" s="97"/>
      <c r="C596" s="18"/>
      <c r="D596" s="18"/>
      <c r="E596" s="18"/>
      <c r="F596" s="14"/>
      <c r="G596" s="93"/>
      <c r="H596" s="93"/>
      <c r="I596" s="105" t="s">
        <v>382</v>
      </c>
      <c r="J596" s="234">
        <v>0.65</v>
      </c>
      <c r="K596" s="234">
        <v>0.65</v>
      </c>
      <c r="L596" s="234">
        <v>0.65</v>
      </c>
      <c r="M596" s="234">
        <v>0.65</v>
      </c>
      <c r="N596" s="234">
        <v>0.65</v>
      </c>
      <c r="O596" s="234">
        <v>0.65</v>
      </c>
      <c r="P596" s="234">
        <v>0.65</v>
      </c>
      <c r="Q596" s="234">
        <v>0.65</v>
      </c>
      <c r="R596" s="234">
        <v>0.65</v>
      </c>
      <c r="S596" s="576"/>
      <c r="T596" s="234">
        <v>-0.15</v>
      </c>
      <c r="U596" s="93"/>
      <c r="V596" s="720">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5" hidden="1" customHeight="1" outlineLevel="2" x14ac:dyDescent="0.25">
      <c r="A597" s="106"/>
      <c r="B597" s="97"/>
      <c r="C597" s="18"/>
      <c r="D597" s="18"/>
      <c r="E597" s="18"/>
      <c r="F597" s="14"/>
      <c r="G597" s="93"/>
      <c r="H597" s="93" t="s">
        <v>786</v>
      </c>
      <c r="I597" s="105" t="s">
        <v>373</v>
      </c>
      <c r="J597" s="234">
        <v>0.65</v>
      </c>
      <c r="K597" s="234">
        <v>0.65</v>
      </c>
      <c r="L597" s="234">
        <v>0.65</v>
      </c>
      <c r="M597" s="234">
        <v>0.65</v>
      </c>
      <c r="N597" s="234">
        <v>0.65</v>
      </c>
      <c r="O597" s="234">
        <v>0.65</v>
      </c>
      <c r="P597" s="234">
        <v>0.65</v>
      </c>
      <c r="Q597" s="234">
        <v>0.65</v>
      </c>
      <c r="R597" s="234">
        <v>0.65</v>
      </c>
      <c r="S597" s="576"/>
      <c r="T597" s="234">
        <v>-0.15</v>
      </c>
      <c r="U597" s="93"/>
      <c r="V597" s="720">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5" hidden="1" customHeight="1" outlineLevel="2" x14ac:dyDescent="0.25">
      <c r="A598" s="106"/>
      <c r="B598" s="97"/>
      <c r="C598" s="18"/>
      <c r="D598" s="18"/>
      <c r="E598" s="18"/>
      <c r="F598" s="14"/>
      <c r="G598" s="93"/>
      <c r="H598" s="93"/>
      <c r="I598" s="105" t="s">
        <v>374</v>
      </c>
      <c r="J598" s="234">
        <v>0.65</v>
      </c>
      <c r="K598" s="234">
        <v>0.65</v>
      </c>
      <c r="L598" s="234">
        <v>0.65</v>
      </c>
      <c r="M598" s="234">
        <v>0.65</v>
      </c>
      <c r="N598" s="234">
        <v>0.65</v>
      </c>
      <c r="O598" s="234">
        <v>0.65</v>
      </c>
      <c r="P598" s="234">
        <v>0.65</v>
      </c>
      <c r="Q598" s="234">
        <v>0.65</v>
      </c>
      <c r="R598" s="234">
        <v>0.65</v>
      </c>
      <c r="S598" s="576"/>
      <c r="T598" s="234">
        <v>-0.15</v>
      </c>
      <c r="U598" s="93"/>
      <c r="V598" s="720">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5" hidden="1" customHeight="1" outlineLevel="2" x14ac:dyDescent="0.25">
      <c r="A599" s="106"/>
      <c r="B599" s="97"/>
      <c r="C599" s="18"/>
      <c r="D599" s="18"/>
      <c r="E599" s="18"/>
      <c r="F599" s="14"/>
      <c r="G599" s="93"/>
      <c r="H599" s="93"/>
      <c r="I599" s="105" t="s">
        <v>375</v>
      </c>
      <c r="J599" s="234">
        <v>0.81</v>
      </c>
      <c r="K599" s="234">
        <v>0.81</v>
      </c>
      <c r="L599" s="234">
        <v>0.81</v>
      </c>
      <c r="M599" s="234">
        <v>0.81</v>
      </c>
      <c r="N599" s="234">
        <v>0.81</v>
      </c>
      <c r="O599" s="234">
        <v>0.81</v>
      </c>
      <c r="P599" s="234">
        <v>0.81</v>
      </c>
      <c r="Q599" s="234">
        <v>0.81</v>
      </c>
      <c r="R599" s="234">
        <v>0.81</v>
      </c>
      <c r="S599" s="576"/>
      <c r="T599" s="234">
        <v>-0.13</v>
      </c>
      <c r="U599" s="93"/>
      <c r="V599" s="720">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5" hidden="1" customHeight="1" outlineLevel="2" x14ac:dyDescent="0.25">
      <c r="A600" s="106"/>
      <c r="B600" s="97"/>
      <c r="C600" s="18"/>
      <c r="D600" s="18"/>
      <c r="E600" s="18"/>
      <c r="F600" s="14"/>
      <c r="G600" s="93"/>
      <c r="H600" s="93"/>
      <c r="I600" s="105" t="s">
        <v>376</v>
      </c>
      <c r="J600" s="234">
        <v>0.78</v>
      </c>
      <c r="K600" s="234">
        <v>0.8</v>
      </c>
      <c r="L600" s="234">
        <v>0.8</v>
      </c>
      <c r="M600" s="234">
        <v>0.8</v>
      </c>
      <c r="N600" s="234">
        <v>0.8</v>
      </c>
      <c r="O600" s="234">
        <v>0.8</v>
      </c>
      <c r="P600" s="234">
        <v>0.8</v>
      </c>
      <c r="Q600" s="234">
        <v>0.8</v>
      </c>
      <c r="R600" s="234">
        <v>0.8</v>
      </c>
      <c r="S600" s="576"/>
      <c r="T600" s="234">
        <v>-0.1</v>
      </c>
      <c r="U600" s="93"/>
      <c r="V600" s="720">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5" hidden="1" customHeight="1" outlineLevel="2" x14ac:dyDescent="0.25">
      <c r="A601" s="106"/>
      <c r="B601" s="97"/>
      <c r="C601" s="18"/>
      <c r="D601" s="18"/>
      <c r="E601" s="18"/>
      <c r="F601" s="14"/>
      <c r="G601" s="93"/>
      <c r="H601" s="93"/>
      <c r="I601" s="105" t="s">
        <v>377</v>
      </c>
      <c r="J601" s="234">
        <v>0.77</v>
      </c>
      <c r="K601" s="234">
        <v>0.8</v>
      </c>
      <c r="L601" s="234">
        <v>0.8</v>
      </c>
      <c r="M601" s="234">
        <v>0.8</v>
      </c>
      <c r="N601" s="234">
        <v>0.8</v>
      </c>
      <c r="O601" s="234">
        <v>0.8</v>
      </c>
      <c r="P601" s="234">
        <v>0.8</v>
      </c>
      <c r="Q601" s="234">
        <v>0.8</v>
      </c>
      <c r="R601" s="234">
        <v>0.8</v>
      </c>
      <c r="S601" s="576"/>
      <c r="T601" s="234">
        <v>-0.05</v>
      </c>
      <c r="U601" s="93"/>
      <c r="V601" s="720">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5" hidden="1" customHeight="1" outlineLevel="2" x14ac:dyDescent="0.25">
      <c r="A602" s="106"/>
      <c r="B602" s="97"/>
      <c r="C602" s="18"/>
      <c r="D602" s="18"/>
      <c r="E602" s="18"/>
      <c r="F602" s="14"/>
      <c r="G602" s="93"/>
      <c r="H602" s="93"/>
      <c r="I602" s="105" t="s">
        <v>378</v>
      </c>
      <c r="J602" s="234">
        <v>0.77</v>
      </c>
      <c r="K602" s="234">
        <v>0.8</v>
      </c>
      <c r="L602" s="234">
        <v>0.8</v>
      </c>
      <c r="M602" s="234">
        <v>0.8</v>
      </c>
      <c r="N602" s="234">
        <v>0.8</v>
      </c>
      <c r="O602" s="234">
        <v>0.8</v>
      </c>
      <c r="P602" s="234">
        <v>0.8</v>
      </c>
      <c r="Q602" s="234">
        <v>0.8</v>
      </c>
      <c r="R602" s="234">
        <v>0.8</v>
      </c>
      <c r="S602" s="576"/>
      <c r="T602" s="234">
        <v>-0.05</v>
      </c>
      <c r="U602" s="93"/>
      <c r="V602" s="720">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5" hidden="1" customHeight="1" outlineLevel="2" x14ac:dyDescent="0.25">
      <c r="A603" s="106"/>
      <c r="B603" s="97"/>
      <c r="C603" s="18"/>
      <c r="D603" s="18"/>
      <c r="E603" s="18"/>
      <c r="F603" s="14"/>
      <c r="G603" s="93"/>
      <c r="H603" s="93"/>
      <c r="I603" s="105" t="s">
        <v>379</v>
      </c>
      <c r="J603" s="234">
        <v>0.71</v>
      </c>
      <c r="K603" s="234">
        <v>0.71</v>
      </c>
      <c r="L603" s="234">
        <v>0.71</v>
      </c>
      <c r="M603" s="234">
        <v>0.71</v>
      </c>
      <c r="N603" s="234">
        <v>0.71</v>
      </c>
      <c r="O603" s="234">
        <v>0.71</v>
      </c>
      <c r="P603" s="234">
        <v>0.71</v>
      </c>
      <c r="Q603" s="234">
        <v>0.71</v>
      </c>
      <c r="R603" s="234">
        <v>0.71</v>
      </c>
      <c r="S603" s="576"/>
      <c r="T603" s="234">
        <v>-0.15</v>
      </c>
      <c r="U603" s="93"/>
      <c r="V603" s="720">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5" hidden="1" customHeight="1" outlineLevel="2" x14ac:dyDescent="0.25">
      <c r="A604" s="106"/>
      <c r="B604" s="97"/>
      <c r="C604" s="18"/>
      <c r="D604" s="18"/>
      <c r="E604" s="18"/>
      <c r="F604" s="14"/>
      <c r="G604" s="93"/>
      <c r="H604" s="93"/>
      <c r="I604" s="105" t="s">
        <v>380</v>
      </c>
      <c r="J604" s="234">
        <v>0.7</v>
      </c>
      <c r="K604" s="234">
        <v>0.7</v>
      </c>
      <c r="L604" s="234">
        <v>0.7</v>
      </c>
      <c r="M604" s="234">
        <v>0.7</v>
      </c>
      <c r="N604" s="234">
        <v>0.7</v>
      </c>
      <c r="O604" s="234">
        <v>0.7</v>
      </c>
      <c r="P604" s="234">
        <v>0.7</v>
      </c>
      <c r="Q604" s="234">
        <v>0.7</v>
      </c>
      <c r="R604" s="234">
        <v>0.7</v>
      </c>
      <c r="S604" s="576"/>
      <c r="T604" s="234">
        <v>-0.15</v>
      </c>
      <c r="U604" s="93"/>
      <c r="V604" s="720">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5" hidden="1" customHeight="1" outlineLevel="2" x14ac:dyDescent="0.25">
      <c r="A605" s="106"/>
      <c r="B605" s="97"/>
      <c r="C605" s="18"/>
      <c r="D605" s="18"/>
      <c r="E605" s="18"/>
      <c r="F605" s="14"/>
      <c r="G605" s="93"/>
      <c r="H605" s="93"/>
      <c r="I605" s="105" t="s">
        <v>381</v>
      </c>
      <c r="J605" s="234">
        <v>0.68</v>
      </c>
      <c r="K605" s="234">
        <v>0.68</v>
      </c>
      <c r="L605" s="234">
        <v>0.68</v>
      </c>
      <c r="M605" s="234">
        <v>0.68</v>
      </c>
      <c r="N605" s="234">
        <v>0.68</v>
      </c>
      <c r="O605" s="234">
        <v>0.68</v>
      </c>
      <c r="P605" s="234">
        <v>0.68</v>
      </c>
      <c r="Q605" s="234">
        <v>0.68</v>
      </c>
      <c r="R605" s="234">
        <v>0.68</v>
      </c>
      <c r="S605" s="576"/>
      <c r="T605" s="234">
        <v>-0.15</v>
      </c>
      <c r="U605" s="93"/>
      <c r="V605" s="720">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5" hidden="1" customHeight="1" outlineLevel="2" x14ac:dyDescent="0.25">
      <c r="A606" s="106"/>
      <c r="B606" s="97"/>
      <c r="C606" s="18"/>
      <c r="D606" s="18"/>
      <c r="E606" s="18"/>
      <c r="F606" s="14"/>
      <c r="G606" s="93"/>
      <c r="H606" s="93"/>
      <c r="I606" s="105" t="s">
        <v>382</v>
      </c>
      <c r="J606" s="234">
        <v>0.65</v>
      </c>
      <c r="K606" s="234">
        <v>0.65</v>
      </c>
      <c r="L606" s="234">
        <v>0.65</v>
      </c>
      <c r="M606" s="234">
        <v>0.65</v>
      </c>
      <c r="N606" s="234">
        <v>0.65</v>
      </c>
      <c r="O606" s="234">
        <v>0.65</v>
      </c>
      <c r="P606" s="234">
        <v>0.65</v>
      </c>
      <c r="Q606" s="234">
        <v>0.65</v>
      </c>
      <c r="R606" s="234">
        <v>0.65</v>
      </c>
      <c r="S606" s="576"/>
      <c r="T606" s="234">
        <v>-0.15</v>
      </c>
      <c r="U606" s="93"/>
      <c r="V606" s="720">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25"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collapsed="1" x14ac:dyDescent="0.25">
      <c r="A613" s="106"/>
      <c r="B613" s="97"/>
      <c r="C613" s="13"/>
      <c r="D613" s="13">
        <v>0</v>
      </c>
      <c r="E613" s="13" t="s">
        <v>1</v>
      </c>
      <c r="F613" s="71"/>
      <c r="G613" s="72" t="s">
        <v>1057</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7" t="s">
        <v>1060</v>
      </c>
      <c r="H614" s="907"/>
      <c r="I614" s="907"/>
      <c r="J614" s="907"/>
      <c r="K614" s="907"/>
      <c r="L614" s="907"/>
      <c r="M614" s="907"/>
      <c r="N614" s="907"/>
      <c r="O614" s="907"/>
      <c r="P614" s="907"/>
      <c r="Q614" s="907"/>
      <c r="R614" s="907"/>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8"/>
      <c r="G618" s="18"/>
      <c r="H618" s="18"/>
      <c r="I618" s="18"/>
      <c r="J618" s="18"/>
      <c r="K618" s="18"/>
      <c r="L618" s="24"/>
      <c r="M618" s="139" t="s">
        <v>445</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25"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25"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G623" s="88"/>
      <c r="H623" s="88"/>
      <c r="I623" s="103" t="s">
        <v>1058</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G624" s="88"/>
      <c r="H624" s="88"/>
      <c r="I624" s="103" t="s">
        <v>1059</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25"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25"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25"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1" x14ac:dyDescent="0.25">
      <c r="A637" s="106"/>
      <c r="B637" s="97"/>
      <c r="C637" s="18"/>
      <c r="D637" s="18"/>
      <c r="E637" s="18"/>
      <c r="F637" s="18"/>
      <c r="G637" s="23"/>
      <c r="H637" s="23"/>
      <c r="I637" s="23"/>
      <c r="J637" s="23"/>
      <c r="K637" s="23"/>
      <c r="L637" s="18"/>
      <c r="M637" s="143"/>
      <c r="N637" s="47" t="s">
        <v>822</v>
      </c>
      <c r="O637" s="143"/>
      <c r="P637" s="47" t="s">
        <v>819</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1" x14ac:dyDescent="0.25">
      <c r="A638" s="106"/>
      <c r="B638" s="97"/>
      <c r="C638" s="18"/>
      <c r="D638" s="18"/>
      <c r="E638" s="18"/>
      <c r="F638" s="18"/>
      <c r="G638" s="18"/>
      <c r="H638" s="18"/>
      <c r="I638" s="18"/>
      <c r="J638" s="18"/>
      <c r="K638" s="18"/>
      <c r="L638" s="18"/>
      <c r="M638" s="18"/>
      <c r="N638" s="47" t="s">
        <v>821</v>
      </c>
      <c r="O638" s="18"/>
      <c r="P638" s="47" t="s">
        <v>820</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1" x14ac:dyDescent="0.25">
      <c r="A639" s="106"/>
      <c r="B639" s="97"/>
      <c r="C639" s="18"/>
      <c r="D639" s="18"/>
      <c r="E639" s="18"/>
      <c r="F639" s="18"/>
      <c r="G639" s="24"/>
      <c r="H639" s="24"/>
      <c r="I639" s="24"/>
      <c r="J639" s="24"/>
      <c r="K639" s="24"/>
      <c r="L639" s="24"/>
      <c r="M639" s="24"/>
      <c r="N639" s="24" t="s">
        <v>796</v>
      </c>
      <c r="O639" s="24"/>
      <c r="P639" s="24" t="s">
        <v>797</v>
      </c>
      <c r="Q639" s="23"/>
      <c r="R639" s="24"/>
      <c r="S639" s="101" t="s">
        <v>191</v>
      </c>
      <c r="T639" s="101"/>
      <c r="U639" s="24"/>
      <c r="V639" s="25" t="s">
        <v>185</v>
      </c>
      <c r="W639" s="25"/>
      <c r="X639" s="25"/>
      <c r="Y639" s="25"/>
      <c r="Z639" s="25"/>
      <c r="AA639" s="25"/>
      <c r="AB639" s="25"/>
      <c r="AC639" s="243" t="s">
        <v>874</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1" x14ac:dyDescent="0.25">
      <c r="A640" s="106"/>
      <c r="B640" s="97"/>
      <c r="C640" s="18"/>
      <c r="D640" s="18"/>
      <c r="E640" s="18"/>
      <c r="F640" s="18"/>
      <c r="G640" s="18"/>
      <c r="H640" s="18" t="s">
        <v>792</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798</v>
      </c>
      <c r="AD640" s="25" t="s">
        <v>875</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25"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25"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1" x14ac:dyDescent="0.25">
      <c r="A643" s="106"/>
      <c r="B643" s="97"/>
      <c r="C643" s="18"/>
      <c r="D643" s="18"/>
      <c r="E643" s="18"/>
      <c r="F643" s="14"/>
      <c r="H643" s="108" t="s">
        <v>807</v>
      </c>
      <c r="I643" s="103" t="s">
        <v>373</v>
      </c>
      <c r="J643" s="114">
        <v>0.5</v>
      </c>
      <c r="K643" s="555">
        <v>5.5E-2</v>
      </c>
      <c r="L643" s="99">
        <v>850</v>
      </c>
      <c r="M643" s="87"/>
      <c r="N643" s="556">
        <f t="shared" ref="N643:N706" si="97">$J643+$K643/2</f>
        <v>0.52749999999999997</v>
      </c>
      <c r="P643" s="556">
        <f t="shared" ref="P643:P706" si="98">$J643-$K643/2</f>
        <v>0.47249999999999998</v>
      </c>
      <c r="S643" s="557">
        <f t="shared" ref="S643:S706" si="99">MAX($J507:$R507)+$T507</f>
        <v>0.5</v>
      </c>
      <c r="T643" s="557">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1" x14ac:dyDescent="0.25">
      <c r="A644" s="106"/>
      <c r="B644" s="97"/>
      <c r="C644" s="18"/>
      <c r="D644" s="18"/>
      <c r="E644" s="18"/>
      <c r="F644" s="14"/>
      <c r="I644" s="103" t="s">
        <v>374</v>
      </c>
      <c r="J644" s="114">
        <v>0.68</v>
      </c>
      <c r="K644" s="555">
        <v>5.5E-2</v>
      </c>
      <c r="L644" s="99">
        <v>150</v>
      </c>
      <c r="M644" s="87"/>
      <c r="N644" s="556">
        <f t="shared" si="97"/>
        <v>0.70750000000000002</v>
      </c>
      <c r="P644" s="556">
        <f t="shared" si="98"/>
        <v>0.65250000000000008</v>
      </c>
      <c r="S644" s="557">
        <f t="shared" si="99"/>
        <v>0.68</v>
      </c>
      <c r="T644" s="557">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1" x14ac:dyDescent="0.25">
      <c r="A645" s="106"/>
      <c r="B645" s="97"/>
      <c r="C645" s="18"/>
      <c r="D645" s="18"/>
      <c r="E645" s="18"/>
      <c r="F645" s="14"/>
      <c r="I645" s="103" t="s">
        <v>375</v>
      </c>
      <c r="J645" s="114">
        <v>0.68</v>
      </c>
      <c r="K645" s="555">
        <v>5.5E-2</v>
      </c>
      <c r="L645" s="99">
        <v>100</v>
      </c>
      <c r="M645" s="87"/>
      <c r="N645" s="556">
        <f t="shared" si="97"/>
        <v>0.70750000000000002</v>
      </c>
      <c r="P645" s="556">
        <f t="shared" si="98"/>
        <v>0.65250000000000008</v>
      </c>
      <c r="S645" s="557">
        <f t="shared" si="99"/>
        <v>0.68</v>
      </c>
      <c r="T645" s="557">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1" x14ac:dyDescent="0.25">
      <c r="A646" s="106"/>
      <c r="B646" s="97"/>
      <c r="C646" s="18"/>
      <c r="D646" s="18"/>
      <c r="E646" s="18"/>
      <c r="F646" s="14"/>
      <c r="I646" s="103" t="s">
        <v>376</v>
      </c>
      <c r="J646" s="114">
        <v>0.68</v>
      </c>
      <c r="K646" s="555">
        <v>5.5E-2</v>
      </c>
      <c r="L646" s="99">
        <v>200</v>
      </c>
      <c r="M646" s="87"/>
      <c r="N646" s="556">
        <f t="shared" si="97"/>
        <v>0.70750000000000002</v>
      </c>
      <c r="P646" s="556">
        <f t="shared" si="98"/>
        <v>0.65250000000000008</v>
      </c>
      <c r="S646" s="557">
        <f t="shared" si="99"/>
        <v>0.68</v>
      </c>
      <c r="T646" s="557">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1" x14ac:dyDescent="0.25">
      <c r="A647" s="106"/>
      <c r="B647" s="97"/>
      <c r="C647" s="18"/>
      <c r="D647" s="18"/>
      <c r="E647" s="18"/>
      <c r="F647" s="14"/>
      <c r="I647" s="103" t="s">
        <v>377</v>
      </c>
      <c r="J647" s="114">
        <v>0.66</v>
      </c>
      <c r="K647" s="555">
        <v>8.5000000000000006E-2</v>
      </c>
      <c r="L647" s="99">
        <v>300</v>
      </c>
      <c r="M647" s="87"/>
      <c r="N647" s="556">
        <f>$J647+$K647/2</f>
        <v>0.70250000000000001</v>
      </c>
      <c r="P647" s="556">
        <f t="shared" si="98"/>
        <v>0.61750000000000005</v>
      </c>
      <c r="S647" s="557">
        <f t="shared" si="99"/>
        <v>0.70000000000000007</v>
      </c>
      <c r="T647" s="557">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1" x14ac:dyDescent="0.25">
      <c r="A648" s="106"/>
      <c r="B648" s="97"/>
      <c r="C648" s="18"/>
      <c r="D648" s="18"/>
      <c r="E648" s="18"/>
      <c r="F648" s="14"/>
      <c r="I648" s="103" t="s">
        <v>378</v>
      </c>
      <c r="J648" s="114">
        <v>0.64</v>
      </c>
      <c r="K648" s="555">
        <v>0.185</v>
      </c>
      <c r="L648" s="99">
        <v>1000</v>
      </c>
      <c r="M648" s="87"/>
      <c r="N648" s="556">
        <f>$J648+$K648/2</f>
        <v>0.73250000000000004</v>
      </c>
      <c r="P648" s="556">
        <f t="shared" si="98"/>
        <v>0.54749999999999999</v>
      </c>
      <c r="S648" s="557">
        <f t="shared" si="99"/>
        <v>0.73</v>
      </c>
      <c r="T648" s="557">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1" x14ac:dyDescent="0.25">
      <c r="A649" s="106"/>
      <c r="B649" s="97"/>
      <c r="C649" s="18"/>
      <c r="D649" s="18"/>
      <c r="E649" s="18"/>
      <c r="F649" s="14"/>
      <c r="I649" s="103" t="s">
        <v>379</v>
      </c>
      <c r="J649" s="114">
        <v>0.58739255108502009</v>
      </c>
      <c r="K649" s="555">
        <v>0.155</v>
      </c>
      <c r="L649" s="99">
        <v>4000</v>
      </c>
      <c r="M649" s="87"/>
      <c r="N649" s="556">
        <f t="shared" si="97"/>
        <v>0.6648925510850201</v>
      </c>
      <c r="P649" s="556">
        <f t="shared" si="98"/>
        <v>0.50989255108502007</v>
      </c>
      <c r="S649" s="557">
        <f t="shared" si="99"/>
        <v>0.58499999999999996</v>
      </c>
      <c r="T649" s="557">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1" x14ac:dyDescent="0.25">
      <c r="A650" s="106"/>
      <c r="B650" s="97"/>
      <c r="C650" s="18"/>
      <c r="D650" s="18"/>
      <c r="E650" s="18"/>
      <c r="F650" s="14"/>
      <c r="I650" s="103" t="s">
        <v>380</v>
      </c>
      <c r="J650" s="114">
        <v>0.56238394016568627</v>
      </c>
      <c r="K650" s="555">
        <v>0.14499999999999999</v>
      </c>
      <c r="L650" s="99">
        <v>3500</v>
      </c>
      <c r="M650" s="87"/>
      <c r="N650" s="556">
        <f t="shared" si="97"/>
        <v>0.63488394016568628</v>
      </c>
      <c r="P650" s="556">
        <f t="shared" si="98"/>
        <v>0.48988394016568626</v>
      </c>
      <c r="S650" s="557">
        <f t="shared" si="99"/>
        <v>0.55999999999999994</v>
      </c>
      <c r="T650" s="557">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1" x14ac:dyDescent="0.25">
      <c r="A651" s="106"/>
      <c r="B651" s="97"/>
      <c r="C651" s="18"/>
      <c r="D651" s="18"/>
      <c r="E651" s="18"/>
      <c r="F651" s="14"/>
      <c r="I651" s="103" t="s">
        <v>381</v>
      </c>
      <c r="J651" s="114">
        <v>0.53593591918065975</v>
      </c>
      <c r="K651" s="555">
        <v>0.105</v>
      </c>
      <c r="L651" s="99">
        <v>2200</v>
      </c>
      <c r="M651" s="87"/>
      <c r="N651" s="556">
        <f t="shared" si="97"/>
        <v>0.58843591918065974</v>
      </c>
      <c r="P651" s="556">
        <f t="shared" si="98"/>
        <v>0.48343591918065976</v>
      </c>
      <c r="S651" s="557">
        <f t="shared" si="99"/>
        <v>0.54999999999999993</v>
      </c>
      <c r="T651" s="557">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1" x14ac:dyDescent="0.25">
      <c r="A652" s="106"/>
      <c r="B652" s="97"/>
      <c r="C652" s="18"/>
      <c r="D652" s="18"/>
      <c r="E652" s="18"/>
      <c r="F652" s="14"/>
      <c r="I652" s="103" t="s">
        <v>382</v>
      </c>
      <c r="J652" s="114">
        <v>0.51471523224725868</v>
      </c>
      <c r="K652" s="555">
        <v>7.4999999999999997E-2</v>
      </c>
      <c r="L652" s="99">
        <v>1200</v>
      </c>
      <c r="M652" s="87"/>
      <c r="N652" s="556">
        <f t="shared" si="97"/>
        <v>0.55221523224725866</v>
      </c>
      <c r="P652" s="556">
        <f t="shared" si="98"/>
        <v>0.4772152322472587</v>
      </c>
      <c r="S652" s="557">
        <f t="shared" si="99"/>
        <v>0.53</v>
      </c>
      <c r="T652" s="557">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H653" s="108" t="s">
        <v>386</v>
      </c>
      <c r="I653" s="103" t="s">
        <v>373</v>
      </c>
      <c r="J653" s="795">
        <f t="shared" ref="J653:K654" si="103">J$644</f>
        <v>0.68</v>
      </c>
      <c r="K653" s="795">
        <f t="shared" si="103"/>
        <v>5.5E-2</v>
      </c>
      <c r="L653" s="672">
        <f>L$644</f>
        <v>150</v>
      </c>
      <c r="M653" s="87"/>
      <c r="N653" s="249">
        <f t="shared" si="97"/>
        <v>0.70750000000000002</v>
      </c>
      <c r="P653" s="249">
        <f t="shared" si="98"/>
        <v>0.65250000000000008</v>
      </c>
      <c r="S653" s="557">
        <f t="shared" si="99"/>
        <v>0.68</v>
      </c>
      <c r="T653" s="557">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374</v>
      </c>
      <c r="J654" s="114">
        <f t="shared" si="103"/>
        <v>0.68</v>
      </c>
      <c r="K654" s="114">
        <f t="shared" si="103"/>
        <v>5.5E-2</v>
      </c>
      <c r="L654" s="99">
        <f>L$644</f>
        <v>150</v>
      </c>
      <c r="M654" s="87"/>
      <c r="N654" s="249">
        <f t="shared" si="97"/>
        <v>0.70750000000000002</v>
      </c>
      <c r="P654" s="249">
        <f t="shared" si="98"/>
        <v>0.65250000000000008</v>
      </c>
      <c r="S654" s="557">
        <f t="shared" si="99"/>
        <v>0.68</v>
      </c>
      <c r="T654" s="557">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375</v>
      </c>
      <c r="J655" s="114">
        <f t="shared" ref="J655:K655" si="106">J$645</f>
        <v>0.68</v>
      </c>
      <c r="K655" s="114">
        <f t="shared" si="106"/>
        <v>5.5E-2</v>
      </c>
      <c r="L655" s="99">
        <f>L$645</f>
        <v>100</v>
      </c>
      <c r="M655" s="87"/>
      <c r="N655" s="249">
        <f t="shared" si="97"/>
        <v>0.70750000000000002</v>
      </c>
      <c r="P655" s="249">
        <f t="shared" si="98"/>
        <v>0.65250000000000008</v>
      </c>
      <c r="S655" s="557">
        <f t="shared" si="99"/>
        <v>0.68</v>
      </c>
      <c r="T655" s="557">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376</v>
      </c>
      <c r="J656" s="114">
        <f t="shared" ref="J656:K656" si="107">J$646</f>
        <v>0.68</v>
      </c>
      <c r="K656" s="114">
        <f t="shared" si="107"/>
        <v>5.5E-2</v>
      </c>
      <c r="L656" s="99">
        <f>L$646</f>
        <v>200</v>
      </c>
      <c r="M656" s="87"/>
      <c r="N656" s="249">
        <f t="shared" si="97"/>
        <v>0.70750000000000002</v>
      </c>
      <c r="P656" s="249">
        <f t="shared" si="98"/>
        <v>0.65250000000000008</v>
      </c>
      <c r="S656" s="557">
        <f t="shared" si="99"/>
        <v>0.70000000000000007</v>
      </c>
      <c r="T656" s="557">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I657" s="103" t="s">
        <v>377</v>
      </c>
      <c r="J657" s="114">
        <f t="shared" ref="J657:K657" si="108">J$647</f>
        <v>0.66</v>
      </c>
      <c r="K657" s="114">
        <f t="shared" si="108"/>
        <v>8.5000000000000006E-2</v>
      </c>
      <c r="L657" s="99">
        <f>L$647</f>
        <v>300</v>
      </c>
      <c r="M657" s="87"/>
      <c r="N657" s="249">
        <f t="shared" si="97"/>
        <v>0.70250000000000001</v>
      </c>
      <c r="P657" s="249">
        <f t="shared" si="98"/>
        <v>0.61750000000000005</v>
      </c>
      <c r="S657" s="557">
        <f t="shared" si="99"/>
        <v>0.73</v>
      </c>
      <c r="T657" s="557">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378</v>
      </c>
      <c r="J658" s="114">
        <f t="shared" ref="J658:K658" si="109">J$648</f>
        <v>0.64</v>
      </c>
      <c r="K658" s="114">
        <f t="shared" si="109"/>
        <v>0.185</v>
      </c>
      <c r="L658" s="99">
        <f>L$648</f>
        <v>1000</v>
      </c>
      <c r="M658" s="87"/>
      <c r="N658" s="249">
        <f t="shared" si="97"/>
        <v>0.73250000000000004</v>
      </c>
      <c r="P658" s="249">
        <f t="shared" si="98"/>
        <v>0.54749999999999999</v>
      </c>
      <c r="S658" s="557">
        <f t="shared" si="99"/>
        <v>0.73</v>
      </c>
      <c r="T658" s="557">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379</v>
      </c>
      <c r="J659" s="114">
        <f t="shared" ref="J659:K659" si="110">AVERAGE(J$649:J$650)</f>
        <v>0.57488824562535323</v>
      </c>
      <c r="K659" s="114">
        <f t="shared" si="110"/>
        <v>0.15</v>
      </c>
      <c r="L659" s="99">
        <f>AVERAGE(L$649:L$650)</f>
        <v>3750</v>
      </c>
      <c r="M659" s="87"/>
      <c r="N659" s="249">
        <f t="shared" si="97"/>
        <v>0.64988824562535319</v>
      </c>
      <c r="P659" s="249">
        <f t="shared" si="98"/>
        <v>0.49988824562535322</v>
      </c>
      <c r="S659" s="557">
        <f t="shared" si="99"/>
        <v>0.55999999999999994</v>
      </c>
      <c r="T659" s="557">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380</v>
      </c>
      <c r="J660" s="114">
        <f t="shared" ref="J660:K660" si="111">J$651</f>
        <v>0.53593591918065975</v>
      </c>
      <c r="K660" s="114">
        <f t="shared" si="111"/>
        <v>0.105</v>
      </c>
      <c r="L660" s="99">
        <f>L$651</f>
        <v>2200</v>
      </c>
      <c r="M660" s="87"/>
      <c r="N660" s="249">
        <f t="shared" si="97"/>
        <v>0.58843591918065974</v>
      </c>
      <c r="P660" s="249">
        <f t="shared" si="98"/>
        <v>0.48343591918065976</v>
      </c>
      <c r="S660" s="557">
        <f t="shared" si="99"/>
        <v>0.54999999999999993</v>
      </c>
      <c r="T660" s="557">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381</v>
      </c>
      <c r="J661" s="114">
        <f t="shared" ref="J661:K662" si="112">J$652</f>
        <v>0.51471523224725868</v>
      </c>
      <c r="K661" s="114">
        <f t="shared" si="112"/>
        <v>7.4999999999999997E-2</v>
      </c>
      <c r="L661" s="99">
        <f>L$652</f>
        <v>1200</v>
      </c>
      <c r="M661" s="87"/>
      <c r="N661" s="249">
        <f t="shared" si="97"/>
        <v>0.55221523224725866</v>
      </c>
      <c r="P661" s="249">
        <f t="shared" si="98"/>
        <v>0.4772152322472587</v>
      </c>
      <c r="S661" s="557">
        <f t="shared" si="99"/>
        <v>0.53</v>
      </c>
      <c r="T661" s="557">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382</v>
      </c>
      <c r="J662" s="114">
        <f t="shared" si="112"/>
        <v>0.51471523224725868</v>
      </c>
      <c r="K662" s="114">
        <f t="shared" si="112"/>
        <v>7.4999999999999997E-2</v>
      </c>
      <c r="L662" s="99">
        <f>L$652</f>
        <v>1200</v>
      </c>
      <c r="M662" s="87"/>
      <c r="N662" s="249">
        <f t="shared" si="97"/>
        <v>0.55221523224725866</v>
      </c>
      <c r="P662" s="249">
        <f t="shared" si="98"/>
        <v>0.4772152322472587</v>
      </c>
      <c r="S662" s="557">
        <f t="shared" si="99"/>
        <v>0.5</v>
      </c>
      <c r="T662" s="557">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H663" s="108" t="s">
        <v>779</v>
      </c>
      <c r="I663" s="103" t="s">
        <v>373</v>
      </c>
      <c r="J663" s="795">
        <f t="shared" ref="J663:K664" si="113">J$644</f>
        <v>0.68</v>
      </c>
      <c r="K663" s="795">
        <f t="shared" si="113"/>
        <v>5.5E-2</v>
      </c>
      <c r="L663" s="672">
        <f>L$644</f>
        <v>150</v>
      </c>
      <c r="M663" s="87"/>
      <c r="N663" s="249">
        <f t="shared" si="97"/>
        <v>0.70750000000000002</v>
      </c>
      <c r="P663" s="249">
        <f t="shared" si="98"/>
        <v>0.65250000000000008</v>
      </c>
      <c r="S663" s="557">
        <f t="shared" si="99"/>
        <v>0.68</v>
      </c>
      <c r="T663" s="557">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374</v>
      </c>
      <c r="J664" s="114">
        <f t="shared" si="113"/>
        <v>0.68</v>
      </c>
      <c r="K664" s="114">
        <f t="shared" si="113"/>
        <v>5.5E-2</v>
      </c>
      <c r="L664" s="99">
        <f>L$644</f>
        <v>150</v>
      </c>
      <c r="M664" s="87"/>
      <c r="N664" s="249">
        <f t="shared" si="97"/>
        <v>0.70750000000000002</v>
      </c>
      <c r="P664" s="249">
        <f t="shared" si="98"/>
        <v>0.65250000000000008</v>
      </c>
      <c r="S664" s="557">
        <f t="shared" si="99"/>
        <v>0.68</v>
      </c>
      <c r="T664" s="557">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375</v>
      </c>
      <c r="J665" s="114">
        <f t="shared" ref="J665:K665" si="114">J$645</f>
        <v>0.68</v>
      </c>
      <c r="K665" s="114">
        <f t="shared" si="114"/>
        <v>5.5E-2</v>
      </c>
      <c r="L665" s="99">
        <f>L$645</f>
        <v>100</v>
      </c>
      <c r="M665" s="87"/>
      <c r="N665" s="249">
        <f t="shared" si="97"/>
        <v>0.70750000000000002</v>
      </c>
      <c r="P665" s="249">
        <f t="shared" si="98"/>
        <v>0.65250000000000008</v>
      </c>
      <c r="S665" s="557">
        <f t="shared" si="99"/>
        <v>0.68</v>
      </c>
      <c r="T665" s="557">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376</v>
      </c>
      <c r="J666" s="114">
        <f t="shared" ref="J666:K666" si="115">J$646</f>
        <v>0.68</v>
      </c>
      <c r="K666" s="114">
        <f t="shared" si="115"/>
        <v>5.5E-2</v>
      </c>
      <c r="L666" s="99">
        <f>L$646</f>
        <v>200</v>
      </c>
      <c r="M666" s="87"/>
      <c r="N666" s="249">
        <f t="shared" si="97"/>
        <v>0.70750000000000002</v>
      </c>
      <c r="P666" s="249">
        <f t="shared" si="98"/>
        <v>0.65250000000000008</v>
      </c>
      <c r="S666" s="557">
        <f t="shared" si="99"/>
        <v>0.70000000000000007</v>
      </c>
      <c r="T666" s="557">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I667" s="103" t="s">
        <v>377</v>
      </c>
      <c r="J667" s="114">
        <f t="shared" ref="J667:K667" si="116">J$647</f>
        <v>0.66</v>
      </c>
      <c r="K667" s="114">
        <f t="shared" si="116"/>
        <v>8.5000000000000006E-2</v>
      </c>
      <c r="L667" s="99">
        <f>L$647</f>
        <v>300</v>
      </c>
      <c r="M667" s="87"/>
      <c r="N667" s="249">
        <f t="shared" si="97"/>
        <v>0.70250000000000001</v>
      </c>
      <c r="P667" s="249">
        <f t="shared" si="98"/>
        <v>0.61750000000000005</v>
      </c>
      <c r="S667" s="557">
        <f t="shared" si="99"/>
        <v>0.74</v>
      </c>
      <c r="T667" s="557">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378</v>
      </c>
      <c r="J668" s="114">
        <f t="shared" ref="J668:K668" si="117">J$648</f>
        <v>0.64</v>
      </c>
      <c r="K668" s="114">
        <f t="shared" si="117"/>
        <v>0.185</v>
      </c>
      <c r="L668" s="99">
        <f>L$648</f>
        <v>1000</v>
      </c>
      <c r="M668" s="87"/>
      <c r="N668" s="249">
        <f t="shared" si="97"/>
        <v>0.73250000000000004</v>
      </c>
      <c r="P668" s="249">
        <f t="shared" si="98"/>
        <v>0.54749999999999999</v>
      </c>
      <c r="S668" s="557">
        <f t="shared" si="99"/>
        <v>0.74</v>
      </c>
      <c r="T668" s="557">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379</v>
      </c>
      <c r="J669" s="114">
        <f t="shared" ref="J669:K669" si="118">AVERAGE(J$649:J$650)</f>
        <v>0.57488824562535323</v>
      </c>
      <c r="K669" s="114">
        <f t="shared" si="118"/>
        <v>0.15</v>
      </c>
      <c r="L669" s="99">
        <f>AVERAGE(L$649:L$650)</f>
        <v>3750</v>
      </c>
      <c r="M669" s="87"/>
      <c r="N669" s="249">
        <f t="shared" si="97"/>
        <v>0.64988824562535319</v>
      </c>
      <c r="P669" s="249">
        <f t="shared" si="98"/>
        <v>0.49988824562535322</v>
      </c>
      <c r="S669" s="557">
        <f t="shared" si="99"/>
        <v>0.55999999999999994</v>
      </c>
      <c r="T669" s="557">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380</v>
      </c>
      <c r="J670" s="114">
        <f t="shared" ref="J670:K670" si="119">J$651</f>
        <v>0.53593591918065975</v>
      </c>
      <c r="K670" s="114">
        <f t="shared" si="119"/>
        <v>0.105</v>
      </c>
      <c r="L670" s="99">
        <f>L$651</f>
        <v>2200</v>
      </c>
      <c r="M670" s="87"/>
      <c r="N670" s="249">
        <f t="shared" si="97"/>
        <v>0.58843591918065974</v>
      </c>
      <c r="P670" s="249">
        <f t="shared" si="98"/>
        <v>0.48343591918065976</v>
      </c>
      <c r="S670" s="557">
        <f t="shared" si="99"/>
        <v>0.54999999999999993</v>
      </c>
      <c r="T670" s="557">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381</v>
      </c>
      <c r="J671" s="114">
        <f t="shared" ref="J671:K672" si="120">J$652</f>
        <v>0.51471523224725868</v>
      </c>
      <c r="K671" s="114">
        <f t="shared" si="120"/>
        <v>7.4999999999999997E-2</v>
      </c>
      <c r="L671" s="99">
        <f>L$652</f>
        <v>1200</v>
      </c>
      <c r="M671" s="87"/>
      <c r="N671" s="249">
        <f t="shared" si="97"/>
        <v>0.55221523224725866</v>
      </c>
      <c r="P671" s="249">
        <f t="shared" si="98"/>
        <v>0.4772152322472587</v>
      </c>
      <c r="S671" s="557">
        <f t="shared" si="99"/>
        <v>0.53</v>
      </c>
      <c r="T671" s="557">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382</v>
      </c>
      <c r="J672" s="114">
        <f t="shared" si="120"/>
        <v>0.51471523224725868</v>
      </c>
      <c r="K672" s="114">
        <f t="shared" si="120"/>
        <v>7.4999999999999997E-2</v>
      </c>
      <c r="L672" s="99">
        <f>L$652</f>
        <v>1200</v>
      </c>
      <c r="M672" s="87"/>
      <c r="N672" s="249">
        <f t="shared" si="97"/>
        <v>0.55221523224725866</v>
      </c>
      <c r="P672" s="249">
        <f t="shared" si="98"/>
        <v>0.4772152322472587</v>
      </c>
      <c r="S672" s="557">
        <f t="shared" si="99"/>
        <v>0.5</v>
      </c>
      <c r="T672" s="557">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H673" s="108" t="s">
        <v>780</v>
      </c>
      <c r="I673" s="103" t="s">
        <v>373</v>
      </c>
      <c r="J673" s="795">
        <f t="shared" ref="J673:K674" si="121">J$644</f>
        <v>0.68</v>
      </c>
      <c r="K673" s="795">
        <f t="shared" si="121"/>
        <v>5.5E-2</v>
      </c>
      <c r="L673" s="672">
        <f>L$644</f>
        <v>150</v>
      </c>
      <c r="M673" s="87"/>
      <c r="N673" s="249">
        <f t="shared" si="97"/>
        <v>0.70750000000000002</v>
      </c>
      <c r="P673" s="249">
        <f t="shared" si="98"/>
        <v>0.65250000000000008</v>
      </c>
      <c r="S673" s="557">
        <f t="shared" si="99"/>
        <v>0.68</v>
      </c>
      <c r="T673" s="557">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374</v>
      </c>
      <c r="J674" s="114">
        <f t="shared" si="121"/>
        <v>0.68</v>
      </c>
      <c r="K674" s="114">
        <f t="shared" si="121"/>
        <v>5.5E-2</v>
      </c>
      <c r="L674" s="99">
        <f>L$644</f>
        <v>150</v>
      </c>
      <c r="M674" s="87"/>
      <c r="N674" s="249">
        <f t="shared" si="97"/>
        <v>0.70750000000000002</v>
      </c>
      <c r="P674" s="249">
        <f t="shared" si="98"/>
        <v>0.65250000000000008</v>
      </c>
      <c r="S674" s="557">
        <f t="shared" si="99"/>
        <v>0.68</v>
      </c>
      <c r="T674" s="557">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375</v>
      </c>
      <c r="J675" s="114">
        <f t="shared" ref="J675:K675" si="122">J$645</f>
        <v>0.68</v>
      </c>
      <c r="K675" s="114">
        <f t="shared" si="122"/>
        <v>5.5E-2</v>
      </c>
      <c r="L675" s="99">
        <f>L$645</f>
        <v>100</v>
      </c>
      <c r="M675" s="87"/>
      <c r="N675" s="249">
        <f t="shared" si="97"/>
        <v>0.70750000000000002</v>
      </c>
      <c r="P675" s="249">
        <f t="shared" si="98"/>
        <v>0.65250000000000008</v>
      </c>
      <c r="S675" s="557">
        <f t="shared" si="99"/>
        <v>0.68</v>
      </c>
      <c r="T675" s="557">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376</v>
      </c>
      <c r="J676" s="114">
        <f t="shared" ref="J676:K676" si="124">J$646</f>
        <v>0.68</v>
      </c>
      <c r="K676" s="114">
        <f t="shared" si="124"/>
        <v>5.5E-2</v>
      </c>
      <c r="L676" s="99">
        <f>L$646</f>
        <v>200</v>
      </c>
      <c r="M676" s="87"/>
      <c r="N676" s="249">
        <f t="shared" si="97"/>
        <v>0.70750000000000002</v>
      </c>
      <c r="P676" s="249">
        <f t="shared" si="98"/>
        <v>0.65250000000000008</v>
      </c>
      <c r="S676" s="557">
        <f t="shared" si="99"/>
        <v>0.70000000000000007</v>
      </c>
      <c r="T676" s="557">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I677" s="103" t="s">
        <v>377</v>
      </c>
      <c r="J677" s="114">
        <f t="shared" ref="J677:K677" si="125">J$647</f>
        <v>0.66</v>
      </c>
      <c r="K677" s="114">
        <f t="shared" si="125"/>
        <v>8.5000000000000006E-2</v>
      </c>
      <c r="L677" s="99">
        <f>L$647</f>
        <v>300</v>
      </c>
      <c r="M677" s="87"/>
      <c r="N677" s="249">
        <f t="shared" si="97"/>
        <v>0.70250000000000001</v>
      </c>
      <c r="P677" s="249">
        <f t="shared" si="98"/>
        <v>0.61750000000000005</v>
      </c>
      <c r="S677" s="557">
        <f t="shared" si="99"/>
        <v>0.72</v>
      </c>
      <c r="T677" s="557">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378</v>
      </c>
      <c r="J678" s="114">
        <f t="shared" ref="J678:K678" si="126">J$648</f>
        <v>0.64</v>
      </c>
      <c r="K678" s="114">
        <f t="shared" si="126"/>
        <v>0.185</v>
      </c>
      <c r="L678" s="99">
        <f>L$648</f>
        <v>1000</v>
      </c>
      <c r="M678" s="87"/>
      <c r="N678" s="249">
        <f t="shared" si="97"/>
        <v>0.73250000000000004</v>
      </c>
      <c r="P678" s="249">
        <f t="shared" si="98"/>
        <v>0.54749999999999999</v>
      </c>
      <c r="S678" s="557">
        <f t="shared" si="99"/>
        <v>0.72</v>
      </c>
      <c r="T678" s="557">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379</v>
      </c>
      <c r="J679" s="114">
        <f t="shared" ref="J679:K679" si="127">AVERAGE(J$649:J$650)</f>
        <v>0.57488824562535323</v>
      </c>
      <c r="K679" s="114">
        <f t="shared" si="127"/>
        <v>0.15</v>
      </c>
      <c r="L679" s="99">
        <f>AVERAGE(L$649:L$650)</f>
        <v>3750</v>
      </c>
      <c r="M679" s="87"/>
      <c r="N679" s="249">
        <f t="shared" si="97"/>
        <v>0.64988824562535319</v>
      </c>
      <c r="P679" s="249">
        <f t="shared" si="98"/>
        <v>0.49988824562535322</v>
      </c>
      <c r="S679" s="557">
        <f t="shared" si="99"/>
        <v>0.55999999999999994</v>
      </c>
      <c r="T679" s="557">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380</v>
      </c>
      <c r="J680" s="114">
        <f t="shared" ref="J680:K680" si="128">J$651</f>
        <v>0.53593591918065975</v>
      </c>
      <c r="K680" s="114">
        <f t="shared" si="128"/>
        <v>0.105</v>
      </c>
      <c r="L680" s="99">
        <f>L$651</f>
        <v>2200</v>
      </c>
      <c r="M680" s="87"/>
      <c r="N680" s="249">
        <f t="shared" si="97"/>
        <v>0.58843591918065974</v>
      </c>
      <c r="P680" s="249">
        <f t="shared" si="98"/>
        <v>0.48343591918065976</v>
      </c>
      <c r="S680" s="557">
        <f t="shared" si="99"/>
        <v>0.54999999999999993</v>
      </c>
      <c r="T680" s="557">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381</v>
      </c>
      <c r="J681" s="114">
        <f t="shared" ref="J681:K682" si="129">J$652</f>
        <v>0.51471523224725868</v>
      </c>
      <c r="K681" s="114">
        <f t="shared" si="129"/>
        <v>7.4999999999999997E-2</v>
      </c>
      <c r="L681" s="99">
        <f>L$652</f>
        <v>1200</v>
      </c>
      <c r="M681" s="87"/>
      <c r="N681" s="249">
        <f t="shared" si="97"/>
        <v>0.55221523224725866</v>
      </c>
      <c r="P681" s="249">
        <f t="shared" si="98"/>
        <v>0.4772152322472587</v>
      </c>
      <c r="S681" s="557">
        <f t="shared" si="99"/>
        <v>0.53</v>
      </c>
      <c r="T681" s="557">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382</v>
      </c>
      <c r="J682" s="114">
        <f t="shared" si="129"/>
        <v>0.51471523224725868</v>
      </c>
      <c r="K682" s="114">
        <f t="shared" si="129"/>
        <v>7.4999999999999997E-2</v>
      </c>
      <c r="L682" s="99">
        <f>L$652</f>
        <v>1200</v>
      </c>
      <c r="M682" s="87"/>
      <c r="N682" s="249">
        <f t="shared" si="97"/>
        <v>0.55221523224725866</v>
      </c>
      <c r="P682" s="249">
        <f t="shared" si="98"/>
        <v>0.4772152322472587</v>
      </c>
      <c r="S682" s="557">
        <f t="shared" si="99"/>
        <v>0.5</v>
      </c>
      <c r="T682" s="557">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H683" s="108" t="s">
        <v>781</v>
      </c>
      <c r="I683" s="103" t="s">
        <v>373</v>
      </c>
      <c r="J683" s="795">
        <f t="shared" ref="J683:K684" si="130">J$644</f>
        <v>0.68</v>
      </c>
      <c r="K683" s="795">
        <f t="shared" si="130"/>
        <v>5.5E-2</v>
      </c>
      <c r="L683" s="672">
        <f>L$644</f>
        <v>150</v>
      </c>
      <c r="M683" s="87"/>
      <c r="N683" s="249">
        <f t="shared" si="97"/>
        <v>0.70750000000000002</v>
      </c>
      <c r="P683" s="249">
        <f t="shared" si="98"/>
        <v>0.65250000000000008</v>
      </c>
      <c r="S683" s="557">
        <f t="shared" si="99"/>
        <v>0.68</v>
      </c>
      <c r="T683" s="557">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374</v>
      </c>
      <c r="J684" s="114">
        <f t="shared" si="130"/>
        <v>0.68</v>
      </c>
      <c r="K684" s="114">
        <f t="shared" si="130"/>
        <v>5.5E-2</v>
      </c>
      <c r="L684" s="99">
        <f>L$644</f>
        <v>150</v>
      </c>
      <c r="M684" s="87"/>
      <c r="N684" s="249">
        <f t="shared" si="97"/>
        <v>0.70750000000000002</v>
      </c>
      <c r="P684" s="249">
        <f t="shared" si="98"/>
        <v>0.65250000000000008</v>
      </c>
      <c r="S684" s="557">
        <f t="shared" si="99"/>
        <v>0.68</v>
      </c>
      <c r="T684" s="557">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375</v>
      </c>
      <c r="J685" s="114">
        <f t="shared" ref="J685:K685" si="131">J$645</f>
        <v>0.68</v>
      </c>
      <c r="K685" s="114">
        <f t="shared" si="131"/>
        <v>5.5E-2</v>
      </c>
      <c r="L685" s="99">
        <f>L$645</f>
        <v>100</v>
      </c>
      <c r="M685" s="87"/>
      <c r="N685" s="249">
        <f t="shared" si="97"/>
        <v>0.70750000000000002</v>
      </c>
      <c r="P685" s="249">
        <f t="shared" si="98"/>
        <v>0.65250000000000008</v>
      </c>
      <c r="S685" s="557">
        <f t="shared" si="99"/>
        <v>0.68</v>
      </c>
      <c r="T685" s="557">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376</v>
      </c>
      <c r="J686" s="114">
        <f t="shared" ref="J686:K686" si="132">J$646</f>
        <v>0.68</v>
      </c>
      <c r="K686" s="114">
        <f t="shared" si="132"/>
        <v>5.5E-2</v>
      </c>
      <c r="L686" s="99">
        <f>L$646</f>
        <v>200</v>
      </c>
      <c r="M686" s="87"/>
      <c r="N686" s="249">
        <f t="shared" si="97"/>
        <v>0.70750000000000002</v>
      </c>
      <c r="P686" s="249">
        <f t="shared" si="98"/>
        <v>0.65250000000000008</v>
      </c>
      <c r="S686" s="557">
        <f t="shared" si="99"/>
        <v>0.70000000000000007</v>
      </c>
      <c r="T686" s="557">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I687" s="103" t="s">
        <v>377</v>
      </c>
      <c r="J687" s="114">
        <f t="shared" ref="J687:K687" si="133">J$647</f>
        <v>0.66</v>
      </c>
      <c r="K687" s="114">
        <f t="shared" si="133"/>
        <v>8.5000000000000006E-2</v>
      </c>
      <c r="L687" s="99">
        <f>L$647</f>
        <v>300</v>
      </c>
      <c r="M687" s="87"/>
      <c r="N687" s="249">
        <f t="shared" si="97"/>
        <v>0.70250000000000001</v>
      </c>
      <c r="P687" s="249">
        <f t="shared" si="98"/>
        <v>0.61750000000000005</v>
      </c>
      <c r="S687" s="557">
        <f t="shared" si="99"/>
        <v>0.73</v>
      </c>
      <c r="T687" s="557">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378</v>
      </c>
      <c r="J688" s="114">
        <f t="shared" ref="J688:K688" si="134">J$648</f>
        <v>0.64</v>
      </c>
      <c r="K688" s="114">
        <f t="shared" si="134"/>
        <v>0.185</v>
      </c>
      <c r="L688" s="99">
        <f>L$648</f>
        <v>1000</v>
      </c>
      <c r="M688" s="87"/>
      <c r="N688" s="249">
        <f t="shared" si="97"/>
        <v>0.73250000000000004</v>
      </c>
      <c r="P688" s="249">
        <f t="shared" si="98"/>
        <v>0.54749999999999999</v>
      </c>
      <c r="S688" s="557">
        <f t="shared" si="99"/>
        <v>0.73</v>
      </c>
      <c r="T688" s="557">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379</v>
      </c>
      <c r="J689" s="114">
        <f t="shared" ref="J689:K689" si="135">AVERAGE(J$649:J$650)</f>
        <v>0.57488824562535323</v>
      </c>
      <c r="K689" s="114">
        <f t="shared" si="135"/>
        <v>0.15</v>
      </c>
      <c r="L689" s="99">
        <f>AVERAGE(L$649:L$650)</f>
        <v>3750</v>
      </c>
      <c r="M689" s="87"/>
      <c r="N689" s="249">
        <f t="shared" si="97"/>
        <v>0.64988824562535319</v>
      </c>
      <c r="P689" s="249">
        <f t="shared" si="98"/>
        <v>0.49988824562535322</v>
      </c>
      <c r="S689" s="557">
        <f t="shared" si="99"/>
        <v>0.55999999999999994</v>
      </c>
      <c r="T689" s="557">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380</v>
      </c>
      <c r="J690" s="114">
        <f t="shared" ref="J690:K690" si="136">J$651</f>
        <v>0.53593591918065975</v>
      </c>
      <c r="K690" s="114">
        <f t="shared" si="136"/>
        <v>0.105</v>
      </c>
      <c r="L690" s="99">
        <f>L$651</f>
        <v>2200</v>
      </c>
      <c r="M690" s="87"/>
      <c r="N690" s="249">
        <f t="shared" si="97"/>
        <v>0.58843591918065974</v>
      </c>
      <c r="P690" s="249">
        <f t="shared" si="98"/>
        <v>0.48343591918065976</v>
      </c>
      <c r="S690" s="557">
        <f t="shared" si="99"/>
        <v>0.54999999999999993</v>
      </c>
      <c r="T690" s="557">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381</v>
      </c>
      <c r="J691" s="114">
        <f t="shared" ref="J691:K692" si="137">J$652</f>
        <v>0.51471523224725868</v>
      </c>
      <c r="K691" s="114">
        <f t="shared" si="137"/>
        <v>7.4999999999999997E-2</v>
      </c>
      <c r="L691" s="99">
        <f>L$652</f>
        <v>1200</v>
      </c>
      <c r="M691" s="87"/>
      <c r="N691" s="249">
        <f t="shared" si="97"/>
        <v>0.55221523224725866</v>
      </c>
      <c r="P691" s="249">
        <f t="shared" si="98"/>
        <v>0.4772152322472587</v>
      </c>
      <c r="S691" s="557">
        <f t="shared" si="99"/>
        <v>0.53</v>
      </c>
      <c r="T691" s="557">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382</v>
      </c>
      <c r="J692" s="114">
        <f t="shared" si="137"/>
        <v>0.51471523224725868</v>
      </c>
      <c r="K692" s="114">
        <f t="shared" si="137"/>
        <v>7.4999999999999997E-2</v>
      </c>
      <c r="L692" s="99">
        <f>L$652</f>
        <v>1200</v>
      </c>
      <c r="M692" s="87"/>
      <c r="N692" s="249">
        <f t="shared" si="97"/>
        <v>0.55221523224725866</v>
      </c>
      <c r="P692" s="249">
        <f t="shared" si="98"/>
        <v>0.4772152322472587</v>
      </c>
      <c r="S692" s="557">
        <f t="shared" si="99"/>
        <v>0.5</v>
      </c>
      <c r="T692" s="557">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H693" s="108" t="s">
        <v>782</v>
      </c>
      <c r="I693" s="103" t="s">
        <v>373</v>
      </c>
      <c r="J693" s="795">
        <f t="shared" ref="J693:K693" si="138">J$643</f>
        <v>0.5</v>
      </c>
      <c r="K693" s="795">
        <f t="shared" si="138"/>
        <v>5.5E-2</v>
      </c>
      <c r="L693" s="672">
        <f>L$643</f>
        <v>850</v>
      </c>
      <c r="M693" s="87"/>
      <c r="N693" s="249">
        <f t="shared" si="97"/>
        <v>0.52749999999999997</v>
      </c>
      <c r="P693" s="249">
        <f t="shared" si="98"/>
        <v>0.47249999999999998</v>
      </c>
      <c r="S693" s="557">
        <f t="shared" si="99"/>
        <v>0.5</v>
      </c>
      <c r="T693" s="557">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374</v>
      </c>
      <c r="J694" s="114">
        <f t="shared" ref="J694:K694" si="139">J$644</f>
        <v>0.68</v>
      </c>
      <c r="K694" s="114">
        <f t="shared" si="139"/>
        <v>5.5E-2</v>
      </c>
      <c r="L694" s="99">
        <f>L$644</f>
        <v>150</v>
      </c>
      <c r="M694" s="87"/>
      <c r="N694" s="249">
        <f t="shared" si="97"/>
        <v>0.70750000000000002</v>
      </c>
      <c r="P694" s="249">
        <f t="shared" si="98"/>
        <v>0.65250000000000008</v>
      </c>
      <c r="S694" s="557">
        <f t="shared" si="99"/>
        <v>0.68</v>
      </c>
      <c r="T694" s="557">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375</v>
      </c>
      <c r="J695" s="114">
        <f t="shared" ref="J695:K695" si="140">J$645</f>
        <v>0.68</v>
      </c>
      <c r="K695" s="114">
        <f t="shared" si="140"/>
        <v>5.5E-2</v>
      </c>
      <c r="L695" s="99">
        <f>L$645</f>
        <v>100</v>
      </c>
      <c r="M695" s="87"/>
      <c r="N695" s="249">
        <f t="shared" si="97"/>
        <v>0.70750000000000002</v>
      </c>
      <c r="P695" s="249">
        <f t="shared" si="98"/>
        <v>0.65250000000000008</v>
      </c>
      <c r="S695" s="557">
        <f t="shared" si="99"/>
        <v>0.68</v>
      </c>
      <c r="T695" s="557">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376</v>
      </c>
      <c r="J696" s="114">
        <f t="shared" ref="J696:K696" si="141">J$646</f>
        <v>0.68</v>
      </c>
      <c r="K696" s="114">
        <f t="shared" si="141"/>
        <v>5.5E-2</v>
      </c>
      <c r="L696" s="99">
        <f>L$646</f>
        <v>200</v>
      </c>
      <c r="M696" s="87"/>
      <c r="N696" s="249">
        <f t="shared" si="97"/>
        <v>0.70750000000000002</v>
      </c>
      <c r="P696" s="249">
        <f t="shared" si="98"/>
        <v>0.65250000000000008</v>
      </c>
      <c r="S696" s="557">
        <f t="shared" si="99"/>
        <v>0.70000000000000007</v>
      </c>
      <c r="T696" s="557">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I697" s="103" t="s">
        <v>377</v>
      </c>
      <c r="J697" s="114">
        <f t="shared" ref="J697:K697" si="142">J$647</f>
        <v>0.66</v>
      </c>
      <c r="K697" s="114">
        <f t="shared" si="142"/>
        <v>8.5000000000000006E-2</v>
      </c>
      <c r="L697" s="99">
        <f>L$647</f>
        <v>300</v>
      </c>
      <c r="M697" s="87"/>
      <c r="N697" s="249">
        <f t="shared" si="97"/>
        <v>0.70250000000000001</v>
      </c>
      <c r="P697" s="249">
        <f t="shared" si="98"/>
        <v>0.61750000000000005</v>
      </c>
      <c r="S697" s="557">
        <f t="shared" si="99"/>
        <v>0.73</v>
      </c>
      <c r="T697" s="557">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378</v>
      </c>
      <c r="J698" s="114">
        <f t="shared" ref="J698:K698" si="143">J$648</f>
        <v>0.64</v>
      </c>
      <c r="K698" s="114">
        <f t="shared" si="143"/>
        <v>0.185</v>
      </c>
      <c r="L698" s="99">
        <f>L$648</f>
        <v>1000</v>
      </c>
      <c r="M698" s="87"/>
      <c r="N698" s="249">
        <f t="shared" si="97"/>
        <v>0.73250000000000004</v>
      </c>
      <c r="P698" s="249">
        <f t="shared" si="98"/>
        <v>0.54749999999999999</v>
      </c>
      <c r="S698" s="557">
        <f t="shared" si="99"/>
        <v>0.73</v>
      </c>
      <c r="T698" s="557">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379</v>
      </c>
      <c r="J699" s="114">
        <f t="shared" ref="J699:K699" si="144">AVERAGE(J$649:J$650)</f>
        <v>0.57488824562535323</v>
      </c>
      <c r="K699" s="114">
        <f t="shared" si="144"/>
        <v>0.15</v>
      </c>
      <c r="L699" s="99">
        <f>AVERAGE(L$649:L$650)</f>
        <v>3750</v>
      </c>
      <c r="M699" s="87"/>
      <c r="N699" s="249">
        <f t="shared" si="97"/>
        <v>0.64988824562535319</v>
      </c>
      <c r="P699" s="249">
        <f t="shared" si="98"/>
        <v>0.49988824562535322</v>
      </c>
      <c r="S699" s="557">
        <f t="shared" si="99"/>
        <v>0.55999999999999994</v>
      </c>
      <c r="T699" s="557">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380</v>
      </c>
      <c r="J700" s="114">
        <f t="shared" ref="J700:K700" si="145">J$651</f>
        <v>0.53593591918065975</v>
      </c>
      <c r="K700" s="114">
        <f t="shared" si="145"/>
        <v>0.105</v>
      </c>
      <c r="L700" s="99">
        <f>L$651</f>
        <v>2200</v>
      </c>
      <c r="M700" s="87"/>
      <c r="N700" s="249">
        <f t="shared" si="97"/>
        <v>0.58843591918065974</v>
      </c>
      <c r="P700" s="249">
        <f t="shared" si="98"/>
        <v>0.48343591918065976</v>
      </c>
      <c r="S700" s="557">
        <f t="shared" si="99"/>
        <v>0.54999999999999993</v>
      </c>
      <c r="T700" s="557">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381</v>
      </c>
      <c r="J701" s="114">
        <f t="shared" ref="J701:K702" si="146">J$652</f>
        <v>0.51471523224725868</v>
      </c>
      <c r="K701" s="114">
        <f t="shared" si="146"/>
        <v>7.4999999999999997E-2</v>
      </c>
      <c r="L701" s="99">
        <f>L$652</f>
        <v>1200</v>
      </c>
      <c r="M701" s="87"/>
      <c r="N701" s="249">
        <f t="shared" si="97"/>
        <v>0.55221523224725866</v>
      </c>
      <c r="P701" s="249">
        <f t="shared" si="98"/>
        <v>0.4772152322472587</v>
      </c>
      <c r="S701" s="557">
        <f t="shared" si="99"/>
        <v>0.53</v>
      </c>
      <c r="T701" s="557">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382</v>
      </c>
      <c r="J702" s="114">
        <f t="shared" si="146"/>
        <v>0.51471523224725868</v>
      </c>
      <c r="K702" s="114">
        <f t="shared" si="146"/>
        <v>7.4999999999999997E-2</v>
      </c>
      <c r="L702" s="99">
        <f>L$652</f>
        <v>1200</v>
      </c>
      <c r="M702" s="87"/>
      <c r="N702" s="249">
        <f t="shared" si="97"/>
        <v>0.55221523224725866</v>
      </c>
      <c r="P702" s="249">
        <f t="shared" si="98"/>
        <v>0.4772152322472587</v>
      </c>
      <c r="S702" s="557">
        <f t="shared" si="99"/>
        <v>0.5</v>
      </c>
      <c r="T702" s="557">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H703" s="108" t="s">
        <v>783</v>
      </c>
      <c r="I703" s="103" t="s">
        <v>373</v>
      </c>
      <c r="J703" s="795">
        <f t="shared" ref="J703:K703" si="147">J$643</f>
        <v>0.5</v>
      </c>
      <c r="K703" s="795">
        <f t="shared" si="147"/>
        <v>5.5E-2</v>
      </c>
      <c r="L703" s="672">
        <f>L$643</f>
        <v>850</v>
      </c>
      <c r="M703" s="87"/>
      <c r="N703" s="249">
        <f t="shared" si="97"/>
        <v>0.52749999999999997</v>
      </c>
      <c r="P703" s="249">
        <f t="shared" si="98"/>
        <v>0.47249999999999998</v>
      </c>
      <c r="S703" s="557">
        <f t="shared" si="99"/>
        <v>0.5</v>
      </c>
      <c r="T703" s="557">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374</v>
      </c>
      <c r="J704" s="114">
        <f t="shared" ref="J704:K704" si="148">J$644</f>
        <v>0.68</v>
      </c>
      <c r="K704" s="114">
        <f t="shared" si="148"/>
        <v>5.5E-2</v>
      </c>
      <c r="L704" s="99">
        <f>L$644</f>
        <v>150</v>
      </c>
      <c r="M704" s="87"/>
      <c r="N704" s="249">
        <f t="shared" si="97"/>
        <v>0.70750000000000002</v>
      </c>
      <c r="P704" s="249">
        <f t="shared" si="98"/>
        <v>0.65250000000000008</v>
      </c>
      <c r="S704" s="557">
        <f t="shared" si="99"/>
        <v>0.68</v>
      </c>
      <c r="T704" s="557">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375</v>
      </c>
      <c r="J705" s="114">
        <f t="shared" ref="J705:K705" si="149">J$645</f>
        <v>0.68</v>
      </c>
      <c r="K705" s="114">
        <f t="shared" si="149"/>
        <v>5.5E-2</v>
      </c>
      <c r="L705" s="99">
        <f>L$645</f>
        <v>100</v>
      </c>
      <c r="M705" s="87"/>
      <c r="N705" s="249">
        <f t="shared" si="97"/>
        <v>0.70750000000000002</v>
      </c>
      <c r="P705" s="249">
        <f t="shared" si="98"/>
        <v>0.65250000000000008</v>
      </c>
      <c r="S705" s="557">
        <f t="shared" si="99"/>
        <v>0.68</v>
      </c>
      <c r="T705" s="557">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376</v>
      </c>
      <c r="J706" s="114">
        <f t="shared" ref="J706:K706" si="150">J$646</f>
        <v>0.68</v>
      </c>
      <c r="K706" s="114">
        <f t="shared" si="150"/>
        <v>5.5E-2</v>
      </c>
      <c r="L706" s="99">
        <f>L$646</f>
        <v>200</v>
      </c>
      <c r="M706" s="87"/>
      <c r="N706" s="249">
        <f t="shared" si="97"/>
        <v>0.70750000000000002</v>
      </c>
      <c r="P706" s="249">
        <f t="shared" si="98"/>
        <v>0.65250000000000008</v>
      </c>
      <c r="S706" s="557">
        <f t="shared" si="99"/>
        <v>0.70000000000000007</v>
      </c>
      <c r="T706" s="557">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I707" s="103" t="s">
        <v>377</v>
      </c>
      <c r="J707" s="114">
        <f t="shared" ref="J707:K707" si="151">J$647</f>
        <v>0.66</v>
      </c>
      <c r="K707" s="114">
        <f t="shared" si="151"/>
        <v>8.5000000000000006E-2</v>
      </c>
      <c r="L707" s="99">
        <f>L$647</f>
        <v>300</v>
      </c>
      <c r="M707" s="87"/>
      <c r="N707" s="249">
        <f t="shared" ref="N707:N742" si="152">$J707+$K707/2</f>
        <v>0.70250000000000001</v>
      </c>
      <c r="P707" s="249">
        <f t="shared" ref="P707:P742" si="153">$J707-$K707/2</f>
        <v>0.61750000000000005</v>
      </c>
      <c r="S707" s="557">
        <f t="shared" ref="S707:S742" si="154">MAX($J571:$R571)+$T571</f>
        <v>0.73</v>
      </c>
      <c r="T707" s="557">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378</v>
      </c>
      <c r="J708" s="114">
        <f t="shared" ref="J708:K708" si="156">J$648</f>
        <v>0.64</v>
      </c>
      <c r="K708" s="114">
        <f t="shared" si="156"/>
        <v>0.185</v>
      </c>
      <c r="L708" s="99">
        <f>L$648</f>
        <v>1000</v>
      </c>
      <c r="M708" s="87"/>
      <c r="N708" s="249">
        <f t="shared" si="152"/>
        <v>0.73250000000000004</v>
      </c>
      <c r="P708" s="249">
        <f t="shared" si="153"/>
        <v>0.54749999999999999</v>
      </c>
      <c r="S708" s="557">
        <f t="shared" si="154"/>
        <v>0.73</v>
      </c>
      <c r="T708" s="557">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379</v>
      </c>
      <c r="J709" s="114">
        <f t="shared" ref="J709:K709" si="157">AVERAGE(J$649:J$650)</f>
        <v>0.57488824562535323</v>
      </c>
      <c r="K709" s="114">
        <f t="shared" si="157"/>
        <v>0.15</v>
      </c>
      <c r="L709" s="99">
        <f>AVERAGE(L$649:L$650)</f>
        <v>3750</v>
      </c>
      <c r="M709" s="87"/>
      <c r="N709" s="249">
        <f t="shared" si="152"/>
        <v>0.64988824562535319</v>
      </c>
      <c r="P709" s="249">
        <f t="shared" si="153"/>
        <v>0.49988824562535322</v>
      </c>
      <c r="S709" s="557">
        <f t="shared" si="154"/>
        <v>0.55999999999999994</v>
      </c>
      <c r="T709" s="557">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380</v>
      </c>
      <c r="J710" s="114">
        <f t="shared" ref="J710:K710" si="158">J$651</f>
        <v>0.53593591918065975</v>
      </c>
      <c r="K710" s="114">
        <f t="shared" si="158"/>
        <v>0.105</v>
      </c>
      <c r="L710" s="99">
        <f>L$651</f>
        <v>2200</v>
      </c>
      <c r="M710" s="87"/>
      <c r="N710" s="249">
        <f t="shared" si="152"/>
        <v>0.58843591918065974</v>
      </c>
      <c r="P710" s="249">
        <f t="shared" si="153"/>
        <v>0.48343591918065976</v>
      </c>
      <c r="S710" s="557">
        <f t="shared" si="154"/>
        <v>0.54999999999999993</v>
      </c>
      <c r="T710" s="557">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381</v>
      </c>
      <c r="J711" s="114">
        <f t="shared" ref="J711:K712" si="159">J$652</f>
        <v>0.51471523224725868</v>
      </c>
      <c r="K711" s="114">
        <f t="shared" si="159"/>
        <v>7.4999999999999997E-2</v>
      </c>
      <c r="L711" s="99">
        <f>L$652</f>
        <v>1200</v>
      </c>
      <c r="M711" s="87"/>
      <c r="N711" s="249">
        <f t="shared" si="152"/>
        <v>0.55221523224725866</v>
      </c>
      <c r="P711" s="249">
        <f t="shared" si="153"/>
        <v>0.4772152322472587</v>
      </c>
      <c r="S711" s="557">
        <f t="shared" si="154"/>
        <v>0.53</v>
      </c>
      <c r="T711" s="557">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382</v>
      </c>
      <c r="J712" s="114">
        <f t="shared" si="159"/>
        <v>0.51471523224725868</v>
      </c>
      <c r="K712" s="114">
        <f t="shared" si="159"/>
        <v>7.4999999999999997E-2</v>
      </c>
      <c r="L712" s="99">
        <f>L$652</f>
        <v>1200</v>
      </c>
      <c r="M712" s="87"/>
      <c r="N712" s="249">
        <f t="shared" si="152"/>
        <v>0.55221523224725866</v>
      </c>
      <c r="P712" s="249">
        <f t="shared" si="153"/>
        <v>0.4772152322472587</v>
      </c>
      <c r="S712" s="557">
        <f t="shared" si="154"/>
        <v>0.5</v>
      </c>
      <c r="T712" s="557">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H713" s="108" t="s">
        <v>784</v>
      </c>
      <c r="I713" s="103" t="s">
        <v>373</v>
      </c>
      <c r="J713" s="795">
        <f t="shared" ref="J713:K714" si="160">J$643</f>
        <v>0.5</v>
      </c>
      <c r="K713" s="795">
        <f t="shared" si="160"/>
        <v>5.5E-2</v>
      </c>
      <c r="L713" s="672">
        <f>L$643</f>
        <v>850</v>
      </c>
      <c r="M713" s="87"/>
      <c r="N713" s="249">
        <f t="shared" si="152"/>
        <v>0.52749999999999997</v>
      </c>
      <c r="P713" s="249">
        <f t="shared" si="153"/>
        <v>0.47249999999999998</v>
      </c>
      <c r="S713" s="557">
        <f t="shared" si="154"/>
        <v>0.5</v>
      </c>
      <c r="T713" s="557">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374</v>
      </c>
      <c r="J714" s="795">
        <f t="shared" si="160"/>
        <v>0.5</v>
      </c>
      <c r="K714" s="795">
        <f t="shared" si="160"/>
        <v>5.5E-2</v>
      </c>
      <c r="L714" s="672">
        <f>L$643</f>
        <v>850</v>
      </c>
      <c r="M714" s="87"/>
      <c r="N714" s="249">
        <f t="shared" si="152"/>
        <v>0.52749999999999997</v>
      </c>
      <c r="P714" s="249">
        <f t="shared" si="153"/>
        <v>0.47249999999999998</v>
      </c>
      <c r="S714" s="557">
        <f t="shared" si="154"/>
        <v>0.5</v>
      </c>
      <c r="T714" s="557">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375</v>
      </c>
      <c r="J715" s="114">
        <f t="shared" ref="J715:K715" si="161">J$645</f>
        <v>0.68</v>
      </c>
      <c r="K715" s="114">
        <f t="shared" si="161"/>
        <v>5.5E-2</v>
      </c>
      <c r="L715" s="99">
        <f>L$645</f>
        <v>100</v>
      </c>
      <c r="M715" s="87"/>
      <c r="N715" s="249">
        <f t="shared" si="152"/>
        <v>0.70750000000000002</v>
      </c>
      <c r="P715" s="249">
        <f t="shared" si="153"/>
        <v>0.65250000000000008</v>
      </c>
      <c r="S715" s="557">
        <f t="shared" si="154"/>
        <v>0.68</v>
      </c>
      <c r="T715" s="557">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376</v>
      </c>
      <c r="J716" s="114">
        <f t="shared" ref="J716:K716" si="162">J$646</f>
        <v>0.68</v>
      </c>
      <c r="K716" s="114">
        <f t="shared" si="162"/>
        <v>5.5E-2</v>
      </c>
      <c r="L716" s="99">
        <f>L$646</f>
        <v>200</v>
      </c>
      <c r="M716" s="87"/>
      <c r="N716" s="249">
        <f t="shared" si="152"/>
        <v>0.70750000000000002</v>
      </c>
      <c r="P716" s="249">
        <f t="shared" si="153"/>
        <v>0.65250000000000008</v>
      </c>
      <c r="S716" s="557">
        <f t="shared" si="154"/>
        <v>0.70000000000000007</v>
      </c>
      <c r="T716" s="557">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2" x14ac:dyDescent="0.25">
      <c r="A717" s="106"/>
      <c r="B717" s="97"/>
      <c r="C717" s="18"/>
      <c r="D717" s="18"/>
      <c r="E717" s="18"/>
      <c r="F717" s="14"/>
      <c r="I717" s="103" t="s">
        <v>377</v>
      </c>
      <c r="J717" s="114">
        <f t="shared" ref="J717:K717" si="163">J$647</f>
        <v>0.66</v>
      </c>
      <c r="K717" s="114">
        <f t="shared" si="163"/>
        <v>8.5000000000000006E-2</v>
      </c>
      <c r="L717" s="99">
        <f>L$647</f>
        <v>300</v>
      </c>
      <c r="M717" s="87"/>
      <c r="N717" s="249">
        <f t="shared" si="152"/>
        <v>0.70250000000000001</v>
      </c>
      <c r="P717" s="249">
        <f t="shared" si="153"/>
        <v>0.61750000000000005</v>
      </c>
      <c r="S717" s="557">
        <f t="shared" si="154"/>
        <v>0.74</v>
      </c>
      <c r="T717" s="557">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2" x14ac:dyDescent="0.25">
      <c r="A718" s="106"/>
      <c r="B718" s="97"/>
      <c r="C718" s="18"/>
      <c r="D718" s="18"/>
      <c r="E718" s="18"/>
      <c r="F718" s="14"/>
      <c r="I718" s="103" t="s">
        <v>378</v>
      </c>
      <c r="J718" s="114">
        <f t="shared" ref="J718:K718" si="164">J$648</f>
        <v>0.64</v>
      </c>
      <c r="K718" s="114">
        <f t="shared" si="164"/>
        <v>0.185</v>
      </c>
      <c r="L718" s="99">
        <f>L$648</f>
        <v>1000</v>
      </c>
      <c r="M718" s="87"/>
      <c r="N718" s="249">
        <f t="shared" si="152"/>
        <v>0.73250000000000004</v>
      </c>
      <c r="P718" s="249">
        <f t="shared" si="153"/>
        <v>0.54749999999999999</v>
      </c>
      <c r="S718" s="557">
        <f t="shared" si="154"/>
        <v>0.74</v>
      </c>
      <c r="T718" s="557">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2" x14ac:dyDescent="0.25">
      <c r="A719" s="106"/>
      <c r="B719" s="97"/>
      <c r="C719" s="18"/>
      <c r="D719" s="18"/>
      <c r="E719" s="18"/>
      <c r="F719" s="14"/>
      <c r="I719" s="103" t="s">
        <v>379</v>
      </c>
      <c r="J719" s="114">
        <f t="shared" ref="J719:K719" si="167">AVERAGE(J$649:J$650)</f>
        <v>0.57488824562535323</v>
      </c>
      <c r="K719" s="114">
        <f t="shared" si="167"/>
        <v>0.15</v>
      </c>
      <c r="L719" s="99">
        <f>AVERAGE(L$649:L$650)</f>
        <v>3750</v>
      </c>
      <c r="M719" s="87"/>
      <c r="N719" s="249">
        <f t="shared" si="152"/>
        <v>0.64988824562535319</v>
      </c>
      <c r="P719" s="249">
        <f t="shared" si="153"/>
        <v>0.49988824562535322</v>
      </c>
      <c r="S719" s="557">
        <f t="shared" si="154"/>
        <v>0.55999999999999994</v>
      </c>
      <c r="T719" s="557">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customHeight="1" outlineLevel="2" x14ac:dyDescent="0.25">
      <c r="A720" s="106"/>
      <c r="B720" s="97"/>
      <c r="C720" s="18"/>
      <c r="D720" s="18"/>
      <c r="E720" s="18"/>
      <c r="F720" s="14"/>
      <c r="I720" s="103" t="s">
        <v>380</v>
      </c>
      <c r="J720" s="114">
        <f t="shared" ref="J720:K720" si="168">J$651</f>
        <v>0.53593591918065975</v>
      </c>
      <c r="K720" s="114">
        <f t="shared" si="168"/>
        <v>0.105</v>
      </c>
      <c r="L720" s="99">
        <f>L$651</f>
        <v>2200</v>
      </c>
      <c r="M720" s="87"/>
      <c r="N720" s="249">
        <f t="shared" si="152"/>
        <v>0.58843591918065974</v>
      </c>
      <c r="P720" s="249">
        <f t="shared" si="153"/>
        <v>0.48343591918065976</v>
      </c>
      <c r="S720" s="557">
        <f t="shared" si="154"/>
        <v>0.54999999999999993</v>
      </c>
      <c r="T720" s="557">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customHeight="1" outlineLevel="2" x14ac:dyDescent="0.25">
      <c r="A721" s="106"/>
      <c r="B721" s="97"/>
      <c r="C721" s="18"/>
      <c r="D721" s="18"/>
      <c r="E721" s="18"/>
      <c r="F721" s="14"/>
      <c r="I721" s="103" t="s">
        <v>381</v>
      </c>
      <c r="J721" s="114">
        <f t="shared" ref="J721:K722" si="169">J$652</f>
        <v>0.51471523224725868</v>
      </c>
      <c r="K721" s="114">
        <f t="shared" si="169"/>
        <v>7.4999999999999997E-2</v>
      </c>
      <c r="L721" s="99">
        <f>L$652</f>
        <v>1200</v>
      </c>
      <c r="M721" s="87"/>
      <c r="N721" s="249">
        <f t="shared" si="152"/>
        <v>0.55221523224725866</v>
      </c>
      <c r="P721" s="249">
        <f t="shared" si="153"/>
        <v>0.4772152322472587</v>
      </c>
      <c r="S721" s="557">
        <f t="shared" si="154"/>
        <v>0.53</v>
      </c>
      <c r="T721" s="557">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customHeight="1" outlineLevel="2" x14ac:dyDescent="0.25">
      <c r="A722" s="106"/>
      <c r="B722" s="97"/>
      <c r="C722" s="18"/>
      <c r="D722" s="18"/>
      <c r="E722" s="18"/>
      <c r="F722" s="14"/>
      <c r="I722" s="103" t="s">
        <v>382</v>
      </c>
      <c r="J722" s="114">
        <f t="shared" si="169"/>
        <v>0.51471523224725868</v>
      </c>
      <c r="K722" s="114">
        <f t="shared" si="169"/>
        <v>7.4999999999999997E-2</v>
      </c>
      <c r="L722" s="99">
        <f>L$652</f>
        <v>1200</v>
      </c>
      <c r="M722" s="87"/>
      <c r="N722" s="249">
        <f t="shared" si="152"/>
        <v>0.55221523224725866</v>
      </c>
      <c r="P722" s="249">
        <f t="shared" si="153"/>
        <v>0.4772152322472587</v>
      </c>
      <c r="S722" s="557">
        <f t="shared" si="154"/>
        <v>0.5</v>
      </c>
      <c r="T722" s="557">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customHeight="1" outlineLevel="2" x14ac:dyDescent="0.25">
      <c r="A723" s="106"/>
      <c r="B723" s="97"/>
      <c r="C723" s="18"/>
      <c r="D723" s="18"/>
      <c r="E723" s="18"/>
      <c r="F723" s="14"/>
      <c r="H723" s="108" t="s">
        <v>785</v>
      </c>
      <c r="I723" s="103" t="s">
        <v>373</v>
      </c>
      <c r="J723" s="795">
        <f t="shared" ref="J723:K724" si="170">J$643</f>
        <v>0.5</v>
      </c>
      <c r="K723" s="795">
        <f t="shared" si="170"/>
        <v>5.5E-2</v>
      </c>
      <c r="L723" s="672">
        <f>L$643</f>
        <v>850</v>
      </c>
      <c r="M723" s="87"/>
      <c r="N723" s="249">
        <f t="shared" si="152"/>
        <v>0.52749999999999997</v>
      </c>
      <c r="P723" s="249">
        <f t="shared" si="153"/>
        <v>0.47249999999999998</v>
      </c>
      <c r="S723" s="557">
        <f t="shared" si="154"/>
        <v>0.5</v>
      </c>
      <c r="T723" s="557">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customHeight="1" outlineLevel="2" x14ac:dyDescent="0.25">
      <c r="A724" s="106"/>
      <c r="B724" s="97"/>
      <c r="C724" s="18"/>
      <c r="D724" s="18"/>
      <c r="E724" s="18"/>
      <c r="F724" s="14"/>
      <c r="I724" s="103" t="s">
        <v>374</v>
      </c>
      <c r="J724" s="795">
        <f t="shared" si="170"/>
        <v>0.5</v>
      </c>
      <c r="K724" s="795">
        <f t="shared" si="170"/>
        <v>5.5E-2</v>
      </c>
      <c r="L724" s="672">
        <f>L$643</f>
        <v>850</v>
      </c>
      <c r="M724" s="87"/>
      <c r="N724" s="249">
        <f t="shared" si="152"/>
        <v>0.52749999999999997</v>
      </c>
      <c r="P724" s="249">
        <f t="shared" si="153"/>
        <v>0.47249999999999998</v>
      </c>
      <c r="S724" s="557">
        <f t="shared" si="154"/>
        <v>0.5</v>
      </c>
      <c r="T724" s="557">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customHeight="1" outlineLevel="2" x14ac:dyDescent="0.25">
      <c r="A725" s="106"/>
      <c r="B725" s="97"/>
      <c r="C725" s="18"/>
      <c r="D725" s="18"/>
      <c r="E725" s="18"/>
      <c r="F725" s="14"/>
      <c r="I725" s="103" t="s">
        <v>375</v>
      </c>
      <c r="J725" s="114">
        <f t="shared" ref="J725:K725" si="171">J$645</f>
        <v>0.68</v>
      </c>
      <c r="K725" s="114">
        <f t="shared" si="171"/>
        <v>5.5E-2</v>
      </c>
      <c r="L725" s="99">
        <f>L$645</f>
        <v>100</v>
      </c>
      <c r="M725" s="87"/>
      <c r="N725" s="249">
        <f t="shared" si="152"/>
        <v>0.70750000000000002</v>
      </c>
      <c r="P725" s="249">
        <f t="shared" si="153"/>
        <v>0.65250000000000008</v>
      </c>
      <c r="S725" s="557">
        <f t="shared" si="154"/>
        <v>0.68</v>
      </c>
      <c r="T725" s="557">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customHeight="1" outlineLevel="2" x14ac:dyDescent="0.25">
      <c r="A726" s="106"/>
      <c r="B726" s="97"/>
      <c r="C726" s="18"/>
      <c r="D726" s="18"/>
      <c r="E726" s="18"/>
      <c r="F726" s="14"/>
      <c r="I726" s="103" t="s">
        <v>376</v>
      </c>
      <c r="J726" s="114">
        <f t="shared" ref="J726:K726" si="172">J$646</f>
        <v>0.68</v>
      </c>
      <c r="K726" s="114">
        <f t="shared" si="172"/>
        <v>5.5E-2</v>
      </c>
      <c r="L726" s="99">
        <f>L$646</f>
        <v>200</v>
      </c>
      <c r="M726" s="87"/>
      <c r="N726" s="249">
        <f t="shared" si="152"/>
        <v>0.70750000000000002</v>
      </c>
      <c r="P726" s="249">
        <f t="shared" si="153"/>
        <v>0.65250000000000008</v>
      </c>
      <c r="S726" s="557">
        <f t="shared" si="154"/>
        <v>0.70000000000000007</v>
      </c>
      <c r="T726" s="557">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2" x14ac:dyDescent="0.25">
      <c r="A727" s="106"/>
      <c r="B727" s="97"/>
      <c r="C727" s="18"/>
      <c r="D727" s="18"/>
      <c r="E727" s="18"/>
      <c r="F727" s="14"/>
      <c r="I727" s="103" t="s">
        <v>377</v>
      </c>
      <c r="J727" s="114">
        <f t="shared" ref="J727:K727" si="173">J$647</f>
        <v>0.66</v>
      </c>
      <c r="K727" s="114">
        <f t="shared" si="173"/>
        <v>8.5000000000000006E-2</v>
      </c>
      <c r="L727" s="99">
        <f>L$647</f>
        <v>300</v>
      </c>
      <c r="M727" s="87"/>
      <c r="N727" s="249">
        <f t="shared" si="152"/>
        <v>0.70250000000000001</v>
      </c>
      <c r="P727" s="249">
        <f t="shared" si="153"/>
        <v>0.61750000000000005</v>
      </c>
      <c r="S727" s="557">
        <f t="shared" si="154"/>
        <v>0.75</v>
      </c>
      <c r="T727" s="557">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2" x14ac:dyDescent="0.25">
      <c r="A728" s="106"/>
      <c r="B728" s="97"/>
      <c r="C728" s="18"/>
      <c r="D728" s="18"/>
      <c r="E728" s="18"/>
      <c r="F728" s="14"/>
      <c r="I728" s="103" t="s">
        <v>378</v>
      </c>
      <c r="J728" s="114">
        <f t="shared" ref="J728:K728" si="174">J$648</f>
        <v>0.64</v>
      </c>
      <c r="K728" s="114">
        <f t="shared" si="174"/>
        <v>0.185</v>
      </c>
      <c r="L728" s="99">
        <f>L$648</f>
        <v>1000</v>
      </c>
      <c r="M728" s="88"/>
      <c r="N728" s="249">
        <f t="shared" si="152"/>
        <v>0.73250000000000004</v>
      </c>
      <c r="P728" s="249">
        <f t="shared" si="153"/>
        <v>0.54749999999999999</v>
      </c>
      <c r="S728" s="557">
        <f t="shared" si="154"/>
        <v>0.75</v>
      </c>
      <c r="T728" s="557">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2" x14ac:dyDescent="0.25">
      <c r="A729" s="106"/>
      <c r="B729" s="97"/>
      <c r="C729" s="18"/>
      <c r="D729" s="18"/>
      <c r="E729" s="18"/>
      <c r="F729" s="14"/>
      <c r="I729" s="103" t="s">
        <v>379</v>
      </c>
      <c r="J729" s="114">
        <f t="shared" ref="J729:K729" si="175">AVERAGE(J$649:J$650)</f>
        <v>0.57488824562535323</v>
      </c>
      <c r="K729" s="114">
        <f t="shared" si="175"/>
        <v>0.15</v>
      </c>
      <c r="L729" s="99">
        <f>AVERAGE(L$649:L$650)</f>
        <v>3750</v>
      </c>
      <c r="M729" s="88"/>
      <c r="N729" s="249">
        <f t="shared" si="152"/>
        <v>0.64988824562535319</v>
      </c>
      <c r="P729" s="249">
        <f t="shared" si="153"/>
        <v>0.49988824562535322</v>
      </c>
      <c r="S729" s="557">
        <f t="shared" si="154"/>
        <v>0.55999999999999994</v>
      </c>
      <c r="T729" s="557">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5" customHeight="1" outlineLevel="2" x14ac:dyDescent="0.25">
      <c r="A730" s="106"/>
      <c r="B730" s="97"/>
      <c r="C730" s="18"/>
      <c r="D730" s="18"/>
      <c r="E730" s="18"/>
      <c r="F730" s="14"/>
      <c r="I730" s="103" t="s">
        <v>380</v>
      </c>
      <c r="J730" s="114">
        <f t="shared" ref="J730:K730" si="176">J$651</f>
        <v>0.53593591918065975</v>
      </c>
      <c r="K730" s="114">
        <f t="shared" si="176"/>
        <v>0.105</v>
      </c>
      <c r="L730" s="99">
        <f>L$651</f>
        <v>2200</v>
      </c>
      <c r="M730" s="88"/>
      <c r="N730" s="249">
        <f t="shared" si="152"/>
        <v>0.58843591918065974</v>
      </c>
      <c r="P730" s="249">
        <f t="shared" si="153"/>
        <v>0.48343591918065976</v>
      </c>
      <c r="S730" s="557">
        <f t="shared" si="154"/>
        <v>0.54999999999999993</v>
      </c>
      <c r="T730" s="557">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5" customHeight="1" outlineLevel="2" x14ac:dyDescent="0.25">
      <c r="A731" s="106"/>
      <c r="B731" s="97"/>
      <c r="C731" s="18"/>
      <c r="D731" s="18"/>
      <c r="E731" s="18"/>
      <c r="F731" s="14"/>
      <c r="I731" s="103" t="s">
        <v>381</v>
      </c>
      <c r="J731" s="114">
        <f t="shared" ref="J731:K732" si="177">J$652</f>
        <v>0.51471523224725868</v>
      </c>
      <c r="K731" s="114">
        <f t="shared" si="177"/>
        <v>7.4999999999999997E-2</v>
      </c>
      <c r="L731" s="99">
        <f>L$652</f>
        <v>1200</v>
      </c>
      <c r="M731" s="88"/>
      <c r="N731" s="249">
        <f t="shared" si="152"/>
        <v>0.55221523224725866</v>
      </c>
      <c r="P731" s="249">
        <f t="shared" si="153"/>
        <v>0.4772152322472587</v>
      </c>
      <c r="S731" s="557">
        <f t="shared" si="154"/>
        <v>0.53</v>
      </c>
      <c r="T731" s="557">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5" customHeight="1" outlineLevel="2" x14ac:dyDescent="0.25">
      <c r="A732" s="106"/>
      <c r="B732" s="97"/>
      <c r="C732" s="18"/>
      <c r="D732" s="18"/>
      <c r="E732" s="18"/>
      <c r="F732" s="14"/>
      <c r="I732" s="103" t="s">
        <v>382</v>
      </c>
      <c r="J732" s="114">
        <f t="shared" si="177"/>
        <v>0.51471523224725868</v>
      </c>
      <c r="K732" s="114">
        <f t="shared" si="177"/>
        <v>7.4999999999999997E-2</v>
      </c>
      <c r="L732" s="99">
        <f>L$652</f>
        <v>1200</v>
      </c>
      <c r="M732" s="88"/>
      <c r="N732" s="249">
        <f t="shared" si="152"/>
        <v>0.55221523224725866</v>
      </c>
      <c r="P732" s="249">
        <f t="shared" si="153"/>
        <v>0.4772152322472587</v>
      </c>
      <c r="S732" s="557">
        <f t="shared" si="154"/>
        <v>0.5</v>
      </c>
      <c r="T732" s="557">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5" customHeight="1" outlineLevel="2" x14ac:dyDescent="0.25">
      <c r="A733" s="106"/>
      <c r="B733" s="97"/>
      <c r="C733" s="18"/>
      <c r="D733" s="18"/>
      <c r="E733" s="18"/>
      <c r="F733" s="14"/>
      <c r="H733" s="108" t="s">
        <v>786</v>
      </c>
      <c r="I733" s="103" t="s">
        <v>373</v>
      </c>
      <c r="J733" s="795">
        <f t="shared" ref="J733:K734" si="178">J$643</f>
        <v>0.5</v>
      </c>
      <c r="K733" s="795">
        <f t="shared" si="178"/>
        <v>5.5E-2</v>
      </c>
      <c r="L733" s="672">
        <f>L$643</f>
        <v>850</v>
      </c>
      <c r="M733" s="88"/>
      <c r="N733" s="249">
        <f t="shared" si="152"/>
        <v>0.52749999999999997</v>
      </c>
      <c r="P733" s="249">
        <f t="shared" si="153"/>
        <v>0.47249999999999998</v>
      </c>
      <c r="S733" s="557">
        <f t="shared" si="154"/>
        <v>0.5</v>
      </c>
      <c r="T733" s="557">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5" customHeight="1" outlineLevel="2" x14ac:dyDescent="0.25">
      <c r="A734" s="106"/>
      <c r="B734" s="97"/>
      <c r="C734" s="18"/>
      <c r="D734" s="18"/>
      <c r="E734" s="18"/>
      <c r="F734" s="14"/>
      <c r="I734" s="103" t="s">
        <v>374</v>
      </c>
      <c r="J734" s="795">
        <f t="shared" si="178"/>
        <v>0.5</v>
      </c>
      <c r="K734" s="795">
        <f t="shared" si="178"/>
        <v>5.5E-2</v>
      </c>
      <c r="L734" s="672">
        <f>L$643</f>
        <v>850</v>
      </c>
      <c r="M734" s="88"/>
      <c r="N734" s="249">
        <f t="shared" si="152"/>
        <v>0.52749999999999997</v>
      </c>
      <c r="P734" s="249">
        <f t="shared" si="153"/>
        <v>0.47249999999999998</v>
      </c>
      <c r="S734" s="557">
        <f t="shared" si="154"/>
        <v>0.5</v>
      </c>
      <c r="T734" s="557">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5" customHeight="1" outlineLevel="2" x14ac:dyDescent="0.25">
      <c r="A735" s="106"/>
      <c r="B735" s="97"/>
      <c r="C735" s="18"/>
      <c r="D735" s="18"/>
      <c r="E735" s="18"/>
      <c r="F735" s="14"/>
      <c r="I735" s="103" t="s">
        <v>375</v>
      </c>
      <c r="J735" s="114">
        <f t="shared" ref="J735:K735" si="179">J$645</f>
        <v>0.68</v>
      </c>
      <c r="K735" s="114">
        <f t="shared" si="179"/>
        <v>5.5E-2</v>
      </c>
      <c r="L735" s="99">
        <f>L$645</f>
        <v>100</v>
      </c>
      <c r="M735" s="88"/>
      <c r="N735" s="249">
        <f t="shared" si="152"/>
        <v>0.70750000000000002</v>
      </c>
      <c r="P735" s="249">
        <f t="shared" si="153"/>
        <v>0.65250000000000008</v>
      </c>
      <c r="S735" s="557">
        <f t="shared" si="154"/>
        <v>0.68</v>
      </c>
      <c r="T735" s="557">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5" customHeight="1" outlineLevel="2" x14ac:dyDescent="0.25">
      <c r="A736" s="106"/>
      <c r="B736" s="97"/>
      <c r="C736" s="18"/>
      <c r="D736" s="18"/>
      <c r="E736" s="18"/>
      <c r="F736" s="14"/>
      <c r="I736" s="103" t="s">
        <v>376</v>
      </c>
      <c r="J736" s="114">
        <f t="shared" ref="J736:K736" si="180">J$646</f>
        <v>0.68</v>
      </c>
      <c r="K736" s="114">
        <f t="shared" si="180"/>
        <v>5.5E-2</v>
      </c>
      <c r="L736" s="99">
        <f>L$646</f>
        <v>200</v>
      </c>
      <c r="M736" s="88"/>
      <c r="N736" s="249">
        <f t="shared" si="152"/>
        <v>0.70750000000000002</v>
      </c>
      <c r="P736" s="249">
        <f t="shared" si="153"/>
        <v>0.65250000000000008</v>
      </c>
      <c r="S736" s="557">
        <f t="shared" si="154"/>
        <v>0.70000000000000007</v>
      </c>
      <c r="T736" s="557">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5" customHeight="1" outlineLevel="2" x14ac:dyDescent="0.25">
      <c r="A737" s="106"/>
      <c r="B737" s="97"/>
      <c r="C737" s="18"/>
      <c r="D737" s="18"/>
      <c r="E737" s="18"/>
      <c r="F737" s="14"/>
      <c r="I737" s="103" t="s">
        <v>377</v>
      </c>
      <c r="J737" s="114">
        <f t="shared" ref="J737:K737" si="181">J$647</f>
        <v>0.66</v>
      </c>
      <c r="K737" s="114">
        <f t="shared" si="181"/>
        <v>8.5000000000000006E-2</v>
      </c>
      <c r="L737" s="99">
        <f>L$647</f>
        <v>300</v>
      </c>
      <c r="M737" s="88"/>
      <c r="N737" s="249">
        <f t="shared" si="152"/>
        <v>0.70250000000000001</v>
      </c>
      <c r="P737" s="249">
        <f t="shared" si="153"/>
        <v>0.61750000000000005</v>
      </c>
      <c r="S737" s="557">
        <f t="shared" si="154"/>
        <v>0.75</v>
      </c>
      <c r="T737" s="557">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5" customHeight="1" outlineLevel="2" x14ac:dyDescent="0.25">
      <c r="A738" s="106"/>
      <c r="B738" s="97"/>
      <c r="C738" s="18"/>
      <c r="D738" s="18"/>
      <c r="E738" s="18"/>
      <c r="F738" s="14"/>
      <c r="I738" s="103" t="s">
        <v>378</v>
      </c>
      <c r="J738" s="114">
        <f t="shared" ref="J738:K738" si="182">J$648</f>
        <v>0.64</v>
      </c>
      <c r="K738" s="114">
        <f t="shared" si="182"/>
        <v>0.185</v>
      </c>
      <c r="L738" s="99">
        <f>L$648</f>
        <v>1000</v>
      </c>
      <c r="M738" s="88"/>
      <c r="N738" s="249">
        <f t="shared" si="152"/>
        <v>0.73250000000000004</v>
      </c>
      <c r="P738" s="249">
        <f t="shared" si="153"/>
        <v>0.54749999999999999</v>
      </c>
      <c r="S738" s="557">
        <f t="shared" si="154"/>
        <v>0.75</v>
      </c>
      <c r="T738" s="557">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5" customHeight="1" outlineLevel="2" x14ac:dyDescent="0.25">
      <c r="A739" s="106"/>
      <c r="B739" s="97"/>
      <c r="C739" s="18"/>
      <c r="D739" s="18"/>
      <c r="E739" s="18"/>
      <c r="F739" s="14"/>
      <c r="I739" s="103" t="s">
        <v>379</v>
      </c>
      <c r="J739" s="114">
        <f t="shared" ref="J739:K739" si="183">AVERAGE(J$649:J$650)</f>
        <v>0.57488824562535323</v>
      </c>
      <c r="K739" s="114">
        <f t="shared" si="183"/>
        <v>0.15</v>
      </c>
      <c r="L739" s="99">
        <f>AVERAGE(L$649:L$650)</f>
        <v>3750</v>
      </c>
      <c r="M739" s="88"/>
      <c r="N739" s="249">
        <f t="shared" si="152"/>
        <v>0.64988824562535319</v>
      </c>
      <c r="P739" s="249">
        <f t="shared" si="153"/>
        <v>0.49988824562535322</v>
      </c>
      <c r="S739" s="557">
        <f t="shared" si="154"/>
        <v>0.55999999999999994</v>
      </c>
      <c r="T739" s="557">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5" customHeight="1" outlineLevel="2" x14ac:dyDescent="0.25">
      <c r="A740" s="106"/>
      <c r="B740" s="97"/>
      <c r="C740" s="18"/>
      <c r="D740" s="18"/>
      <c r="E740" s="18"/>
      <c r="F740" s="14"/>
      <c r="I740" s="103" t="s">
        <v>380</v>
      </c>
      <c r="J740" s="114">
        <f t="shared" ref="J740:K740" si="185">J$651</f>
        <v>0.53593591918065975</v>
      </c>
      <c r="K740" s="114">
        <f t="shared" si="185"/>
        <v>0.105</v>
      </c>
      <c r="L740" s="99">
        <f>L$651</f>
        <v>2200</v>
      </c>
      <c r="M740" s="88"/>
      <c r="N740" s="249">
        <f t="shared" si="152"/>
        <v>0.58843591918065974</v>
      </c>
      <c r="P740" s="249">
        <f t="shared" si="153"/>
        <v>0.48343591918065976</v>
      </c>
      <c r="S740" s="557">
        <f t="shared" si="154"/>
        <v>0.54999999999999993</v>
      </c>
      <c r="T740" s="557">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5" customHeight="1" outlineLevel="2" x14ac:dyDescent="0.25">
      <c r="A741" s="106"/>
      <c r="B741" s="97"/>
      <c r="C741" s="18"/>
      <c r="D741" s="18"/>
      <c r="E741" s="18"/>
      <c r="F741" s="14"/>
      <c r="I741" s="103" t="s">
        <v>381</v>
      </c>
      <c r="J741" s="114">
        <f t="shared" ref="J741:K742" si="186">J$652</f>
        <v>0.51471523224725868</v>
      </c>
      <c r="K741" s="114">
        <f t="shared" si="186"/>
        <v>7.4999999999999997E-2</v>
      </c>
      <c r="L741" s="99">
        <f>L$652</f>
        <v>1200</v>
      </c>
      <c r="M741" s="88"/>
      <c r="N741" s="249">
        <f t="shared" si="152"/>
        <v>0.55221523224725866</v>
      </c>
      <c r="P741" s="249">
        <f t="shared" si="153"/>
        <v>0.4772152322472587</v>
      </c>
      <c r="S741" s="557">
        <f t="shared" si="154"/>
        <v>0.53</v>
      </c>
      <c r="T741" s="557">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5" customHeight="1" outlineLevel="2" x14ac:dyDescent="0.25">
      <c r="A742" s="106"/>
      <c r="B742" s="97"/>
      <c r="C742" s="18"/>
      <c r="D742" s="18"/>
      <c r="E742" s="18"/>
      <c r="F742" s="14"/>
      <c r="I742" s="103" t="s">
        <v>382</v>
      </c>
      <c r="J742" s="114">
        <f t="shared" si="186"/>
        <v>0.51471523224725868</v>
      </c>
      <c r="K742" s="114">
        <f t="shared" si="186"/>
        <v>7.4999999999999997E-2</v>
      </c>
      <c r="L742" s="99">
        <f>L$652</f>
        <v>1200</v>
      </c>
      <c r="M742" s="88"/>
      <c r="N742" s="249">
        <f t="shared" si="152"/>
        <v>0.55221523224725866</v>
      </c>
      <c r="P742" s="249">
        <f t="shared" si="153"/>
        <v>0.4772152322472587</v>
      </c>
      <c r="S742" s="557">
        <f t="shared" si="154"/>
        <v>0.5</v>
      </c>
      <c r="T742" s="557">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25"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25"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25"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5" customHeight="1" outlineLevel="1" x14ac:dyDescent="0.25">
      <c r="A758" s="7"/>
      <c r="B758" s="97"/>
      <c r="C758" s="18"/>
      <c r="D758" s="18"/>
      <c r="E758" s="18"/>
      <c r="F758" s="18"/>
      <c r="G758" s="18"/>
      <c r="H758" s="18"/>
      <c r="I758" s="25"/>
      <c r="J758" s="25"/>
      <c r="K758" s="24"/>
      <c r="L758" s="901"/>
      <c r="M758" s="902"/>
      <c r="N758" s="902"/>
      <c r="O758" s="24"/>
      <c r="P758" s="24"/>
      <c r="Q758" s="24"/>
      <c r="R758" s="24"/>
      <c r="S758" s="24"/>
      <c r="T758" s="24"/>
      <c r="U758" s="24"/>
      <c r="V758" s="24"/>
      <c r="W758" s="24"/>
      <c r="X758" s="24"/>
      <c r="Y758" s="24"/>
      <c r="Z758" s="24"/>
      <c r="AA758" s="25"/>
      <c r="AB758" s="25"/>
      <c r="AC758" s="25"/>
      <c r="AD758" s="25"/>
      <c r="AE758" s="17"/>
      <c r="AF758" s="9"/>
    </row>
    <row r="759" spans="1:32" ht="1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25"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25"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5" customHeight="1" outlineLevel="1" x14ac:dyDescent="0.25">
      <c r="A762" s="7"/>
      <c r="B762" s="97"/>
      <c r="C762" s="18"/>
      <c r="D762" s="18"/>
      <c r="E762" s="18"/>
      <c r="F762" s="14"/>
      <c r="H762" s="35"/>
      <c r="I762" s="35"/>
      <c r="J762" s="30"/>
      <c r="K762" s="33"/>
      <c r="L762" s="33" t="s">
        <v>359</v>
      </c>
      <c r="M762" s="105" t="s">
        <v>372</v>
      </c>
      <c r="N762" s="105" t="s">
        <v>56</v>
      </c>
      <c r="O762" s="105" t="s">
        <v>57</v>
      </c>
      <c r="P762" s="105" t="s">
        <v>58</v>
      </c>
      <c r="Q762" s="105" t="s">
        <v>59</v>
      </c>
      <c r="R762" s="105" t="s">
        <v>868</v>
      </c>
      <c r="S762" s="105" t="s">
        <v>869</v>
      </c>
      <c r="T762" s="105" t="s">
        <v>870</v>
      </c>
      <c r="U762" s="105" t="s">
        <v>1169</v>
      </c>
      <c r="V762" s="93"/>
      <c r="W762" s="93"/>
      <c r="X762" s="93"/>
      <c r="Y762" s="93"/>
      <c r="Z762" s="93"/>
      <c r="AA762" s="14"/>
      <c r="AB762" s="14"/>
      <c r="AC762" s="14"/>
      <c r="AD762" s="14"/>
      <c r="AE762" s="17"/>
      <c r="AF762" s="9"/>
    </row>
    <row r="763" spans="1:32" ht="13.5" customHeight="1" outlineLevel="1" x14ac:dyDescent="0.25">
      <c r="A763" s="7"/>
      <c r="B763" s="97"/>
      <c r="C763" s="18"/>
      <c r="D763" s="18"/>
      <c r="E763" s="18"/>
      <c r="F763" s="14"/>
      <c r="H763" s="35"/>
      <c r="I763" s="35"/>
      <c r="K763" t="s">
        <v>807</v>
      </c>
      <c r="L763" s="103" t="s">
        <v>371</v>
      </c>
      <c r="M763" s="248">
        <f>0.55*$Q763</f>
        <v>4.125</v>
      </c>
      <c r="N763" s="248">
        <f>0.75*$Q763</f>
        <v>5.625</v>
      </c>
      <c r="O763" s="248">
        <f>0.8*$Q763</f>
        <v>6</v>
      </c>
      <c r="P763" s="248">
        <f>$Q763</f>
        <v>7.5</v>
      </c>
      <c r="Q763" s="248">
        <v>7.5</v>
      </c>
      <c r="R763" s="248">
        <v>7.5</v>
      </c>
      <c r="S763" s="248">
        <v>0</v>
      </c>
      <c r="T763" s="248">
        <v>0</v>
      </c>
      <c r="U763" s="248">
        <v>0</v>
      </c>
      <c r="V763" s="93"/>
      <c r="W763" s="93"/>
      <c r="X763" s="93"/>
      <c r="Y763" s="93"/>
      <c r="Z763" s="93"/>
      <c r="AA763" s="14"/>
      <c r="AB763" s="14"/>
      <c r="AC763" s="14"/>
      <c r="AD763" s="14"/>
      <c r="AE763" s="17"/>
      <c r="AF763" s="9"/>
    </row>
    <row r="764" spans="1:32" ht="13.5" customHeight="1" outlineLevel="1" x14ac:dyDescent="0.25">
      <c r="A764" s="7"/>
      <c r="B764" s="97"/>
      <c r="C764" s="18"/>
      <c r="D764" s="18"/>
      <c r="E764" s="18"/>
      <c r="F764" s="14"/>
      <c r="G764" s="50"/>
      <c r="H764" s="35"/>
      <c r="I764" s="35"/>
      <c r="J764" s="33"/>
      <c r="K764" s="33"/>
      <c r="L764" s="103" t="s">
        <v>131</v>
      </c>
      <c r="M764" s="248">
        <f>M763</f>
        <v>4.125</v>
      </c>
      <c r="N764" s="248">
        <f t="shared" ref="N764:U772" si="187">N763</f>
        <v>5.625</v>
      </c>
      <c r="O764" s="248">
        <f t="shared" si="187"/>
        <v>6</v>
      </c>
      <c r="P764" s="248">
        <f t="shared" si="187"/>
        <v>7.5</v>
      </c>
      <c r="Q764" s="248">
        <f t="shared" si="187"/>
        <v>7.5</v>
      </c>
      <c r="R764" s="248">
        <f t="shared" ref="R764" si="188">R763</f>
        <v>7.5</v>
      </c>
      <c r="S764" s="248">
        <f t="shared" si="187"/>
        <v>0</v>
      </c>
      <c r="T764" s="248">
        <f t="shared" si="187"/>
        <v>0</v>
      </c>
      <c r="U764" s="248">
        <f t="shared" si="187"/>
        <v>0</v>
      </c>
      <c r="V764" s="93"/>
      <c r="W764" s="93"/>
      <c r="X764" s="93"/>
      <c r="Y764" s="93"/>
      <c r="Z764" s="93"/>
      <c r="AA764" s="14"/>
      <c r="AB764" s="14"/>
      <c r="AC764" s="14"/>
      <c r="AD764" s="14"/>
      <c r="AE764" s="17"/>
      <c r="AF764" s="9"/>
    </row>
    <row r="765" spans="1:32" ht="13.5" customHeight="1" outlineLevel="1" x14ac:dyDescent="0.25">
      <c r="A765" s="7"/>
      <c r="B765" s="97"/>
      <c r="C765" s="18"/>
      <c r="D765" s="18"/>
      <c r="E765" s="18"/>
      <c r="F765" s="14"/>
      <c r="G765" s="50"/>
      <c r="H765" s="35"/>
      <c r="I765" s="35"/>
      <c r="J765" s="33"/>
      <c r="K765" s="33"/>
      <c r="L765" s="103" t="s">
        <v>132</v>
      </c>
      <c r="M765" s="248">
        <f t="shared" ref="M765:M772" si="189">M764</f>
        <v>4.125</v>
      </c>
      <c r="N765" s="248">
        <f t="shared" si="187"/>
        <v>5.625</v>
      </c>
      <c r="O765" s="248">
        <f t="shared" si="187"/>
        <v>6</v>
      </c>
      <c r="P765" s="248">
        <f t="shared" si="187"/>
        <v>7.5</v>
      </c>
      <c r="Q765" s="248">
        <f t="shared" si="187"/>
        <v>7.5</v>
      </c>
      <c r="R765" s="248">
        <f t="shared" ref="R765" si="190">R764</f>
        <v>7.5</v>
      </c>
      <c r="S765" s="248">
        <f t="shared" si="187"/>
        <v>0</v>
      </c>
      <c r="T765" s="248">
        <f t="shared" si="187"/>
        <v>0</v>
      </c>
      <c r="U765" s="248">
        <f t="shared" si="187"/>
        <v>0</v>
      </c>
      <c r="V765" s="93"/>
      <c r="W765" s="93"/>
      <c r="X765" s="93"/>
      <c r="Y765" s="93"/>
      <c r="Z765" s="93"/>
      <c r="AA765" s="14"/>
      <c r="AB765" s="14"/>
      <c r="AC765" s="14"/>
      <c r="AD765" s="14"/>
      <c r="AE765" s="17"/>
      <c r="AF765" s="9"/>
    </row>
    <row r="766" spans="1:32" ht="13.5" customHeight="1" outlineLevel="1" x14ac:dyDescent="0.25">
      <c r="A766" s="7"/>
      <c r="B766" s="97"/>
      <c r="C766" s="18"/>
      <c r="D766" s="18"/>
      <c r="E766" s="18"/>
      <c r="F766" s="14"/>
      <c r="G766" s="50"/>
      <c r="H766" s="35"/>
      <c r="I766" s="35"/>
      <c r="J766" s="33"/>
      <c r="K766" s="33"/>
      <c r="L766" s="103" t="s">
        <v>133</v>
      </c>
      <c r="M766" s="248">
        <f t="shared" si="189"/>
        <v>4.125</v>
      </c>
      <c r="N766" s="248">
        <f t="shared" si="187"/>
        <v>5.625</v>
      </c>
      <c r="O766" s="248">
        <f t="shared" si="187"/>
        <v>6</v>
      </c>
      <c r="P766" s="248">
        <f t="shared" si="187"/>
        <v>7.5</v>
      </c>
      <c r="Q766" s="248">
        <f t="shared" si="187"/>
        <v>7.5</v>
      </c>
      <c r="R766" s="248">
        <f t="shared" ref="R766" si="191">R765</f>
        <v>7.5</v>
      </c>
      <c r="S766" s="248">
        <f t="shared" si="187"/>
        <v>0</v>
      </c>
      <c r="T766" s="248">
        <f t="shared" si="187"/>
        <v>0</v>
      </c>
      <c r="U766" s="248">
        <f t="shared" si="187"/>
        <v>0</v>
      </c>
      <c r="V766" s="93"/>
      <c r="W766" s="93"/>
      <c r="X766" s="93"/>
      <c r="Y766" s="93"/>
      <c r="Z766" s="93"/>
      <c r="AA766" s="14"/>
      <c r="AB766" s="14"/>
      <c r="AC766" s="14"/>
      <c r="AD766" s="14"/>
      <c r="AE766" s="17"/>
      <c r="AF766" s="9"/>
    </row>
    <row r="767" spans="1:32" ht="13.5" customHeight="1" outlineLevel="1" x14ac:dyDescent="0.25">
      <c r="A767" s="7"/>
      <c r="B767" s="97"/>
      <c r="C767" s="18"/>
      <c r="D767" s="18"/>
      <c r="E767" s="18"/>
      <c r="F767" s="14"/>
      <c r="G767" s="50"/>
      <c r="H767" s="35"/>
      <c r="I767" s="35"/>
      <c r="J767" s="33"/>
      <c r="K767" s="33"/>
      <c r="L767" s="103" t="s">
        <v>134</v>
      </c>
      <c r="M767" s="248">
        <f t="shared" si="189"/>
        <v>4.125</v>
      </c>
      <c r="N767" s="248">
        <f t="shared" si="187"/>
        <v>5.625</v>
      </c>
      <c r="O767" s="248">
        <f t="shared" si="187"/>
        <v>6</v>
      </c>
      <c r="P767" s="248">
        <f t="shared" si="187"/>
        <v>7.5</v>
      </c>
      <c r="Q767" s="248">
        <f t="shared" si="187"/>
        <v>7.5</v>
      </c>
      <c r="R767" s="248">
        <f t="shared" ref="R767" si="192">R766</f>
        <v>7.5</v>
      </c>
      <c r="S767" s="248">
        <f t="shared" si="187"/>
        <v>0</v>
      </c>
      <c r="T767" s="248">
        <f t="shared" si="187"/>
        <v>0</v>
      </c>
      <c r="U767" s="248">
        <f t="shared" si="187"/>
        <v>0</v>
      </c>
      <c r="V767" s="93"/>
      <c r="W767" s="93"/>
      <c r="X767" s="93"/>
      <c r="Y767" s="93"/>
      <c r="Z767" s="93"/>
      <c r="AA767" s="14"/>
      <c r="AB767" s="14"/>
      <c r="AC767" s="14"/>
      <c r="AD767" s="14"/>
      <c r="AE767" s="17"/>
      <c r="AF767" s="9"/>
    </row>
    <row r="768" spans="1:32" ht="13.5" customHeight="1" outlineLevel="1" x14ac:dyDescent="0.25">
      <c r="A768" s="7"/>
      <c r="B768" s="97"/>
      <c r="C768" s="18"/>
      <c r="D768" s="18"/>
      <c r="E768" s="18"/>
      <c r="F768" s="14"/>
      <c r="G768" s="50"/>
      <c r="H768" s="35"/>
      <c r="I768" s="35"/>
      <c r="J768" s="33"/>
      <c r="K768" s="33"/>
      <c r="L768" s="103" t="s">
        <v>135</v>
      </c>
      <c r="M768" s="248">
        <f t="shared" si="189"/>
        <v>4.125</v>
      </c>
      <c r="N768" s="248">
        <f t="shared" si="187"/>
        <v>5.625</v>
      </c>
      <c r="O768" s="248">
        <f t="shared" si="187"/>
        <v>6</v>
      </c>
      <c r="P768" s="248">
        <f t="shared" si="187"/>
        <v>7.5</v>
      </c>
      <c r="Q768" s="248">
        <f t="shared" si="187"/>
        <v>7.5</v>
      </c>
      <c r="R768" s="248">
        <f t="shared" ref="R768" si="193">R767</f>
        <v>7.5</v>
      </c>
      <c r="S768" s="248">
        <f t="shared" si="187"/>
        <v>0</v>
      </c>
      <c r="T768" s="248">
        <f t="shared" si="187"/>
        <v>0</v>
      </c>
      <c r="U768" s="248">
        <f t="shared" si="187"/>
        <v>0</v>
      </c>
      <c r="V768" s="93"/>
      <c r="W768" s="93"/>
      <c r="X768" s="93"/>
      <c r="Y768" s="93"/>
      <c r="Z768" s="93"/>
      <c r="AA768" s="14"/>
      <c r="AB768" s="14"/>
      <c r="AC768" s="14"/>
      <c r="AD768" s="14"/>
      <c r="AE768" s="17"/>
      <c r="AF768" s="9"/>
    </row>
    <row r="769" spans="1:58" ht="13.5" customHeight="1" outlineLevel="1" x14ac:dyDescent="0.25">
      <c r="A769" s="7"/>
      <c r="B769" s="97"/>
      <c r="C769" s="18"/>
      <c r="D769" s="18"/>
      <c r="E769" s="18"/>
      <c r="F769" s="14"/>
      <c r="G769" s="50"/>
      <c r="H769" s="35"/>
      <c r="I769" s="35"/>
      <c r="J769" s="33"/>
      <c r="K769" s="33"/>
      <c r="L769" s="103" t="s">
        <v>136</v>
      </c>
      <c r="M769" s="248">
        <f t="shared" si="189"/>
        <v>4.125</v>
      </c>
      <c r="N769" s="248">
        <f t="shared" si="187"/>
        <v>5.625</v>
      </c>
      <c r="O769" s="248">
        <f t="shared" si="187"/>
        <v>6</v>
      </c>
      <c r="P769" s="248">
        <f t="shared" si="187"/>
        <v>7.5</v>
      </c>
      <c r="Q769" s="248">
        <f t="shared" si="187"/>
        <v>7.5</v>
      </c>
      <c r="R769" s="248">
        <f t="shared" ref="R769" si="194">R768</f>
        <v>7.5</v>
      </c>
      <c r="S769" s="248">
        <f t="shared" si="187"/>
        <v>0</v>
      </c>
      <c r="T769" s="248">
        <f t="shared" si="187"/>
        <v>0</v>
      </c>
      <c r="U769" s="248">
        <f t="shared" si="187"/>
        <v>0</v>
      </c>
      <c r="V769" s="93"/>
      <c r="W769" s="93"/>
      <c r="X769" s="93"/>
      <c r="Y769" s="93"/>
      <c r="Z769" s="93"/>
      <c r="AA769" s="14"/>
      <c r="AB769" s="14"/>
      <c r="AC769" s="14"/>
      <c r="AD769" s="14"/>
      <c r="AE769" s="17"/>
      <c r="AF769" s="9"/>
    </row>
    <row r="770" spans="1:58" ht="13.5" customHeight="1" outlineLevel="1" x14ac:dyDescent="0.25">
      <c r="A770" s="7"/>
      <c r="B770" s="97"/>
      <c r="C770" s="18"/>
      <c r="D770" s="18"/>
      <c r="E770" s="18"/>
      <c r="F770" s="14"/>
      <c r="G770" s="50"/>
      <c r="H770" s="35"/>
      <c r="I770" s="35"/>
      <c r="J770" s="33"/>
      <c r="K770" s="33"/>
      <c r="L770" s="103" t="s">
        <v>137</v>
      </c>
      <c r="M770" s="248">
        <f t="shared" si="189"/>
        <v>4.125</v>
      </c>
      <c r="N770" s="248">
        <f t="shared" si="187"/>
        <v>5.625</v>
      </c>
      <c r="O770" s="248">
        <f t="shared" si="187"/>
        <v>6</v>
      </c>
      <c r="P770" s="248">
        <f t="shared" si="187"/>
        <v>7.5</v>
      </c>
      <c r="Q770" s="248">
        <f t="shared" si="187"/>
        <v>7.5</v>
      </c>
      <c r="R770" s="248">
        <f t="shared" ref="R770" si="195">R769</f>
        <v>7.5</v>
      </c>
      <c r="S770" s="248">
        <f t="shared" si="187"/>
        <v>0</v>
      </c>
      <c r="T770" s="248">
        <f t="shared" si="187"/>
        <v>0</v>
      </c>
      <c r="U770" s="248">
        <f t="shared" si="187"/>
        <v>0</v>
      </c>
      <c r="V770" s="93"/>
      <c r="W770" s="93"/>
      <c r="X770" s="93"/>
      <c r="Y770" s="93"/>
      <c r="Z770" s="93"/>
      <c r="AA770" s="14"/>
      <c r="AB770" s="14"/>
      <c r="AC770" s="14"/>
      <c r="AD770" s="14"/>
      <c r="AE770" s="17"/>
      <c r="AF770" s="9"/>
    </row>
    <row r="771" spans="1:58" ht="13.5" customHeight="1" outlineLevel="1" x14ac:dyDescent="0.25">
      <c r="A771" s="7"/>
      <c r="B771" s="97"/>
      <c r="C771" s="18"/>
      <c r="D771" s="18"/>
      <c r="E771" s="18"/>
      <c r="F771" s="14"/>
      <c r="G771" s="50"/>
      <c r="H771" s="35"/>
      <c r="I771" s="35"/>
      <c r="J771" s="33"/>
      <c r="K771" s="33"/>
      <c r="L771" s="103" t="s">
        <v>138</v>
      </c>
      <c r="M771" s="248">
        <f t="shared" si="189"/>
        <v>4.125</v>
      </c>
      <c r="N771" s="248">
        <f t="shared" si="187"/>
        <v>5.625</v>
      </c>
      <c r="O771" s="248">
        <f t="shared" si="187"/>
        <v>6</v>
      </c>
      <c r="P771" s="248">
        <f t="shared" si="187"/>
        <v>7.5</v>
      </c>
      <c r="Q771" s="248">
        <f t="shared" si="187"/>
        <v>7.5</v>
      </c>
      <c r="R771" s="248">
        <f t="shared" ref="R771" si="196">R770</f>
        <v>7.5</v>
      </c>
      <c r="S771" s="248">
        <f t="shared" si="187"/>
        <v>0</v>
      </c>
      <c r="T771" s="248">
        <f t="shared" si="187"/>
        <v>0</v>
      </c>
      <c r="U771" s="248">
        <f t="shared" si="187"/>
        <v>0</v>
      </c>
      <c r="V771" s="93"/>
      <c r="W771" s="93"/>
      <c r="X771" s="93"/>
      <c r="Y771" s="93"/>
      <c r="Z771" s="93"/>
      <c r="AA771" s="14"/>
      <c r="AB771" s="14"/>
      <c r="AC771" s="14"/>
      <c r="AD771" s="14"/>
      <c r="AE771" s="17"/>
      <c r="AF771" s="9"/>
    </row>
    <row r="772" spans="1:58" ht="13.5" customHeight="1" outlineLevel="1" x14ac:dyDescent="0.25">
      <c r="A772" s="7"/>
      <c r="B772" s="97"/>
      <c r="C772" s="18"/>
      <c r="D772" s="18"/>
      <c r="E772" s="18"/>
      <c r="F772" s="14"/>
      <c r="G772" s="50"/>
      <c r="H772" s="35"/>
      <c r="I772" s="35"/>
      <c r="J772" s="33"/>
      <c r="K772" s="33"/>
      <c r="L772" s="103" t="s">
        <v>139</v>
      </c>
      <c r="M772" s="248">
        <f t="shared" si="189"/>
        <v>4.125</v>
      </c>
      <c r="N772" s="248">
        <f t="shared" si="187"/>
        <v>5.625</v>
      </c>
      <c r="O772" s="248">
        <f t="shared" si="187"/>
        <v>6</v>
      </c>
      <c r="P772" s="248">
        <f t="shared" si="187"/>
        <v>7.5</v>
      </c>
      <c r="Q772" s="248">
        <f t="shared" si="187"/>
        <v>7.5</v>
      </c>
      <c r="R772" s="248">
        <f t="shared" ref="R772" si="197">R771</f>
        <v>7.5</v>
      </c>
      <c r="S772" s="248">
        <f t="shared" si="187"/>
        <v>0</v>
      </c>
      <c r="T772" s="248">
        <f t="shared" si="187"/>
        <v>0</v>
      </c>
      <c r="U772" s="248">
        <f t="shared" si="187"/>
        <v>0</v>
      </c>
      <c r="V772" s="93"/>
      <c r="W772" s="93"/>
      <c r="X772" s="93"/>
      <c r="Y772" s="93"/>
      <c r="Z772" s="93"/>
      <c r="AA772" s="14"/>
      <c r="AB772" s="14"/>
      <c r="AC772" s="14"/>
      <c r="AD772" s="14"/>
      <c r="AE772" s="17"/>
      <c r="AF772" s="9"/>
    </row>
    <row r="773" spans="1:58" s="108" customFormat="1" ht="13.5" hidden="1" customHeight="1" outlineLevel="2" x14ac:dyDescent="0.25">
      <c r="A773" s="106"/>
      <c r="B773" s="97"/>
      <c r="C773" s="18"/>
      <c r="D773" s="18"/>
      <c r="E773" s="18"/>
      <c r="F773" s="14"/>
      <c r="G773" s="88"/>
      <c r="H773" s="88"/>
      <c r="K773" s="103" t="s">
        <v>386</v>
      </c>
      <c r="L773" s="103" t="s">
        <v>371</v>
      </c>
      <c r="M773" s="6">
        <f>INDEX(M$763:M$772,MATCH($L773,$L$763:$L$772,0))</f>
        <v>4.125</v>
      </c>
      <c r="N773" s="6">
        <f t="shared" ref="N773:U788" si="198">INDEX(N$763:N$772,MATCH($L773,$L$763:$L$772,0))</f>
        <v>5.625</v>
      </c>
      <c r="O773" s="6">
        <f t="shared" si="198"/>
        <v>6</v>
      </c>
      <c r="P773" s="6">
        <f t="shared" si="198"/>
        <v>7.5</v>
      </c>
      <c r="Q773" s="6">
        <f t="shared" si="198"/>
        <v>7.5</v>
      </c>
      <c r="R773" s="6">
        <f t="shared" si="198"/>
        <v>7.5</v>
      </c>
      <c r="S773" s="6">
        <f t="shared" si="198"/>
        <v>0</v>
      </c>
      <c r="T773" s="6">
        <f t="shared" si="198"/>
        <v>0</v>
      </c>
      <c r="U773" s="6">
        <f t="shared" si="198"/>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131</v>
      </c>
      <c r="M774" s="6">
        <f t="shared" ref="M774:U805" si="199">INDEX(M$763:M$772,MATCH($L774,$L$763:$L$772,0))</f>
        <v>4.125</v>
      </c>
      <c r="N774" s="6">
        <f t="shared" si="198"/>
        <v>5.625</v>
      </c>
      <c r="O774" s="6">
        <f t="shared" si="198"/>
        <v>6</v>
      </c>
      <c r="P774" s="6">
        <f t="shared" si="198"/>
        <v>7.5</v>
      </c>
      <c r="Q774" s="6">
        <f t="shared" si="198"/>
        <v>7.5</v>
      </c>
      <c r="R774" s="6">
        <f t="shared" si="198"/>
        <v>7.5</v>
      </c>
      <c r="S774" s="6">
        <f t="shared" si="198"/>
        <v>0</v>
      </c>
      <c r="T774" s="6">
        <f t="shared" si="198"/>
        <v>0</v>
      </c>
      <c r="U774" s="6">
        <f t="shared" si="198"/>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132</v>
      </c>
      <c r="M775" s="6">
        <f t="shared" si="199"/>
        <v>4.125</v>
      </c>
      <c r="N775" s="6">
        <f t="shared" si="198"/>
        <v>5.625</v>
      </c>
      <c r="O775" s="6">
        <f t="shared" si="198"/>
        <v>6</v>
      </c>
      <c r="P775" s="6">
        <f t="shared" si="198"/>
        <v>7.5</v>
      </c>
      <c r="Q775" s="6">
        <f t="shared" si="198"/>
        <v>7.5</v>
      </c>
      <c r="R775" s="6">
        <f t="shared" si="198"/>
        <v>7.5</v>
      </c>
      <c r="S775" s="6">
        <f t="shared" si="198"/>
        <v>0</v>
      </c>
      <c r="T775" s="6">
        <f t="shared" si="198"/>
        <v>0</v>
      </c>
      <c r="U775" s="6">
        <f t="shared" si="198"/>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133</v>
      </c>
      <c r="M776" s="6">
        <f t="shared" si="199"/>
        <v>4.125</v>
      </c>
      <c r="N776" s="6">
        <f t="shared" si="198"/>
        <v>5.625</v>
      </c>
      <c r="O776" s="6">
        <f t="shared" si="198"/>
        <v>6</v>
      </c>
      <c r="P776" s="6">
        <f t="shared" si="198"/>
        <v>7.5</v>
      </c>
      <c r="Q776" s="6">
        <f t="shared" si="198"/>
        <v>7.5</v>
      </c>
      <c r="R776" s="6">
        <f t="shared" si="198"/>
        <v>7.5</v>
      </c>
      <c r="S776" s="6">
        <f t="shared" si="198"/>
        <v>0</v>
      </c>
      <c r="T776" s="6">
        <f t="shared" si="198"/>
        <v>0</v>
      </c>
      <c r="U776" s="6">
        <f t="shared" si="198"/>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c r="L777" s="103" t="s">
        <v>134</v>
      </c>
      <c r="M777" s="6">
        <f t="shared" si="199"/>
        <v>4.125</v>
      </c>
      <c r="N777" s="6">
        <f t="shared" si="198"/>
        <v>5.625</v>
      </c>
      <c r="O777" s="6">
        <f t="shared" si="198"/>
        <v>6</v>
      </c>
      <c r="P777" s="6">
        <f t="shared" si="198"/>
        <v>7.5</v>
      </c>
      <c r="Q777" s="6">
        <f t="shared" si="198"/>
        <v>7.5</v>
      </c>
      <c r="R777" s="6">
        <f t="shared" si="198"/>
        <v>7.5</v>
      </c>
      <c r="S777" s="6">
        <f t="shared" si="198"/>
        <v>0</v>
      </c>
      <c r="T777" s="6">
        <f t="shared" si="198"/>
        <v>0</v>
      </c>
      <c r="U777" s="6">
        <f t="shared" si="198"/>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135</v>
      </c>
      <c r="M778" s="6">
        <f t="shared" si="199"/>
        <v>4.125</v>
      </c>
      <c r="N778" s="6">
        <f t="shared" si="198"/>
        <v>5.625</v>
      </c>
      <c r="O778" s="6">
        <f t="shared" si="198"/>
        <v>6</v>
      </c>
      <c r="P778" s="6">
        <f t="shared" si="198"/>
        <v>7.5</v>
      </c>
      <c r="Q778" s="6">
        <f t="shared" si="198"/>
        <v>7.5</v>
      </c>
      <c r="R778" s="6">
        <f t="shared" si="198"/>
        <v>7.5</v>
      </c>
      <c r="S778" s="6">
        <f t="shared" si="198"/>
        <v>0</v>
      </c>
      <c r="T778" s="6">
        <f t="shared" si="198"/>
        <v>0</v>
      </c>
      <c r="U778" s="6">
        <f t="shared" si="198"/>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136</v>
      </c>
      <c r="M779" s="6">
        <f t="shared" si="199"/>
        <v>4.125</v>
      </c>
      <c r="N779" s="6">
        <f t="shared" si="198"/>
        <v>5.625</v>
      </c>
      <c r="O779" s="6">
        <f t="shared" si="198"/>
        <v>6</v>
      </c>
      <c r="P779" s="6">
        <f t="shared" si="198"/>
        <v>7.5</v>
      </c>
      <c r="Q779" s="6">
        <f t="shared" si="198"/>
        <v>7.5</v>
      </c>
      <c r="R779" s="6">
        <f t="shared" si="198"/>
        <v>7.5</v>
      </c>
      <c r="S779" s="6">
        <f t="shared" si="198"/>
        <v>0</v>
      </c>
      <c r="T779" s="6">
        <f t="shared" si="198"/>
        <v>0</v>
      </c>
      <c r="U779" s="6">
        <f t="shared" si="198"/>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137</v>
      </c>
      <c r="M780" s="6">
        <f t="shared" si="199"/>
        <v>4.125</v>
      </c>
      <c r="N780" s="6">
        <f t="shared" si="198"/>
        <v>5.625</v>
      </c>
      <c r="O780" s="6">
        <f t="shared" si="198"/>
        <v>6</v>
      </c>
      <c r="P780" s="6">
        <f t="shared" si="198"/>
        <v>7.5</v>
      </c>
      <c r="Q780" s="6">
        <f t="shared" si="198"/>
        <v>7.5</v>
      </c>
      <c r="R780" s="6">
        <f t="shared" si="198"/>
        <v>7.5</v>
      </c>
      <c r="S780" s="6">
        <f t="shared" si="198"/>
        <v>0</v>
      </c>
      <c r="T780" s="6">
        <f t="shared" si="198"/>
        <v>0</v>
      </c>
      <c r="U780" s="6">
        <f t="shared" si="198"/>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138</v>
      </c>
      <c r="M781" s="6">
        <f t="shared" si="199"/>
        <v>4.125</v>
      </c>
      <c r="N781" s="6">
        <f t="shared" si="198"/>
        <v>5.625</v>
      </c>
      <c r="O781" s="6">
        <f t="shared" si="198"/>
        <v>6</v>
      </c>
      <c r="P781" s="6">
        <f t="shared" si="198"/>
        <v>7.5</v>
      </c>
      <c r="Q781" s="6">
        <f t="shared" si="198"/>
        <v>7.5</v>
      </c>
      <c r="R781" s="6">
        <f t="shared" si="198"/>
        <v>7.5</v>
      </c>
      <c r="S781" s="6">
        <f t="shared" si="198"/>
        <v>0</v>
      </c>
      <c r="T781" s="6">
        <f t="shared" si="198"/>
        <v>0</v>
      </c>
      <c r="U781" s="6">
        <f t="shared" si="198"/>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139</v>
      </c>
      <c r="M782" s="6">
        <f t="shared" si="199"/>
        <v>4.125</v>
      </c>
      <c r="N782" s="6">
        <f t="shared" si="198"/>
        <v>5.625</v>
      </c>
      <c r="O782" s="6">
        <f t="shared" si="198"/>
        <v>6</v>
      </c>
      <c r="P782" s="6">
        <f t="shared" si="198"/>
        <v>7.5</v>
      </c>
      <c r="Q782" s="6">
        <f t="shared" si="198"/>
        <v>7.5</v>
      </c>
      <c r="R782" s="6">
        <f t="shared" si="198"/>
        <v>7.5</v>
      </c>
      <c r="S782" s="6">
        <f t="shared" si="198"/>
        <v>0</v>
      </c>
      <c r="T782" s="6">
        <f t="shared" si="198"/>
        <v>0</v>
      </c>
      <c r="U782" s="6">
        <f t="shared" si="198"/>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t="s">
        <v>779</v>
      </c>
      <c r="L783" s="103" t="s">
        <v>371</v>
      </c>
      <c r="M783" s="6">
        <f t="shared" si="199"/>
        <v>4.125</v>
      </c>
      <c r="N783" s="6">
        <f t="shared" si="198"/>
        <v>5.625</v>
      </c>
      <c r="O783" s="6">
        <f t="shared" si="198"/>
        <v>6</v>
      </c>
      <c r="P783" s="6">
        <f t="shared" si="198"/>
        <v>7.5</v>
      </c>
      <c r="Q783" s="6">
        <f t="shared" si="198"/>
        <v>7.5</v>
      </c>
      <c r="R783" s="6">
        <f t="shared" si="198"/>
        <v>7.5</v>
      </c>
      <c r="S783" s="6">
        <f t="shared" si="198"/>
        <v>0</v>
      </c>
      <c r="T783" s="6">
        <f t="shared" si="198"/>
        <v>0</v>
      </c>
      <c r="U783" s="6">
        <f t="shared" si="198"/>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131</v>
      </c>
      <c r="M784" s="6">
        <f t="shared" si="199"/>
        <v>4.125</v>
      </c>
      <c r="N784" s="6">
        <f t="shared" si="198"/>
        <v>5.625</v>
      </c>
      <c r="O784" s="6">
        <f t="shared" si="198"/>
        <v>6</v>
      </c>
      <c r="P784" s="6">
        <f t="shared" si="198"/>
        <v>7.5</v>
      </c>
      <c r="Q784" s="6">
        <f t="shared" si="198"/>
        <v>7.5</v>
      </c>
      <c r="R784" s="6">
        <f t="shared" si="198"/>
        <v>7.5</v>
      </c>
      <c r="S784" s="6">
        <f t="shared" si="198"/>
        <v>0</v>
      </c>
      <c r="T784" s="6">
        <f t="shared" si="198"/>
        <v>0</v>
      </c>
      <c r="U784" s="6">
        <f t="shared" si="198"/>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132</v>
      </c>
      <c r="M785" s="6">
        <f t="shared" si="199"/>
        <v>4.125</v>
      </c>
      <c r="N785" s="6">
        <f t="shared" si="198"/>
        <v>5.625</v>
      </c>
      <c r="O785" s="6">
        <f t="shared" si="198"/>
        <v>6</v>
      </c>
      <c r="P785" s="6">
        <f t="shared" si="198"/>
        <v>7.5</v>
      </c>
      <c r="Q785" s="6">
        <f t="shared" si="198"/>
        <v>7.5</v>
      </c>
      <c r="R785" s="6">
        <f t="shared" si="198"/>
        <v>7.5</v>
      </c>
      <c r="S785" s="6">
        <f t="shared" si="198"/>
        <v>0</v>
      </c>
      <c r="T785" s="6">
        <f t="shared" si="198"/>
        <v>0</v>
      </c>
      <c r="U785" s="6">
        <f t="shared" si="198"/>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133</v>
      </c>
      <c r="M786" s="6">
        <f t="shared" si="199"/>
        <v>4.125</v>
      </c>
      <c r="N786" s="6">
        <f t="shared" si="198"/>
        <v>5.625</v>
      </c>
      <c r="O786" s="6">
        <f t="shared" si="198"/>
        <v>6</v>
      </c>
      <c r="P786" s="6">
        <f t="shared" si="198"/>
        <v>7.5</v>
      </c>
      <c r="Q786" s="6">
        <f t="shared" si="198"/>
        <v>7.5</v>
      </c>
      <c r="R786" s="6">
        <f t="shared" si="198"/>
        <v>7.5</v>
      </c>
      <c r="S786" s="6">
        <f t="shared" si="198"/>
        <v>0</v>
      </c>
      <c r="T786" s="6">
        <f t="shared" si="198"/>
        <v>0</v>
      </c>
      <c r="U786" s="6">
        <f t="shared" si="198"/>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c r="L787" s="103" t="s">
        <v>134</v>
      </c>
      <c r="M787" s="6">
        <f t="shared" si="199"/>
        <v>4.125</v>
      </c>
      <c r="N787" s="6">
        <f t="shared" si="198"/>
        <v>5.625</v>
      </c>
      <c r="O787" s="6">
        <f t="shared" si="198"/>
        <v>6</v>
      </c>
      <c r="P787" s="6">
        <f t="shared" si="198"/>
        <v>7.5</v>
      </c>
      <c r="Q787" s="6">
        <f t="shared" si="198"/>
        <v>7.5</v>
      </c>
      <c r="R787" s="6">
        <f t="shared" si="198"/>
        <v>7.5</v>
      </c>
      <c r="S787" s="6">
        <f t="shared" si="198"/>
        <v>0</v>
      </c>
      <c r="T787" s="6">
        <f t="shared" si="198"/>
        <v>0</v>
      </c>
      <c r="U787" s="6">
        <f t="shared" si="198"/>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135</v>
      </c>
      <c r="M788" s="6">
        <f t="shared" si="199"/>
        <v>4.125</v>
      </c>
      <c r="N788" s="6">
        <f t="shared" si="198"/>
        <v>5.625</v>
      </c>
      <c r="O788" s="6">
        <f t="shared" si="198"/>
        <v>6</v>
      </c>
      <c r="P788" s="6">
        <f t="shared" si="198"/>
        <v>7.5</v>
      </c>
      <c r="Q788" s="6">
        <f t="shared" si="198"/>
        <v>7.5</v>
      </c>
      <c r="R788" s="6">
        <f t="shared" si="198"/>
        <v>7.5</v>
      </c>
      <c r="S788" s="6">
        <f t="shared" si="198"/>
        <v>0</v>
      </c>
      <c r="T788" s="6">
        <f t="shared" si="198"/>
        <v>0</v>
      </c>
      <c r="U788" s="6">
        <f t="shared" si="198"/>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136</v>
      </c>
      <c r="M789" s="6">
        <f t="shared" si="199"/>
        <v>4.125</v>
      </c>
      <c r="N789" s="6">
        <f t="shared" si="199"/>
        <v>5.625</v>
      </c>
      <c r="O789" s="6">
        <f t="shared" si="199"/>
        <v>6</v>
      </c>
      <c r="P789" s="6">
        <f t="shared" si="199"/>
        <v>7.5</v>
      </c>
      <c r="Q789" s="6">
        <f t="shared" si="199"/>
        <v>7.5</v>
      </c>
      <c r="R789" s="6">
        <f t="shared" si="199"/>
        <v>7.5</v>
      </c>
      <c r="S789" s="6">
        <f t="shared" si="199"/>
        <v>0</v>
      </c>
      <c r="T789" s="6">
        <f t="shared" si="199"/>
        <v>0</v>
      </c>
      <c r="U789" s="6">
        <f t="shared" si="199"/>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137</v>
      </c>
      <c r="M790" s="6">
        <f t="shared" si="199"/>
        <v>4.125</v>
      </c>
      <c r="N790" s="6">
        <f t="shared" si="199"/>
        <v>5.625</v>
      </c>
      <c r="O790" s="6">
        <f t="shared" si="199"/>
        <v>6</v>
      </c>
      <c r="P790" s="6">
        <f t="shared" si="199"/>
        <v>7.5</v>
      </c>
      <c r="Q790" s="6">
        <f t="shared" si="199"/>
        <v>7.5</v>
      </c>
      <c r="R790" s="6">
        <f t="shared" si="199"/>
        <v>7.5</v>
      </c>
      <c r="S790" s="6">
        <f t="shared" si="199"/>
        <v>0</v>
      </c>
      <c r="T790" s="6">
        <f t="shared" si="199"/>
        <v>0</v>
      </c>
      <c r="U790" s="6">
        <f t="shared" si="199"/>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138</v>
      </c>
      <c r="M791" s="6">
        <f t="shared" si="199"/>
        <v>4.125</v>
      </c>
      <c r="N791" s="6">
        <f t="shared" si="199"/>
        <v>5.625</v>
      </c>
      <c r="O791" s="6">
        <f t="shared" si="199"/>
        <v>6</v>
      </c>
      <c r="P791" s="6">
        <f t="shared" si="199"/>
        <v>7.5</v>
      </c>
      <c r="Q791" s="6">
        <f t="shared" si="199"/>
        <v>7.5</v>
      </c>
      <c r="R791" s="6">
        <f t="shared" si="199"/>
        <v>7.5</v>
      </c>
      <c r="S791" s="6">
        <f t="shared" si="199"/>
        <v>0</v>
      </c>
      <c r="T791" s="6">
        <f t="shared" si="199"/>
        <v>0</v>
      </c>
      <c r="U791" s="6">
        <f t="shared" si="199"/>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139</v>
      </c>
      <c r="M792" s="6">
        <f t="shared" si="199"/>
        <v>4.125</v>
      </c>
      <c r="N792" s="6">
        <f t="shared" si="199"/>
        <v>5.625</v>
      </c>
      <c r="O792" s="6">
        <f t="shared" si="199"/>
        <v>6</v>
      </c>
      <c r="P792" s="6">
        <f t="shared" si="199"/>
        <v>7.5</v>
      </c>
      <c r="Q792" s="6">
        <f t="shared" si="199"/>
        <v>7.5</v>
      </c>
      <c r="R792" s="6">
        <f t="shared" si="199"/>
        <v>7.5</v>
      </c>
      <c r="S792" s="6">
        <f t="shared" si="199"/>
        <v>0</v>
      </c>
      <c r="T792" s="6">
        <f t="shared" si="199"/>
        <v>0</v>
      </c>
      <c r="U792" s="6">
        <f t="shared" si="199"/>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t="s">
        <v>780</v>
      </c>
      <c r="L793" s="103" t="s">
        <v>371</v>
      </c>
      <c r="M793" s="6">
        <f t="shared" si="199"/>
        <v>4.125</v>
      </c>
      <c r="N793" s="6">
        <f t="shared" si="199"/>
        <v>5.625</v>
      </c>
      <c r="O793" s="6">
        <f t="shared" si="199"/>
        <v>6</v>
      </c>
      <c r="P793" s="6">
        <f t="shared" si="199"/>
        <v>7.5</v>
      </c>
      <c r="Q793" s="6">
        <f t="shared" si="199"/>
        <v>7.5</v>
      </c>
      <c r="R793" s="6">
        <f t="shared" si="199"/>
        <v>7.5</v>
      </c>
      <c r="S793" s="6">
        <f t="shared" si="199"/>
        <v>0</v>
      </c>
      <c r="T793" s="6">
        <f t="shared" si="199"/>
        <v>0</v>
      </c>
      <c r="U793" s="6">
        <f t="shared" si="199"/>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131</v>
      </c>
      <c r="M794" s="6">
        <f t="shared" si="199"/>
        <v>4.125</v>
      </c>
      <c r="N794" s="6">
        <f t="shared" si="199"/>
        <v>5.625</v>
      </c>
      <c r="O794" s="6">
        <f t="shared" si="199"/>
        <v>6</v>
      </c>
      <c r="P794" s="6">
        <f t="shared" si="199"/>
        <v>7.5</v>
      </c>
      <c r="Q794" s="6">
        <f t="shared" si="199"/>
        <v>7.5</v>
      </c>
      <c r="R794" s="6">
        <f t="shared" si="199"/>
        <v>7.5</v>
      </c>
      <c r="S794" s="6">
        <f t="shared" si="199"/>
        <v>0</v>
      </c>
      <c r="T794" s="6">
        <f t="shared" si="199"/>
        <v>0</v>
      </c>
      <c r="U794" s="6">
        <f t="shared" si="199"/>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132</v>
      </c>
      <c r="M795" s="6">
        <f t="shared" si="199"/>
        <v>4.125</v>
      </c>
      <c r="N795" s="6">
        <f t="shared" si="199"/>
        <v>5.625</v>
      </c>
      <c r="O795" s="6">
        <f t="shared" si="199"/>
        <v>6</v>
      </c>
      <c r="P795" s="6">
        <f t="shared" si="199"/>
        <v>7.5</v>
      </c>
      <c r="Q795" s="6">
        <f t="shared" si="199"/>
        <v>7.5</v>
      </c>
      <c r="R795" s="6">
        <f t="shared" si="199"/>
        <v>7.5</v>
      </c>
      <c r="S795" s="6">
        <f t="shared" si="199"/>
        <v>0</v>
      </c>
      <c r="T795" s="6">
        <f t="shared" si="199"/>
        <v>0</v>
      </c>
      <c r="U795" s="6">
        <f t="shared" si="199"/>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133</v>
      </c>
      <c r="M796" s="6">
        <f t="shared" si="199"/>
        <v>4.125</v>
      </c>
      <c r="N796" s="6">
        <f t="shared" si="199"/>
        <v>5.625</v>
      </c>
      <c r="O796" s="6">
        <f t="shared" si="199"/>
        <v>6</v>
      </c>
      <c r="P796" s="6">
        <f t="shared" si="199"/>
        <v>7.5</v>
      </c>
      <c r="Q796" s="6">
        <f t="shared" si="199"/>
        <v>7.5</v>
      </c>
      <c r="R796" s="6">
        <f t="shared" si="199"/>
        <v>7.5</v>
      </c>
      <c r="S796" s="6">
        <f t="shared" si="199"/>
        <v>0</v>
      </c>
      <c r="T796" s="6">
        <f t="shared" si="199"/>
        <v>0</v>
      </c>
      <c r="U796" s="6">
        <f t="shared" si="199"/>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c r="L797" s="103" t="s">
        <v>134</v>
      </c>
      <c r="M797" s="6">
        <f t="shared" si="199"/>
        <v>4.125</v>
      </c>
      <c r="N797" s="6">
        <f t="shared" si="199"/>
        <v>5.625</v>
      </c>
      <c r="O797" s="6">
        <f t="shared" si="199"/>
        <v>6</v>
      </c>
      <c r="P797" s="6">
        <f t="shared" si="199"/>
        <v>7.5</v>
      </c>
      <c r="Q797" s="6">
        <f t="shared" si="199"/>
        <v>7.5</v>
      </c>
      <c r="R797" s="6">
        <f t="shared" si="199"/>
        <v>7.5</v>
      </c>
      <c r="S797" s="6">
        <f t="shared" si="199"/>
        <v>0</v>
      </c>
      <c r="T797" s="6">
        <f t="shared" si="199"/>
        <v>0</v>
      </c>
      <c r="U797" s="6">
        <f t="shared" si="19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135</v>
      </c>
      <c r="M798" s="6">
        <f>INDEX(M$763:M$772,MATCH($L798,$L$763:$L$772,0))</f>
        <v>4.125</v>
      </c>
      <c r="N798" s="6">
        <f t="shared" si="199"/>
        <v>5.625</v>
      </c>
      <c r="O798" s="6">
        <f t="shared" si="199"/>
        <v>6</v>
      </c>
      <c r="P798" s="6">
        <f t="shared" si="199"/>
        <v>7.5</v>
      </c>
      <c r="Q798" s="6">
        <f t="shared" si="199"/>
        <v>7.5</v>
      </c>
      <c r="R798" s="6">
        <f t="shared" si="199"/>
        <v>7.5</v>
      </c>
      <c r="S798" s="6">
        <f t="shared" si="199"/>
        <v>0</v>
      </c>
      <c r="T798" s="6">
        <f t="shared" si="199"/>
        <v>0</v>
      </c>
      <c r="U798" s="6">
        <f t="shared" si="199"/>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136</v>
      </c>
      <c r="M799" s="6">
        <f t="shared" si="199"/>
        <v>4.125</v>
      </c>
      <c r="N799" s="6">
        <f t="shared" si="199"/>
        <v>5.625</v>
      </c>
      <c r="O799" s="6">
        <f>INDEX(O$763:O$772,MATCH($L799,$L$763:$L$772,0))</f>
        <v>6</v>
      </c>
      <c r="P799" s="6">
        <f t="shared" si="199"/>
        <v>7.5</v>
      </c>
      <c r="Q799" s="6">
        <f t="shared" si="199"/>
        <v>7.5</v>
      </c>
      <c r="R799" s="6">
        <f t="shared" si="199"/>
        <v>7.5</v>
      </c>
      <c r="S799" s="6">
        <f t="shared" si="199"/>
        <v>0</v>
      </c>
      <c r="T799" s="6">
        <f t="shared" si="199"/>
        <v>0</v>
      </c>
      <c r="U799" s="6">
        <f t="shared" si="199"/>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137</v>
      </c>
      <c r="M800" s="6">
        <f t="shared" si="199"/>
        <v>4.125</v>
      </c>
      <c r="N800" s="6">
        <f t="shared" si="199"/>
        <v>5.625</v>
      </c>
      <c r="O800" s="6">
        <f t="shared" si="199"/>
        <v>6</v>
      </c>
      <c r="P800" s="6">
        <f t="shared" si="199"/>
        <v>7.5</v>
      </c>
      <c r="Q800" s="6">
        <f t="shared" si="199"/>
        <v>7.5</v>
      </c>
      <c r="R800" s="6">
        <f t="shared" si="199"/>
        <v>7.5</v>
      </c>
      <c r="S800" s="6">
        <f t="shared" si="199"/>
        <v>0</v>
      </c>
      <c r="T800" s="6">
        <f t="shared" si="199"/>
        <v>0</v>
      </c>
      <c r="U800" s="6">
        <f t="shared" si="199"/>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138</v>
      </c>
      <c r="M801" s="6">
        <f t="shared" si="199"/>
        <v>4.125</v>
      </c>
      <c r="N801" s="6">
        <f t="shared" si="199"/>
        <v>5.625</v>
      </c>
      <c r="O801" s="6">
        <f t="shared" si="199"/>
        <v>6</v>
      </c>
      <c r="P801" s="6">
        <f t="shared" si="199"/>
        <v>7.5</v>
      </c>
      <c r="Q801" s="6">
        <f t="shared" si="199"/>
        <v>7.5</v>
      </c>
      <c r="R801" s="6">
        <f t="shared" si="199"/>
        <v>7.5</v>
      </c>
      <c r="S801" s="6">
        <f t="shared" si="199"/>
        <v>0</v>
      </c>
      <c r="T801" s="6">
        <f t="shared" si="199"/>
        <v>0</v>
      </c>
      <c r="U801" s="6">
        <f t="shared" si="199"/>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139</v>
      </c>
      <c r="M802" s="6">
        <f t="shared" si="199"/>
        <v>4.125</v>
      </c>
      <c r="N802" s="6">
        <f t="shared" si="199"/>
        <v>5.625</v>
      </c>
      <c r="O802" s="6">
        <f t="shared" si="199"/>
        <v>6</v>
      </c>
      <c r="P802" s="6">
        <f t="shared" si="199"/>
        <v>7.5</v>
      </c>
      <c r="Q802" s="6">
        <f t="shared" si="199"/>
        <v>7.5</v>
      </c>
      <c r="R802" s="6">
        <f t="shared" si="199"/>
        <v>7.5</v>
      </c>
      <c r="S802" s="6">
        <f t="shared" si="199"/>
        <v>0</v>
      </c>
      <c r="T802" s="6">
        <f t="shared" si="199"/>
        <v>0</v>
      </c>
      <c r="U802" s="6">
        <f t="shared" si="199"/>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t="s">
        <v>781</v>
      </c>
      <c r="L803" s="103" t="s">
        <v>371</v>
      </c>
      <c r="M803" s="6">
        <f t="shared" si="199"/>
        <v>4.125</v>
      </c>
      <c r="N803" s="6">
        <f t="shared" si="199"/>
        <v>5.625</v>
      </c>
      <c r="O803" s="6">
        <f t="shared" si="199"/>
        <v>6</v>
      </c>
      <c r="P803" s="6">
        <f t="shared" si="199"/>
        <v>7.5</v>
      </c>
      <c r="Q803" s="6">
        <f t="shared" si="199"/>
        <v>7.5</v>
      </c>
      <c r="R803" s="6">
        <f t="shared" si="199"/>
        <v>7.5</v>
      </c>
      <c r="S803" s="6">
        <f t="shared" si="199"/>
        <v>0</v>
      </c>
      <c r="T803" s="6">
        <f t="shared" si="199"/>
        <v>0</v>
      </c>
      <c r="U803" s="6">
        <f t="shared" si="199"/>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131</v>
      </c>
      <c r="M804" s="6">
        <f t="shared" si="199"/>
        <v>4.125</v>
      </c>
      <c r="N804" s="6">
        <f t="shared" si="199"/>
        <v>5.625</v>
      </c>
      <c r="O804" s="6">
        <f t="shared" si="199"/>
        <v>6</v>
      </c>
      <c r="P804" s="6">
        <f t="shared" si="199"/>
        <v>7.5</v>
      </c>
      <c r="Q804" s="6">
        <f t="shared" si="199"/>
        <v>7.5</v>
      </c>
      <c r="R804" s="6">
        <f t="shared" si="199"/>
        <v>7.5</v>
      </c>
      <c r="S804" s="6">
        <f t="shared" si="199"/>
        <v>0</v>
      </c>
      <c r="T804" s="6">
        <f t="shared" si="199"/>
        <v>0</v>
      </c>
      <c r="U804" s="6">
        <f t="shared" si="199"/>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132</v>
      </c>
      <c r="M805" s="6">
        <f t="shared" si="199"/>
        <v>4.125</v>
      </c>
      <c r="N805" s="6">
        <f t="shared" si="199"/>
        <v>5.625</v>
      </c>
      <c r="O805" s="6">
        <f t="shared" si="199"/>
        <v>6</v>
      </c>
      <c r="P805" s="6">
        <f t="shared" si="199"/>
        <v>7.5</v>
      </c>
      <c r="Q805" s="6">
        <f t="shared" si="199"/>
        <v>7.5</v>
      </c>
      <c r="R805" s="6">
        <f t="shared" si="199"/>
        <v>7.5</v>
      </c>
      <c r="S805" s="6">
        <f t="shared" si="199"/>
        <v>0</v>
      </c>
      <c r="T805" s="6">
        <f t="shared" si="199"/>
        <v>0</v>
      </c>
      <c r="U805" s="6">
        <f t="shared" si="199"/>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133</v>
      </c>
      <c r="M806" s="6">
        <f t="shared" ref="M806:U837" si="200">INDEX(M$763:M$772,MATCH($L806,$L$763:$L$772,0))</f>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c r="L807" s="103" t="s">
        <v>134</v>
      </c>
      <c r="M807" s="6">
        <f t="shared" si="200"/>
        <v>4.125</v>
      </c>
      <c r="N807" s="6">
        <f t="shared" si="200"/>
        <v>5.625</v>
      </c>
      <c r="O807" s="6">
        <f t="shared" si="200"/>
        <v>6</v>
      </c>
      <c r="P807" s="6">
        <f t="shared" si="200"/>
        <v>7.5</v>
      </c>
      <c r="Q807" s="6">
        <f t="shared" si="200"/>
        <v>7.5</v>
      </c>
      <c r="R807" s="6">
        <f t="shared" si="200"/>
        <v>7.5</v>
      </c>
      <c r="S807" s="6">
        <f t="shared" si="200"/>
        <v>0</v>
      </c>
      <c r="T807" s="6">
        <f t="shared" si="200"/>
        <v>0</v>
      </c>
      <c r="U807" s="6">
        <f t="shared" si="200"/>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135</v>
      </c>
      <c r="M808" s="6">
        <f t="shared" si="200"/>
        <v>4.125</v>
      </c>
      <c r="N808" s="6">
        <f t="shared" si="200"/>
        <v>5.625</v>
      </c>
      <c r="O808" s="6">
        <f t="shared" si="200"/>
        <v>6</v>
      </c>
      <c r="P808" s="6">
        <f t="shared" si="200"/>
        <v>7.5</v>
      </c>
      <c r="Q808" s="6">
        <f t="shared" si="200"/>
        <v>7.5</v>
      </c>
      <c r="R808" s="6">
        <f t="shared" si="200"/>
        <v>7.5</v>
      </c>
      <c r="S808" s="6">
        <f t="shared" si="200"/>
        <v>0</v>
      </c>
      <c r="T808" s="6">
        <f t="shared" si="200"/>
        <v>0</v>
      </c>
      <c r="U808" s="6">
        <f t="shared" si="200"/>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136</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137</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138</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139</v>
      </c>
      <c r="M812" s="6">
        <f t="shared" si="200"/>
        <v>4.125</v>
      </c>
      <c r="N812" s="6">
        <f t="shared" si="200"/>
        <v>5.625</v>
      </c>
      <c r="O812" s="6">
        <f t="shared" si="200"/>
        <v>6</v>
      </c>
      <c r="P812" s="6">
        <f t="shared" si="200"/>
        <v>7.5</v>
      </c>
      <c r="Q812" s="6">
        <f t="shared" si="200"/>
        <v>7.5</v>
      </c>
      <c r="R812" s="6">
        <f t="shared" si="200"/>
        <v>7.5</v>
      </c>
      <c r="S812" s="6">
        <f t="shared" si="200"/>
        <v>0</v>
      </c>
      <c r="T812" s="6">
        <f t="shared" si="200"/>
        <v>0</v>
      </c>
      <c r="U812" s="6">
        <f t="shared" si="200"/>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t="s">
        <v>782</v>
      </c>
      <c r="L813" s="103" t="s">
        <v>371</v>
      </c>
      <c r="M813" s="756">
        <v>0</v>
      </c>
      <c r="N813" s="756">
        <v>0</v>
      </c>
      <c r="O813" s="756">
        <v>0</v>
      </c>
      <c r="P813" s="756">
        <v>0</v>
      </c>
      <c r="Q813" s="756">
        <v>0</v>
      </c>
      <c r="R813" s="756">
        <v>0</v>
      </c>
      <c r="S813" s="756">
        <v>0</v>
      </c>
      <c r="T813" s="756">
        <v>0</v>
      </c>
      <c r="U813" s="756">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131</v>
      </c>
      <c r="M814" s="6">
        <f t="shared" si="200"/>
        <v>4.125</v>
      </c>
      <c r="N814" s="6">
        <f t="shared" si="200"/>
        <v>5.625</v>
      </c>
      <c r="O814" s="6">
        <f t="shared" si="200"/>
        <v>6</v>
      </c>
      <c r="P814" s="6">
        <f t="shared" si="200"/>
        <v>7.5</v>
      </c>
      <c r="Q814" s="6">
        <f t="shared" si="200"/>
        <v>7.5</v>
      </c>
      <c r="R814" s="6">
        <f t="shared" si="200"/>
        <v>7.5</v>
      </c>
      <c r="S814" s="6">
        <f t="shared" si="200"/>
        <v>0</v>
      </c>
      <c r="T814" s="6">
        <f t="shared" si="200"/>
        <v>0</v>
      </c>
      <c r="U814" s="6">
        <f t="shared" si="200"/>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132</v>
      </c>
      <c r="M815" s="6">
        <f t="shared" si="200"/>
        <v>4.125</v>
      </c>
      <c r="N815" s="6">
        <f t="shared" si="200"/>
        <v>5.625</v>
      </c>
      <c r="O815" s="6">
        <f t="shared" si="200"/>
        <v>6</v>
      </c>
      <c r="P815" s="6">
        <f t="shared" si="200"/>
        <v>7.5</v>
      </c>
      <c r="Q815" s="6">
        <f t="shared" si="200"/>
        <v>7.5</v>
      </c>
      <c r="R815" s="6">
        <f t="shared" si="200"/>
        <v>7.5</v>
      </c>
      <c r="S815" s="6">
        <f t="shared" si="200"/>
        <v>0</v>
      </c>
      <c r="T815" s="6">
        <f t="shared" si="200"/>
        <v>0</v>
      </c>
      <c r="U815" s="6">
        <f t="shared" si="200"/>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133</v>
      </c>
      <c r="M816" s="6">
        <f t="shared" si="200"/>
        <v>4.125</v>
      </c>
      <c r="N816" s="6">
        <f t="shared" si="200"/>
        <v>5.625</v>
      </c>
      <c r="O816" s="6">
        <f t="shared" si="200"/>
        <v>6</v>
      </c>
      <c r="P816" s="6">
        <f t="shared" si="200"/>
        <v>7.5</v>
      </c>
      <c r="Q816" s="6">
        <f t="shared" si="200"/>
        <v>7.5</v>
      </c>
      <c r="R816" s="6">
        <f t="shared" si="200"/>
        <v>7.5</v>
      </c>
      <c r="S816" s="6">
        <f t="shared" si="200"/>
        <v>0</v>
      </c>
      <c r="T816" s="6">
        <f t="shared" si="200"/>
        <v>0</v>
      </c>
      <c r="U816" s="6">
        <f t="shared" si="200"/>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c r="L817" s="103" t="s">
        <v>134</v>
      </c>
      <c r="M817" s="6">
        <f t="shared" si="200"/>
        <v>4.125</v>
      </c>
      <c r="N817" s="6">
        <f t="shared" si="200"/>
        <v>5.625</v>
      </c>
      <c r="O817" s="6">
        <f t="shared" si="200"/>
        <v>6</v>
      </c>
      <c r="P817" s="6">
        <f t="shared" si="200"/>
        <v>7.5</v>
      </c>
      <c r="Q817" s="6">
        <f t="shared" si="200"/>
        <v>7.5</v>
      </c>
      <c r="R817" s="6">
        <f t="shared" si="200"/>
        <v>7.5</v>
      </c>
      <c r="S817" s="6">
        <f t="shared" si="200"/>
        <v>0</v>
      </c>
      <c r="T817" s="6">
        <f t="shared" si="200"/>
        <v>0</v>
      </c>
      <c r="U817" s="6">
        <f t="shared" si="200"/>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135</v>
      </c>
      <c r="M818" s="6">
        <f t="shared" si="200"/>
        <v>4.125</v>
      </c>
      <c r="N818" s="6">
        <f t="shared" si="200"/>
        <v>5.625</v>
      </c>
      <c r="O818" s="6">
        <f t="shared" si="200"/>
        <v>6</v>
      </c>
      <c r="P818" s="6">
        <f t="shared" si="200"/>
        <v>7.5</v>
      </c>
      <c r="Q818" s="6">
        <f t="shared" si="200"/>
        <v>7.5</v>
      </c>
      <c r="R818" s="6">
        <f t="shared" si="200"/>
        <v>7.5</v>
      </c>
      <c r="S818" s="6">
        <f t="shared" si="200"/>
        <v>0</v>
      </c>
      <c r="T818" s="6">
        <f t="shared" si="200"/>
        <v>0</v>
      </c>
      <c r="U818" s="6">
        <f t="shared" si="200"/>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136</v>
      </c>
      <c r="M819" s="6">
        <f t="shared" si="200"/>
        <v>4.125</v>
      </c>
      <c r="N819" s="6">
        <f t="shared" si="200"/>
        <v>5.625</v>
      </c>
      <c r="O819" s="6">
        <f t="shared" si="200"/>
        <v>6</v>
      </c>
      <c r="P819" s="6">
        <f t="shared" si="200"/>
        <v>7.5</v>
      </c>
      <c r="Q819" s="6">
        <f t="shared" si="200"/>
        <v>7.5</v>
      </c>
      <c r="R819" s="6">
        <f t="shared" si="200"/>
        <v>7.5</v>
      </c>
      <c r="S819" s="6">
        <f t="shared" si="200"/>
        <v>0</v>
      </c>
      <c r="T819" s="6">
        <f t="shared" si="200"/>
        <v>0</v>
      </c>
      <c r="U819" s="6">
        <f t="shared" si="200"/>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137</v>
      </c>
      <c r="M820" s="6">
        <f t="shared" si="200"/>
        <v>4.125</v>
      </c>
      <c r="N820" s="6">
        <f t="shared" si="200"/>
        <v>5.625</v>
      </c>
      <c r="O820" s="6">
        <f t="shared" si="200"/>
        <v>6</v>
      </c>
      <c r="P820" s="6">
        <f t="shared" si="200"/>
        <v>7.5</v>
      </c>
      <c r="Q820" s="6">
        <f t="shared" si="200"/>
        <v>7.5</v>
      </c>
      <c r="R820" s="6">
        <f t="shared" si="200"/>
        <v>7.5</v>
      </c>
      <c r="S820" s="6">
        <f t="shared" si="200"/>
        <v>0</v>
      </c>
      <c r="T820" s="6">
        <f t="shared" si="200"/>
        <v>0</v>
      </c>
      <c r="U820" s="6">
        <f t="shared" si="200"/>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138</v>
      </c>
      <c r="M821" s="6">
        <f t="shared" si="200"/>
        <v>4.125</v>
      </c>
      <c r="N821" s="6">
        <f t="shared" si="200"/>
        <v>5.625</v>
      </c>
      <c r="O821" s="6">
        <f t="shared" si="200"/>
        <v>6</v>
      </c>
      <c r="P821" s="6">
        <f t="shared" si="200"/>
        <v>7.5</v>
      </c>
      <c r="Q821" s="6">
        <f t="shared" si="200"/>
        <v>7.5</v>
      </c>
      <c r="R821" s="6">
        <f t="shared" si="200"/>
        <v>7.5</v>
      </c>
      <c r="S821" s="6">
        <f t="shared" si="200"/>
        <v>0</v>
      </c>
      <c r="T821" s="6">
        <f t="shared" si="200"/>
        <v>0</v>
      </c>
      <c r="U821" s="6">
        <f t="shared" si="200"/>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139</v>
      </c>
      <c r="M822" s="6">
        <f t="shared" si="200"/>
        <v>4.125</v>
      </c>
      <c r="N822" s="6">
        <f t="shared" si="200"/>
        <v>5.625</v>
      </c>
      <c r="O822" s="6">
        <f t="shared" si="200"/>
        <v>6</v>
      </c>
      <c r="P822" s="6">
        <f t="shared" si="200"/>
        <v>7.5</v>
      </c>
      <c r="Q822" s="6">
        <f t="shared" si="200"/>
        <v>7.5</v>
      </c>
      <c r="R822" s="6">
        <f t="shared" si="200"/>
        <v>7.5</v>
      </c>
      <c r="S822" s="6">
        <f t="shared" si="200"/>
        <v>0</v>
      </c>
      <c r="T822" s="6">
        <f t="shared" si="200"/>
        <v>0</v>
      </c>
      <c r="U822" s="6">
        <f t="shared" si="200"/>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t="s">
        <v>783</v>
      </c>
      <c r="L823" s="103" t="s">
        <v>371</v>
      </c>
      <c r="M823" s="756">
        <v>0</v>
      </c>
      <c r="N823" s="756">
        <v>0</v>
      </c>
      <c r="O823" s="756">
        <v>0</v>
      </c>
      <c r="P823" s="756">
        <v>0</v>
      </c>
      <c r="Q823" s="756">
        <v>0</v>
      </c>
      <c r="R823" s="756">
        <v>0</v>
      </c>
      <c r="S823" s="756">
        <v>0</v>
      </c>
      <c r="T823" s="756">
        <v>0</v>
      </c>
      <c r="U823" s="75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131</v>
      </c>
      <c r="M824" s="6">
        <f t="shared" si="200"/>
        <v>4.125</v>
      </c>
      <c r="N824" s="6">
        <f t="shared" si="200"/>
        <v>5.625</v>
      </c>
      <c r="O824" s="6">
        <f t="shared" si="200"/>
        <v>6</v>
      </c>
      <c r="P824" s="6">
        <f t="shared" si="200"/>
        <v>7.5</v>
      </c>
      <c r="Q824" s="6">
        <f t="shared" si="200"/>
        <v>7.5</v>
      </c>
      <c r="R824" s="6">
        <f t="shared" si="200"/>
        <v>7.5</v>
      </c>
      <c r="S824" s="6">
        <f t="shared" si="200"/>
        <v>0</v>
      </c>
      <c r="T824" s="6">
        <f t="shared" si="200"/>
        <v>0</v>
      </c>
      <c r="U824" s="6">
        <f t="shared" si="200"/>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132</v>
      </c>
      <c r="M825" s="6">
        <f t="shared" si="200"/>
        <v>4.125</v>
      </c>
      <c r="N825" s="6">
        <f t="shared" si="200"/>
        <v>5.625</v>
      </c>
      <c r="O825" s="6">
        <f t="shared" si="200"/>
        <v>6</v>
      </c>
      <c r="P825" s="6">
        <f t="shared" si="200"/>
        <v>7.5</v>
      </c>
      <c r="Q825" s="6">
        <f t="shared" si="200"/>
        <v>7.5</v>
      </c>
      <c r="R825" s="6">
        <f t="shared" si="200"/>
        <v>7.5</v>
      </c>
      <c r="S825" s="6">
        <f t="shared" si="200"/>
        <v>0</v>
      </c>
      <c r="T825" s="6">
        <f t="shared" si="200"/>
        <v>0</v>
      </c>
      <c r="U825" s="6">
        <f t="shared" si="200"/>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133</v>
      </c>
      <c r="M826" s="6">
        <f t="shared" si="200"/>
        <v>4.125</v>
      </c>
      <c r="N826" s="6">
        <f t="shared" si="200"/>
        <v>5.625</v>
      </c>
      <c r="O826" s="6">
        <f t="shared" si="200"/>
        <v>6</v>
      </c>
      <c r="P826" s="6">
        <f t="shared" si="200"/>
        <v>7.5</v>
      </c>
      <c r="Q826" s="6">
        <f t="shared" si="200"/>
        <v>7.5</v>
      </c>
      <c r="R826" s="6">
        <f t="shared" si="200"/>
        <v>7.5</v>
      </c>
      <c r="S826" s="6">
        <f t="shared" si="200"/>
        <v>0</v>
      </c>
      <c r="T826" s="6">
        <f t="shared" si="200"/>
        <v>0</v>
      </c>
      <c r="U826" s="6">
        <f t="shared" si="200"/>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c r="L827" s="103" t="s">
        <v>134</v>
      </c>
      <c r="M827" s="6">
        <f t="shared" si="200"/>
        <v>4.125</v>
      </c>
      <c r="N827" s="6">
        <f t="shared" si="200"/>
        <v>5.625</v>
      </c>
      <c r="O827" s="6">
        <f t="shared" si="200"/>
        <v>6</v>
      </c>
      <c r="P827" s="6">
        <f t="shared" si="200"/>
        <v>7.5</v>
      </c>
      <c r="Q827" s="6">
        <f t="shared" si="200"/>
        <v>7.5</v>
      </c>
      <c r="R827" s="6">
        <f t="shared" si="200"/>
        <v>7.5</v>
      </c>
      <c r="S827" s="6">
        <f t="shared" si="200"/>
        <v>0</v>
      </c>
      <c r="T827" s="6">
        <f t="shared" si="200"/>
        <v>0</v>
      </c>
      <c r="U827" s="6">
        <f t="shared" si="200"/>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135</v>
      </c>
      <c r="M828" s="6">
        <f t="shared" si="200"/>
        <v>4.125</v>
      </c>
      <c r="N828" s="6">
        <f t="shared" si="200"/>
        <v>5.625</v>
      </c>
      <c r="O828" s="6">
        <f t="shared" si="200"/>
        <v>6</v>
      </c>
      <c r="P828" s="6">
        <f t="shared" si="200"/>
        <v>7.5</v>
      </c>
      <c r="Q828" s="6">
        <f t="shared" si="200"/>
        <v>7.5</v>
      </c>
      <c r="R828" s="6">
        <f t="shared" si="200"/>
        <v>7.5</v>
      </c>
      <c r="S828" s="6">
        <f t="shared" si="200"/>
        <v>0</v>
      </c>
      <c r="T828" s="6">
        <f t="shared" si="200"/>
        <v>0</v>
      </c>
      <c r="U828" s="6">
        <f t="shared" si="200"/>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136</v>
      </c>
      <c r="M829" s="6">
        <f t="shared" si="200"/>
        <v>4.125</v>
      </c>
      <c r="N829" s="6">
        <f t="shared" si="200"/>
        <v>5.625</v>
      </c>
      <c r="O829" s="6">
        <f t="shared" si="200"/>
        <v>6</v>
      </c>
      <c r="P829" s="6">
        <f t="shared" si="200"/>
        <v>7.5</v>
      </c>
      <c r="Q829" s="6">
        <f t="shared" si="200"/>
        <v>7.5</v>
      </c>
      <c r="R829" s="6">
        <f t="shared" si="200"/>
        <v>7.5</v>
      </c>
      <c r="S829" s="6">
        <f t="shared" si="200"/>
        <v>0</v>
      </c>
      <c r="T829" s="6">
        <f t="shared" si="200"/>
        <v>0</v>
      </c>
      <c r="U829" s="6">
        <f t="shared" si="200"/>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137</v>
      </c>
      <c r="M830" s="6">
        <f t="shared" si="200"/>
        <v>4.125</v>
      </c>
      <c r="N830" s="6">
        <f t="shared" si="200"/>
        <v>5.625</v>
      </c>
      <c r="O830" s="6">
        <f t="shared" si="200"/>
        <v>6</v>
      </c>
      <c r="P830" s="6">
        <f t="shared" si="200"/>
        <v>7.5</v>
      </c>
      <c r="Q830" s="6">
        <f t="shared" si="200"/>
        <v>7.5</v>
      </c>
      <c r="R830" s="6">
        <f t="shared" si="200"/>
        <v>7.5</v>
      </c>
      <c r="S830" s="6">
        <f t="shared" si="200"/>
        <v>0</v>
      </c>
      <c r="T830" s="6">
        <f t="shared" si="200"/>
        <v>0</v>
      </c>
      <c r="U830" s="6">
        <f t="shared" si="200"/>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138</v>
      </c>
      <c r="M831" s="6">
        <f t="shared" si="200"/>
        <v>4.125</v>
      </c>
      <c r="N831" s="6">
        <f t="shared" si="200"/>
        <v>5.625</v>
      </c>
      <c r="O831" s="6">
        <f t="shared" si="200"/>
        <v>6</v>
      </c>
      <c r="P831" s="6">
        <f t="shared" si="200"/>
        <v>7.5</v>
      </c>
      <c r="Q831" s="6">
        <f t="shared" si="200"/>
        <v>7.5</v>
      </c>
      <c r="R831" s="6">
        <f t="shared" si="200"/>
        <v>7.5</v>
      </c>
      <c r="S831" s="6">
        <f t="shared" si="200"/>
        <v>0</v>
      </c>
      <c r="T831" s="6">
        <f t="shared" si="200"/>
        <v>0</v>
      </c>
      <c r="U831" s="6">
        <f t="shared" si="200"/>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139</v>
      </c>
      <c r="M832" s="6">
        <f t="shared" si="200"/>
        <v>4.125</v>
      </c>
      <c r="N832" s="6">
        <f t="shared" si="200"/>
        <v>5.625</v>
      </c>
      <c r="O832" s="6">
        <f t="shared" si="200"/>
        <v>6</v>
      </c>
      <c r="P832" s="6">
        <f t="shared" si="200"/>
        <v>7.5</v>
      </c>
      <c r="Q832" s="6">
        <f t="shared" si="200"/>
        <v>7.5</v>
      </c>
      <c r="R832" s="6">
        <f t="shared" si="200"/>
        <v>7.5</v>
      </c>
      <c r="S832" s="6">
        <f t="shared" si="200"/>
        <v>0</v>
      </c>
      <c r="T832" s="6">
        <f t="shared" si="200"/>
        <v>0</v>
      </c>
      <c r="U832" s="6">
        <f t="shared" si="200"/>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t="s">
        <v>784</v>
      </c>
      <c r="L833" s="103" t="s">
        <v>371</v>
      </c>
      <c r="M833" s="756">
        <v>0</v>
      </c>
      <c r="N833" s="756">
        <v>0</v>
      </c>
      <c r="O833" s="756">
        <v>0</v>
      </c>
      <c r="P833" s="756">
        <v>0</v>
      </c>
      <c r="Q833" s="756">
        <v>0</v>
      </c>
      <c r="R833" s="756">
        <v>0</v>
      </c>
      <c r="S833" s="756">
        <v>0</v>
      </c>
      <c r="T833" s="756">
        <v>0</v>
      </c>
      <c r="U833" s="75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131</v>
      </c>
      <c r="M834" s="756">
        <v>0</v>
      </c>
      <c r="N834" s="756">
        <v>0</v>
      </c>
      <c r="O834" s="756">
        <v>0</v>
      </c>
      <c r="P834" s="756">
        <v>0</v>
      </c>
      <c r="Q834" s="756">
        <v>0</v>
      </c>
      <c r="R834" s="756">
        <v>0</v>
      </c>
      <c r="S834" s="756">
        <v>0</v>
      </c>
      <c r="T834" s="756">
        <v>0</v>
      </c>
      <c r="U834" s="75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132</v>
      </c>
      <c r="M835" s="6">
        <f t="shared" si="200"/>
        <v>4.125</v>
      </c>
      <c r="N835" s="6">
        <f t="shared" si="200"/>
        <v>5.625</v>
      </c>
      <c r="O835" s="6">
        <f t="shared" si="200"/>
        <v>6</v>
      </c>
      <c r="P835" s="6">
        <f t="shared" si="200"/>
        <v>7.5</v>
      </c>
      <c r="Q835" s="6">
        <f t="shared" si="200"/>
        <v>7.5</v>
      </c>
      <c r="R835" s="6">
        <f t="shared" si="200"/>
        <v>7.5</v>
      </c>
      <c r="S835" s="6">
        <f t="shared" si="200"/>
        <v>0</v>
      </c>
      <c r="T835" s="6">
        <f t="shared" si="200"/>
        <v>0</v>
      </c>
      <c r="U835" s="6">
        <f t="shared" si="200"/>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133</v>
      </c>
      <c r="M836" s="6">
        <f t="shared" si="200"/>
        <v>4.125</v>
      </c>
      <c r="N836" s="6">
        <f t="shared" si="200"/>
        <v>5.625</v>
      </c>
      <c r="O836" s="6">
        <f t="shared" si="200"/>
        <v>6</v>
      </c>
      <c r="P836" s="6">
        <f t="shared" si="200"/>
        <v>7.5</v>
      </c>
      <c r="Q836" s="6">
        <f t="shared" si="200"/>
        <v>7.5</v>
      </c>
      <c r="R836" s="6">
        <f t="shared" si="200"/>
        <v>7.5</v>
      </c>
      <c r="S836" s="6">
        <f t="shared" si="200"/>
        <v>0</v>
      </c>
      <c r="T836" s="6">
        <f t="shared" si="200"/>
        <v>0</v>
      </c>
      <c r="U836" s="6">
        <f t="shared" si="200"/>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c r="L837" s="103" t="s">
        <v>134</v>
      </c>
      <c r="M837" s="6">
        <f t="shared" si="200"/>
        <v>4.125</v>
      </c>
      <c r="N837" s="6">
        <f t="shared" si="200"/>
        <v>5.625</v>
      </c>
      <c r="O837" s="6">
        <f t="shared" si="200"/>
        <v>6</v>
      </c>
      <c r="P837" s="6">
        <f t="shared" si="200"/>
        <v>7.5</v>
      </c>
      <c r="Q837" s="6">
        <f t="shared" si="200"/>
        <v>7.5</v>
      </c>
      <c r="R837" s="6">
        <f t="shared" si="200"/>
        <v>7.5</v>
      </c>
      <c r="S837" s="6">
        <f t="shared" si="200"/>
        <v>0</v>
      </c>
      <c r="T837" s="6">
        <f t="shared" si="200"/>
        <v>0</v>
      </c>
      <c r="U837" s="6">
        <f t="shared" si="200"/>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135</v>
      </c>
      <c r="M838" s="6">
        <f t="shared" ref="M838:U862" si="201">INDEX(M$763:M$772,MATCH($L838,$L$763:$L$772,0))</f>
        <v>4.125</v>
      </c>
      <c r="N838" s="6">
        <f t="shared" si="201"/>
        <v>5.625</v>
      </c>
      <c r="O838" s="6">
        <f t="shared" si="201"/>
        <v>6</v>
      </c>
      <c r="P838" s="6">
        <f t="shared" si="201"/>
        <v>7.5</v>
      </c>
      <c r="Q838" s="6">
        <f t="shared" si="201"/>
        <v>7.5</v>
      </c>
      <c r="R838" s="6">
        <f t="shared" si="201"/>
        <v>7.5</v>
      </c>
      <c r="S838" s="6">
        <f t="shared" si="201"/>
        <v>0</v>
      </c>
      <c r="T838" s="6">
        <f t="shared" si="201"/>
        <v>0</v>
      </c>
      <c r="U838" s="6">
        <f t="shared" si="201"/>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136</v>
      </c>
      <c r="M839" s="6">
        <f t="shared" si="201"/>
        <v>4.125</v>
      </c>
      <c r="N839" s="6">
        <f t="shared" si="201"/>
        <v>5.625</v>
      </c>
      <c r="O839" s="6">
        <f t="shared" si="201"/>
        <v>6</v>
      </c>
      <c r="P839" s="6">
        <f t="shared" si="201"/>
        <v>7.5</v>
      </c>
      <c r="Q839" s="6">
        <f t="shared" si="201"/>
        <v>7.5</v>
      </c>
      <c r="R839" s="6">
        <f t="shared" si="201"/>
        <v>7.5</v>
      </c>
      <c r="S839" s="6">
        <f t="shared" si="201"/>
        <v>0</v>
      </c>
      <c r="T839" s="6">
        <f t="shared" si="201"/>
        <v>0</v>
      </c>
      <c r="U839" s="6">
        <f t="shared" si="201"/>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137</v>
      </c>
      <c r="M840" s="6">
        <f t="shared" si="201"/>
        <v>4.125</v>
      </c>
      <c r="N840" s="6">
        <f t="shared" si="201"/>
        <v>5.625</v>
      </c>
      <c r="O840" s="6">
        <f t="shared" si="201"/>
        <v>6</v>
      </c>
      <c r="P840" s="6">
        <f t="shared" si="201"/>
        <v>7.5</v>
      </c>
      <c r="Q840" s="6">
        <f t="shared" si="201"/>
        <v>7.5</v>
      </c>
      <c r="R840" s="6">
        <f t="shared" si="201"/>
        <v>7.5</v>
      </c>
      <c r="S840" s="6">
        <f t="shared" si="201"/>
        <v>0</v>
      </c>
      <c r="T840" s="6">
        <f t="shared" si="201"/>
        <v>0</v>
      </c>
      <c r="U840" s="6">
        <f t="shared" si="201"/>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138</v>
      </c>
      <c r="M841" s="6">
        <f t="shared" si="201"/>
        <v>4.125</v>
      </c>
      <c r="N841" s="6">
        <f t="shared" si="201"/>
        <v>5.625</v>
      </c>
      <c r="O841" s="6">
        <f t="shared" si="201"/>
        <v>6</v>
      </c>
      <c r="P841" s="6">
        <f t="shared" si="201"/>
        <v>7.5</v>
      </c>
      <c r="Q841" s="6">
        <f t="shared" si="201"/>
        <v>7.5</v>
      </c>
      <c r="R841" s="6">
        <f t="shared" si="201"/>
        <v>7.5</v>
      </c>
      <c r="S841" s="6">
        <f t="shared" si="201"/>
        <v>0</v>
      </c>
      <c r="T841" s="6">
        <f t="shared" si="201"/>
        <v>0</v>
      </c>
      <c r="U841" s="6">
        <f t="shared" si="201"/>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139</v>
      </c>
      <c r="M842" s="6">
        <f t="shared" si="201"/>
        <v>4.125</v>
      </c>
      <c r="N842" s="6">
        <f t="shared" si="201"/>
        <v>5.625</v>
      </c>
      <c r="O842" s="6">
        <f t="shared" si="201"/>
        <v>6</v>
      </c>
      <c r="P842" s="6">
        <f t="shared" si="201"/>
        <v>7.5</v>
      </c>
      <c r="Q842" s="6">
        <f t="shared" si="201"/>
        <v>7.5</v>
      </c>
      <c r="R842" s="6">
        <f t="shared" si="201"/>
        <v>7.5</v>
      </c>
      <c r="S842" s="6">
        <f t="shared" si="201"/>
        <v>0</v>
      </c>
      <c r="T842" s="6">
        <f t="shared" si="201"/>
        <v>0</v>
      </c>
      <c r="U842" s="6">
        <f t="shared" si="201"/>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t="s">
        <v>785</v>
      </c>
      <c r="L843" s="103" t="s">
        <v>371</v>
      </c>
      <c r="M843" s="756">
        <v>0</v>
      </c>
      <c r="N843" s="756">
        <v>0</v>
      </c>
      <c r="O843" s="756">
        <v>0</v>
      </c>
      <c r="P843" s="756">
        <v>0</v>
      </c>
      <c r="Q843" s="756">
        <v>0</v>
      </c>
      <c r="R843" s="756">
        <v>0</v>
      </c>
      <c r="S843" s="756">
        <v>0</v>
      </c>
      <c r="T843" s="756">
        <v>0</v>
      </c>
      <c r="U843" s="75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131</v>
      </c>
      <c r="M844" s="756">
        <v>0</v>
      </c>
      <c r="N844" s="756">
        <v>0</v>
      </c>
      <c r="O844" s="756">
        <v>0</v>
      </c>
      <c r="P844" s="756">
        <v>0</v>
      </c>
      <c r="Q844" s="756">
        <v>0</v>
      </c>
      <c r="R844" s="756">
        <v>0</v>
      </c>
      <c r="S844" s="756">
        <v>0</v>
      </c>
      <c r="T844" s="756">
        <v>0</v>
      </c>
      <c r="U844" s="75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132</v>
      </c>
      <c r="M845" s="6">
        <f t="shared" si="201"/>
        <v>4.125</v>
      </c>
      <c r="N845" s="6">
        <f t="shared" si="201"/>
        <v>5.625</v>
      </c>
      <c r="O845" s="6">
        <f t="shared" si="201"/>
        <v>6</v>
      </c>
      <c r="P845" s="6">
        <f t="shared" si="201"/>
        <v>7.5</v>
      </c>
      <c r="Q845" s="6">
        <f t="shared" si="201"/>
        <v>7.5</v>
      </c>
      <c r="R845" s="6">
        <f t="shared" si="201"/>
        <v>7.5</v>
      </c>
      <c r="S845" s="6">
        <f t="shared" si="201"/>
        <v>0</v>
      </c>
      <c r="T845" s="6">
        <f t="shared" si="201"/>
        <v>0</v>
      </c>
      <c r="U845" s="6">
        <f t="shared" si="201"/>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133</v>
      </c>
      <c r="M846" s="6">
        <f t="shared" si="201"/>
        <v>4.125</v>
      </c>
      <c r="N846" s="6">
        <f t="shared" si="201"/>
        <v>5.625</v>
      </c>
      <c r="O846" s="6">
        <f t="shared" si="201"/>
        <v>6</v>
      </c>
      <c r="P846" s="6">
        <f t="shared" si="201"/>
        <v>7.5</v>
      </c>
      <c r="Q846" s="6">
        <f t="shared" si="201"/>
        <v>7.5</v>
      </c>
      <c r="R846" s="6">
        <f t="shared" si="201"/>
        <v>7.5</v>
      </c>
      <c r="S846" s="6">
        <f t="shared" si="201"/>
        <v>0</v>
      </c>
      <c r="T846" s="6">
        <f t="shared" si="201"/>
        <v>0</v>
      </c>
      <c r="U846" s="6">
        <f t="shared" si="201"/>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5" hidden="1" customHeight="1" outlineLevel="2" x14ac:dyDescent="0.25">
      <c r="A847" s="106"/>
      <c r="B847" s="97"/>
      <c r="C847" s="18"/>
      <c r="D847" s="18"/>
      <c r="E847" s="18"/>
      <c r="F847" s="14"/>
      <c r="G847" s="88"/>
      <c r="H847" s="88"/>
      <c r="K847" s="103"/>
      <c r="L847" s="103" t="s">
        <v>134</v>
      </c>
      <c r="M847" s="6">
        <f t="shared" si="201"/>
        <v>4.125</v>
      </c>
      <c r="N847" s="6">
        <f t="shared" si="201"/>
        <v>5.625</v>
      </c>
      <c r="O847" s="6">
        <f t="shared" si="201"/>
        <v>6</v>
      </c>
      <c r="P847" s="6">
        <f t="shared" si="201"/>
        <v>7.5</v>
      </c>
      <c r="Q847" s="6">
        <f t="shared" si="201"/>
        <v>7.5</v>
      </c>
      <c r="R847" s="6">
        <f t="shared" si="201"/>
        <v>7.5</v>
      </c>
      <c r="S847" s="6">
        <f t="shared" si="201"/>
        <v>0</v>
      </c>
      <c r="T847" s="6">
        <f t="shared" si="201"/>
        <v>0</v>
      </c>
      <c r="U847" s="6">
        <f t="shared" si="201"/>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5" hidden="1" customHeight="1" outlineLevel="2" x14ac:dyDescent="0.25">
      <c r="A848" s="106"/>
      <c r="B848" s="97"/>
      <c r="C848" s="18"/>
      <c r="D848" s="18"/>
      <c r="E848" s="18"/>
      <c r="F848" s="14"/>
      <c r="G848" s="88"/>
      <c r="H848" s="88"/>
      <c r="K848" s="103"/>
      <c r="L848" s="103" t="s">
        <v>135</v>
      </c>
      <c r="M848" s="6">
        <f t="shared" si="201"/>
        <v>4.125</v>
      </c>
      <c r="N848" s="6">
        <f t="shared" si="201"/>
        <v>5.625</v>
      </c>
      <c r="O848" s="6">
        <f t="shared" si="201"/>
        <v>6</v>
      </c>
      <c r="P848" s="6">
        <f t="shared" si="201"/>
        <v>7.5</v>
      </c>
      <c r="Q848" s="6">
        <f t="shared" si="201"/>
        <v>7.5</v>
      </c>
      <c r="R848" s="6">
        <f t="shared" si="201"/>
        <v>7.5</v>
      </c>
      <c r="S848" s="6">
        <f t="shared" si="201"/>
        <v>0</v>
      </c>
      <c r="T848" s="6">
        <f t="shared" si="201"/>
        <v>0</v>
      </c>
      <c r="U848" s="6">
        <f t="shared" si="201"/>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5" hidden="1" customHeight="1" outlineLevel="2" x14ac:dyDescent="0.25">
      <c r="A849" s="106"/>
      <c r="B849" s="97"/>
      <c r="C849" s="18"/>
      <c r="D849" s="18"/>
      <c r="E849" s="18"/>
      <c r="F849" s="14"/>
      <c r="G849" s="88"/>
      <c r="H849" s="88"/>
      <c r="K849" s="103"/>
      <c r="L849" s="103" t="s">
        <v>136</v>
      </c>
      <c r="M849" s="6">
        <f t="shared" si="201"/>
        <v>4.125</v>
      </c>
      <c r="N849" s="6">
        <f t="shared" si="201"/>
        <v>5.625</v>
      </c>
      <c r="O849" s="6">
        <f t="shared" si="201"/>
        <v>6</v>
      </c>
      <c r="P849" s="6">
        <f t="shared" si="201"/>
        <v>7.5</v>
      </c>
      <c r="Q849" s="6">
        <f t="shared" si="201"/>
        <v>7.5</v>
      </c>
      <c r="R849" s="6">
        <f t="shared" si="201"/>
        <v>7.5</v>
      </c>
      <c r="S849" s="6">
        <f t="shared" si="201"/>
        <v>0</v>
      </c>
      <c r="T849" s="6">
        <f t="shared" si="201"/>
        <v>0</v>
      </c>
      <c r="U849" s="6">
        <f t="shared" si="201"/>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5" hidden="1" customHeight="1" outlineLevel="2" x14ac:dyDescent="0.25">
      <c r="A850" s="106"/>
      <c r="B850" s="97"/>
      <c r="C850" s="18"/>
      <c r="D850" s="18"/>
      <c r="E850" s="18"/>
      <c r="F850" s="14"/>
      <c r="G850" s="88"/>
      <c r="H850" s="88"/>
      <c r="K850" s="103"/>
      <c r="L850" s="103" t="s">
        <v>137</v>
      </c>
      <c r="M850" s="6">
        <f t="shared" si="201"/>
        <v>4.125</v>
      </c>
      <c r="N850" s="6">
        <f t="shared" si="201"/>
        <v>5.625</v>
      </c>
      <c r="O850" s="6">
        <f t="shared" si="201"/>
        <v>6</v>
      </c>
      <c r="P850" s="6">
        <f t="shared" si="201"/>
        <v>7.5</v>
      </c>
      <c r="Q850" s="6">
        <f t="shared" si="201"/>
        <v>7.5</v>
      </c>
      <c r="R850" s="6">
        <f t="shared" si="201"/>
        <v>7.5</v>
      </c>
      <c r="S850" s="6">
        <f t="shared" si="201"/>
        <v>0</v>
      </c>
      <c r="T850" s="6">
        <f t="shared" si="201"/>
        <v>0</v>
      </c>
      <c r="U850" s="6">
        <f t="shared" si="201"/>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5" hidden="1" customHeight="1" outlineLevel="2" x14ac:dyDescent="0.25">
      <c r="A851" s="106"/>
      <c r="B851" s="97"/>
      <c r="C851" s="18"/>
      <c r="D851" s="18"/>
      <c r="E851" s="18"/>
      <c r="F851" s="14"/>
      <c r="G851" s="88"/>
      <c r="H851" s="88"/>
      <c r="K851" s="103"/>
      <c r="L851" s="103" t="s">
        <v>138</v>
      </c>
      <c r="M851" s="6">
        <f t="shared" si="201"/>
        <v>4.125</v>
      </c>
      <c r="N851" s="6">
        <f t="shared" si="201"/>
        <v>5.625</v>
      </c>
      <c r="O851" s="6">
        <f t="shared" si="201"/>
        <v>6</v>
      </c>
      <c r="P851" s="6">
        <f t="shared" si="201"/>
        <v>7.5</v>
      </c>
      <c r="Q851" s="6">
        <f t="shared" si="201"/>
        <v>7.5</v>
      </c>
      <c r="R851" s="6">
        <f t="shared" si="201"/>
        <v>7.5</v>
      </c>
      <c r="S851" s="6">
        <f t="shared" si="201"/>
        <v>0</v>
      </c>
      <c r="T851" s="6">
        <f t="shared" si="201"/>
        <v>0</v>
      </c>
      <c r="U851" s="6">
        <f t="shared" si="201"/>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5" hidden="1" customHeight="1" outlineLevel="2" x14ac:dyDescent="0.25">
      <c r="A852" s="106"/>
      <c r="B852" s="97"/>
      <c r="C852" s="18"/>
      <c r="D852" s="18"/>
      <c r="E852" s="18"/>
      <c r="F852" s="14"/>
      <c r="G852" s="88"/>
      <c r="H852" s="88"/>
      <c r="K852" s="103"/>
      <c r="L852" s="103" t="s">
        <v>139</v>
      </c>
      <c r="M852" s="6">
        <f t="shared" si="201"/>
        <v>4.125</v>
      </c>
      <c r="N852" s="6">
        <f t="shared" si="201"/>
        <v>5.625</v>
      </c>
      <c r="O852" s="6">
        <f t="shared" si="201"/>
        <v>6</v>
      </c>
      <c r="P852" s="6">
        <f t="shared" si="201"/>
        <v>7.5</v>
      </c>
      <c r="Q852" s="6">
        <f t="shared" si="201"/>
        <v>7.5</v>
      </c>
      <c r="R852" s="6">
        <f t="shared" si="201"/>
        <v>7.5</v>
      </c>
      <c r="S852" s="6">
        <f t="shared" si="201"/>
        <v>0</v>
      </c>
      <c r="T852" s="6">
        <f t="shared" si="201"/>
        <v>0</v>
      </c>
      <c r="U852" s="6">
        <f t="shared" si="201"/>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5" hidden="1" customHeight="1" outlineLevel="2" x14ac:dyDescent="0.25">
      <c r="A853" s="106"/>
      <c r="B853" s="97"/>
      <c r="C853" s="18"/>
      <c r="D853" s="18"/>
      <c r="E853" s="18"/>
      <c r="F853" s="14"/>
      <c r="G853" s="88"/>
      <c r="H853" s="88"/>
      <c r="K853" s="103" t="s">
        <v>786</v>
      </c>
      <c r="L853" s="103" t="s">
        <v>371</v>
      </c>
      <c r="M853" s="756">
        <v>0</v>
      </c>
      <c r="N853" s="756">
        <v>0</v>
      </c>
      <c r="O853" s="756">
        <v>0</v>
      </c>
      <c r="P853" s="756">
        <v>0</v>
      </c>
      <c r="Q853" s="756">
        <v>0</v>
      </c>
      <c r="R853" s="756">
        <v>0</v>
      </c>
      <c r="S853" s="756">
        <v>0</v>
      </c>
      <c r="T853" s="756">
        <v>0</v>
      </c>
      <c r="U853" s="756">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5" hidden="1" customHeight="1" outlineLevel="2" x14ac:dyDescent="0.25">
      <c r="A854" s="106"/>
      <c r="B854" s="97"/>
      <c r="C854" s="18"/>
      <c r="D854" s="18"/>
      <c r="E854" s="18"/>
      <c r="F854" s="14"/>
      <c r="G854" s="88"/>
      <c r="H854" s="88"/>
      <c r="K854" s="103"/>
      <c r="L854" s="103" t="s">
        <v>131</v>
      </c>
      <c r="M854" s="756">
        <v>0</v>
      </c>
      <c r="N854" s="756">
        <v>0</v>
      </c>
      <c r="O854" s="756">
        <v>0</v>
      </c>
      <c r="P854" s="756">
        <v>0</v>
      </c>
      <c r="Q854" s="756">
        <v>0</v>
      </c>
      <c r="R854" s="756">
        <v>0</v>
      </c>
      <c r="S854" s="756">
        <v>0</v>
      </c>
      <c r="T854" s="756">
        <v>0</v>
      </c>
      <c r="U854" s="756">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5" hidden="1" customHeight="1" outlineLevel="2" x14ac:dyDescent="0.25">
      <c r="A855" s="106"/>
      <c r="B855" s="97"/>
      <c r="C855" s="18"/>
      <c r="D855" s="18"/>
      <c r="E855" s="18"/>
      <c r="F855" s="14"/>
      <c r="G855" s="88"/>
      <c r="H855" s="88"/>
      <c r="K855" s="103"/>
      <c r="L855" s="103" t="s">
        <v>132</v>
      </c>
      <c r="M855" s="6">
        <f t="shared" si="201"/>
        <v>4.125</v>
      </c>
      <c r="N855" s="6">
        <f t="shared" si="201"/>
        <v>5.625</v>
      </c>
      <c r="O855" s="6">
        <f t="shared" si="201"/>
        <v>6</v>
      </c>
      <c r="P855" s="6">
        <f t="shared" si="201"/>
        <v>7.5</v>
      </c>
      <c r="Q855" s="6">
        <f t="shared" si="201"/>
        <v>7.5</v>
      </c>
      <c r="R855" s="6">
        <f t="shared" si="201"/>
        <v>7.5</v>
      </c>
      <c r="S855" s="6">
        <f t="shared" si="201"/>
        <v>0</v>
      </c>
      <c r="T855" s="6">
        <f t="shared" si="201"/>
        <v>0</v>
      </c>
      <c r="U855" s="6">
        <f t="shared" si="201"/>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5" hidden="1" customHeight="1" outlineLevel="2" x14ac:dyDescent="0.25">
      <c r="A856" s="106"/>
      <c r="B856" s="97"/>
      <c r="C856" s="18"/>
      <c r="D856" s="18"/>
      <c r="E856" s="18"/>
      <c r="F856" s="14"/>
      <c r="G856" s="88"/>
      <c r="H856" s="88"/>
      <c r="K856" s="103"/>
      <c r="L856" s="103" t="s">
        <v>133</v>
      </c>
      <c r="M856" s="6">
        <f t="shared" si="201"/>
        <v>4.125</v>
      </c>
      <c r="N856" s="6">
        <f t="shared" si="201"/>
        <v>5.625</v>
      </c>
      <c r="O856" s="6">
        <f t="shared" si="201"/>
        <v>6</v>
      </c>
      <c r="P856" s="6">
        <f t="shared" si="201"/>
        <v>7.5</v>
      </c>
      <c r="Q856" s="6">
        <f t="shared" si="201"/>
        <v>7.5</v>
      </c>
      <c r="R856" s="6">
        <f t="shared" si="201"/>
        <v>7.5</v>
      </c>
      <c r="S856" s="6">
        <f t="shared" si="201"/>
        <v>0</v>
      </c>
      <c r="T856" s="6">
        <f t="shared" si="201"/>
        <v>0</v>
      </c>
      <c r="U856" s="6">
        <f t="shared" si="201"/>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5" hidden="1" customHeight="1" outlineLevel="2" x14ac:dyDescent="0.25">
      <c r="A857" s="106"/>
      <c r="B857" s="97"/>
      <c r="C857" s="18"/>
      <c r="D857" s="18"/>
      <c r="E857" s="18"/>
      <c r="F857" s="14"/>
      <c r="G857" s="88"/>
      <c r="H857" s="88"/>
      <c r="K857" s="103"/>
      <c r="L857" s="103" t="s">
        <v>134</v>
      </c>
      <c r="M857" s="6">
        <f t="shared" si="201"/>
        <v>4.125</v>
      </c>
      <c r="N857" s="6">
        <f t="shared" si="201"/>
        <v>5.625</v>
      </c>
      <c r="O857" s="6">
        <f t="shared" si="201"/>
        <v>6</v>
      </c>
      <c r="P857" s="6">
        <f t="shared" si="201"/>
        <v>7.5</v>
      </c>
      <c r="Q857" s="6">
        <f t="shared" si="201"/>
        <v>7.5</v>
      </c>
      <c r="R857" s="6">
        <f t="shared" si="201"/>
        <v>7.5</v>
      </c>
      <c r="S857" s="6">
        <f t="shared" si="201"/>
        <v>0</v>
      </c>
      <c r="T857" s="6">
        <f t="shared" si="201"/>
        <v>0</v>
      </c>
      <c r="U857" s="6">
        <f t="shared" si="201"/>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5" hidden="1" customHeight="1" outlineLevel="2" x14ac:dyDescent="0.25">
      <c r="A858" s="106"/>
      <c r="B858" s="97"/>
      <c r="C858" s="18"/>
      <c r="D858" s="18"/>
      <c r="E858" s="18"/>
      <c r="F858" s="14"/>
      <c r="G858" s="88"/>
      <c r="H858" s="88"/>
      <c r="K858" s="103"/>
      <c r="L858" s="103" t="s">
        <v>135</v>
      </c>
      <c r="M858" s="6">
        <f t="shared" si="201"/>
        <v>4.125</v>
      </c>
      <c r="N858" s="6">
        <f t="shared" si="201"/>
        <v>5.625</v>
      </c>
      <c r="O858" s="6">
        <f t="shared" si="201"/>
        <v>6</v>
      </c>
      <c r="P858" s="6">
        <f t="shared" si="201"/>
        <v>7.5</v>
      </c>
      <c r="Q858" s="6">
        <f t="shared" si="201"/>
        <v>7.5</v>
      </c>
      <c r="R858" s="6">
        <f t="shared" si="201"/>
        <v>7.5</v>
      </c>
      <c r="S858" s="6">
        <f t="shared" si="201"/>
        <v>0</v>
      </c>
      <c r="T858" s="6">
        <f t="shared" si="201"/>
        <v>0</v>
      </c>
      <c r="U858" s="6">
        <f t="shared" si="201"/>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5" hidden="1" customHeight="1" outlineLevel="2" x14ac:dyDescent="0.25">
      <c r="A859" s="106"/>
      <c r="B859" s="97"/>
      <c r="C859" s="18"/>
      <c r="D859" s="18"/>
      <c r="E859" s="18"/>
      <c r="F859" s="14"/>
      <c r="G859" s="88"/>
      <c r="H859" s="88"/>
      <c r="K859" s="103"/>
      <c r="L859" s="103" t="s">
        <v>136</v>
      </c>
      <c r="M859" s="6">
        <f t="shared" si="201"/>
        <v>4.125</v>
      </c>
      <c r="N859" s="6">
        <f t="shared" si="201"/>
        <v>5.625</v>
      </c>
      <c r="O859" s="6">
        <f t="shared" si="201"/>
        <v>6</v>
      </c>
      <c r="P859" s="6">
        <f t="shared" si="201"/>
        <v>7.5</v>
      </c>
      <c r="Q859" s="6">
        <f t="shared" si="201"/>
        <v>7.5</v>
      </c>
      <c r="R859" s="6">
        <f t="shared" si="201"/>
        <v>7.5</v>
      </c>
      <c r="S859" s="6">
        <f t="shared" si="201"/>
        <v>0</v>
      </c>
      <c r="T859" s="6">
        <f t="shared" si="201"/>
        <v>0</v>
      </c>
      <c r="U859" s="6">
        <f t="shared" si="201"/>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5" hidden="1" customHeight="1" outlineLevel="2" x14ac:dyDescent="0.25">
      <c r="A860" s="106"/>
      <c r="B860" s="97"/>
      <c r="C860" s="18"/>
      <c r="D860" s="18"/>
      <c r="E860" s="18"/>
      <c r="F860" s="14"/>
      <c r="G860" s="88"/>
      <c r="H860" s="88"/>
      <c r="K860" s="103"/>
      <c r="L860" s="103" t="s">
        <v>137</v>
      </c>
      <c r="M860" s="6">
        <f t="shared" si="201"/>
        <v>4.125</v>
      </c>
      <c r="N860" s="6">
        <f t="shared" si="201"/>
        <v>5.625</v>
      </c>
      <c r="O860" s="6">
        <f t="shared" si="201"/>
        <v>6</v>
      </c>
      <c r="P860" s="6">
        <f t="shared" si="201"/>
        <v>7.5</v>
      </c>
      <c r="Q860" s="6">
        <f t="shared" si="201"/>
        <v>7.5</v>
      </c>
      <c r="R860" s="6">
        <f t="shared" si="201"/>
        <v>7.5</v>
      </c>
      <c r="S860" s="6">
        <f t="shared" si="201"/>
        <v>0</v>
      </c>
      <c r="T860" s="6">
        <f t="shared" si="201"/>
        <v>0</v>
      </c>
      <c r="U860" s="6">
        <f t="shared" si="201"/>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5" hidden="1" customHeight="1" outlineLevel="2" x14ac:dyDescent="0.25">
      <c r="A861" s="106"/>
      <c r="B861" s="97"/>
      <c r="C861" s="18"/>
      <c r="D861" s="18"/>
      <c r="E861" s="18"/>
      <c r="F861" s="14"/>
      <c r="G861" s="88"/>
      <c r="H861" s="88"/>
      <c r="K861" s="103"/>
      <c r="L861" s="103" t="s">
        <v>138</v>
      </c>
      <c r="M861" s="6">
        <f t="shared" si="201"/>
        <v>4.125</v>
      </c>
      <c r="N861" s="6">
        <f t="shared" si="201"/>
        <v>5.625</v>
      </c>
      <c r="O861" s="6">
        <f t="shared" si="201"/>
        <v>6</v>
      </c>
      <c r="P861" s="6">
        <f t="shared" si="201"/>
        <v>7.5</v>
      </c>
      <c r="Q861" s="6">
        <f t="shared" si="201"/>
        <v>7.5</v>
      </c>
      <c r="R861" s="6">
        <f t="shared" si="201"/>
        <v>7.5</v>
      </c>
      <c r="S861" s="6">
        <f t="shared" si="201"/>
        <v>0</v>
      </c>
      <c r="T861" s="6">
        <f t="shared" si="201"/>
        <v>0</v>
      </c>
      <c r="U861" s="6">
        <f t="shared" si="201"/>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5" hidden="1" customHeight="1" outlineLevel="2" x14ac:dyDescent="0.25">
      <c r="A862" s="106"/>
      <c r="B862" s="97"/>
      <c r="C862" s="18"/>
      <c r="D862" s="18"/>
      <c r="E862" s="18"/>
      <c r="F862" s="14"/>
      <c r="G862" s="88"/>
      <c r="H862" s="88"/>
      <c r="K862" s="103"/>
      <c r="L862" s="103" t="s">
        <v>139</v>
      </c>
      <c r="M862" s="6">
        <f t="shared" si="201"/>
        <v>4.125</v>
      </c>
      <c r="N862" s="6">
        <f t="shared" si="201"/>
        <v>5.625</v>
      </c>
      <c r="O862" s="6">
        <f t="shared" si="201"/>
        <v>6</v>
      </c>
      <c r="P862" s="6">
        <f t="shared" si="201"/>
        <v>7.5</v>
      </c>
      <c r="Q862" s="6">
        <f t="shared" si="201"/>
        <v>7.5</v>
      </c>
      <c r="R862" s="6">
        <f t="shared" si="201"/>
        <v>7.5</v>
      </c>
      <c r="S862" s="6">
        <f t="shared" si="201"/>
        <v>0</v>
      </c>
      <c r="T862" s="6">
        <f t="shared" si="201"/>
        <v>0</v>
      </c>
      <c r="U862" s="6">
        <f t="shared" si="201"/>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25"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25"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25"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5" customHeight="1" outlineLevel="1" x14ac:dyDescent="0.25">
      <c r="A879" s="106"/>
      <c r="B879" s="8"/>
      <c r="C879" s="18"/>
      <c r="D879" s="18"/>
      <c r="E879" s="18"/>
      <c r="F879" s="18"/>
      <c r="G879" s="18"/>
      <c r="H879" s="18"/>
      <c r="I879" s="24" t="str">
        <f t="shared" ref="I879:R879" si="202">J$144</f>
        <v>typ</v>
      </c>
      <c r="J879" s="24" t="str">
        <f t="shared" si="202"/>
        <v>z0</v>
      </c>
      <c r="K879" s="24" t="str">
        <f t="shared" si="202"/>
        <v>z1</v>
      </c>
      <c r="L879" s="24" t="str">
        <f t="shared" si="202"/>
        <v>z2</v>
      </c>
      <c r="M879" s="24" t="str">
        <f t="shared" si="202"/>
        <v>z3</v>
      </c>
      <c r="N879" s="24" t="str">
        <f t="shared" si="202"/>
        <v>z4</v>
      </c>
      <c r="O879" s="24" t="str">
        <f t="shared" si="202"/>
        <v>z5</v>
      </c>
      <c r="P879" s="24" t="str">
        <f t="shared" si="202"/>
        <v>z6</v>
      </c>
      <c r="Q879" s="24" t="str">
        <f t="shared" si="202"/>
        <v>z7</v>
      </c>
      <c r="R879" s="24" t="str">
        <f t="shared" si="202"/>
        <v>z8</v>
      </c>
      <c r="S879" s="23"/>
      <c r="T879" s="24" t="str">
        <f>J$144</f>
        <v>typ</v>
      </c>
      <c r="U879" s="24" t="str">
        <f t="shared" ref="U879:AC879" si="203">K$144</f>
        <v>z0</v>
      </c>
      <c r="V879" s="24" t="str">
        <f t="shared" si="203"/>
        <v>z1</v>
      </c>
      <c r="W879" s="24" t="str">
        <f t="shared" si="203"/>
        <v>z2</v>
      </c>
      <c r="X879" s="24" t="str">
        <f t="shared" si="203"/>
        <v>z3</v>
      </c>
      <c r="Y879" s="24" t="str">
        <f t="shared" si="203"/>
        <v>z4</v>
      </c>
      <c r="Z879" s="24" t="str">
        <f t="shared" si="203"/>
        <v>z5</v>
      </c>
      <c r="AA879" s="24" t="str">
        <f t="shared" si="203"/>
        <v>z6</v>
      </c>
      <c r="AB879" s="24" t="str">
        <f t="shared" si="203"/>
        <v>z7</v>
      </c>
      <c r="AC879" s="24" t="str">
        <f t="shared" si="203"/>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25"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25"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5" customHeight="1" outlineLevel="1" x14ac:dyDescent="0.25">
      <c r="A882" s="106"/>
      <c r="B882" s="8"/>
      <c r="C882" s="18"/>
      <c r="D882" s="18"/>
      <c r="E882" s="18"/>
      <c r="F882" s="27"/>
      <c r="G882" s="150" t="s">
        <v>373</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5" customHeight="1" outlineLevel="1" x14ac:dyDescent="0.25">
      <c r="A883" s="106"/>
      <c r="B883" s="8"/>
      <c r="C883" s="18"/>
      <c r="D883" s="18"/>
      <c r="E883" s="18"/>
      <c r="F883" s="27"/>
      <c r="G883" s="150" t="s">
        <v>374</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5" customHeight="1" outlineLevel="1" x14ac:dyDescent="0.25">
      <c r="A884" s="106"/>
      <c r="B884" s="8"/>
      <c r="C884" s="18"/>
      <c r="D884" s="18"/>
      <c r="E884" s="18"/>
      <c r="F884" s="34"/>
      <c r="G884" s="150" t="s">
        <v>375</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5" customHeight="1" outlineLevel="1" x14ac:dyDescent="0.25">
      <c r="A885" s="106"/>
      <c r="B885" s="8"/>
      <c r="C885" s="18"/>
      <c r="D885" s="18"/>
      <c r="E885" s="18"/>
      <c r="F885" s="34"/>
      <c r="G885" s="150" t="s">
        <v>376</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5" customHeight="1" outlineLevel="1" x14ac:dyDescent="0.25">
      <c r="A886" s="106"/>
      <c r="B886" s="8"/>
      <c r="C886" s="18"/>
      <c r="D886" s="18"/>
      <c r="E886" s="18"/>
      <c r="F886" s="34"/>
      <c r="G886" s="150" t="s">
        <v>377</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5" customHeight="1" outlineLevel="1" x14ac:dyDescent="0.25">
      <c r="A887" s="106"/>
      <c r="B887" s="8"/>
      <c r="C887" s="18"/>
      <c r="D887" s="18"/>
      <c r="E887" s="18"/>
      <c r="F887" s="34"/>
      <c r="G887" s="150" t="s">
        <v>378</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5" customHeight="1" outlineLevel="1" x14ac:dyDescent="0.25">
      <c r="A888" s="106"/>
      <c r="B888" s="8"/>
      <c r="C888" s="18"/>
      <c r="D888" s="18"/>
      <c r="E888" s="18"/>
      <c r="F888" s="34"/>
      <c r="G888" s="150" t="s">
        <v>379</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5" customHeight="1" outlineLevel="1" x14ac:dyDescent="0.25">
      <c r="A889" s="106"/>
      <c r="B889" s="8"/>
      <c r="C889" s="18"/>
      <c r="D889" s="18"/>
      <c r="E889" s="18"/>
      <c r="F889" s="34"/>
      <c r="G889" s="150" t="s">
        <v>380</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5" customHeight="1" outlineLevel="1" x14ac:dyDescent="0.25">
      <c r="A890" s="106"/>
      <c r="B890" s="8"/>
      <c r="C890" s="18"/>
      <c r="D890" s="18"/>
      <c r="E890" s="18"/>
      <c r="F890" s="34"/>
      <c r="G890" s="150" t="s">
        <v>381</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5" customHeight="1" outlineLevel="1" x14ac:dyDescent="0.25">
      <c r="A891" s="106"/>
      <c r="B891" s="8"/>
      <c r="C891" s="18"/>
      <c r="D891" s="18"/>
      <c r="E891" s="18"/>
      <c r="F891" s="27"/>
      <c r="G891" s="150" t="s">
        <v>382</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25"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25"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25"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879</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372</v>
      </c>
      <c r="L907" s="24" t="s">
        <v>56</v>
      </c>
      <c r="M907" s="24" t="s">
        <v>57</v>
      </c>
      <c r="N907" s="24" t="s">
        <v>58</v>
      </c>
      <c r="O907" s="24" t="s">
        <v>59</v>
      </c>
      <c r="P907" s="24" t="s">
        <v>868</v>
      </c>
      <c r="Q907" s="24" t="s">
        <v>869</v>
      </c>
      <c r="R907" s="24" t="s">
        <v>870</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807</v>
      </c>
      <c r="J908" s="150" t="s">
        <v>373</v>
      </c>
      <c r="K908" s="102">
        <v>1000</v>
      </c>
      <c r="L908" s="6">
        <f t="shared" ref="L908:S923" si="204">$K908</f>
        <v>1000</v>
      </c>
      <c r="M908" s="6">
        <f t="shared" si="204"/>
        <v>1000</v>
      </c>
      <c r="N908" s="6">
        <f t="shared" si="204"/>
        <v>1000</v>
      </c>
      <c r="O908" s="6">
        <f t="shared" si="204"/>
        <v>1000</v>
      </c>
      <c r="P908" s="6">
        <f t="shared" si="204"/>
        <v>1000</v>
      </c>
      <c r="Q908" s="6">
        <f t="shared" si="204"/>
        <v>1000</v>
      </c>
      <c r="R908" s="6">
        <f t="shared" si="204"/>
        <v>1000</v>
      </c>
      <c r="S908" s="6">
        <f t="shared" si="204"/>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374</v>
      </c>
      <c r="K909" s="102">
        <v>100</v>
      </c>
      <c r="L909" s="6">
        <f t="shared" si="204"/>
        <v>100</v>
      </c>
      <c r="M909" s="6">
        <f t="shared" si="204"/>
        <v>100</v>
      </c>
      <c r="N909" s="6">
        <f t="shared" si="204"/>
        <v>100</v>
      </c>
      <c r="O909" s="6">
        <f t="shared" si="204"/>
        <v>100</v>
      </c>
      <c r="P909" s="6">
        <f t="shared" si="204"/>
        <v>100</v>
      </c>
      <c r="Q909" s="6">
        <f t="shared" si="204"/>
        <v>100</v>
      </c>
      <c r="R909" s="6">
        <f t="shared" si="204"/>
        <v>100</v>
      </c>
      <c r="S909" s="6">
        <f t="shared" si="204"/>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375</v>
      </c>
      <c r="K910" s="102">
        <v>100</v>
      </c>
      <c r="L910" s="6">
        <f t="shared" si="204"/>
        <v>100</v>
      </c>
      <c r="M910" s="6">
        <f t="shared" si="204"/>
        <v>100</v>
      </c>
      <c r="N910" s="6">
        <f t="shared" si="204"/>
        <v>100</v>
      </c>
      <c r="O910" s="6">
        <f t="shared" si="204"/>
        <v>100</v>
      </c>
      <c r="P910" s="6">
        <f t="shared" si="204"/>
        <v>100</v>
      </c>
      <c r="Q910" s="6">
        <f t="shared" si="204"/>
        <v>100</v>
      </c>
      <c r="R910" s="6">
        <f t="shared" si="204"/>
        <v>100</v>
      </c>
      <c r="S910" s="6">
        <f t="shared" si="204"/>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376</v>
      </c>
      <c r="K911" s="102">
        <v>100</v>
      </c>
      <c r="L911" s="6">
        <f t="shared" si="204"/>
        <v>100</v>
      </c>
      <c r="M911" s="6">
        <f t="shared" si="204"/>
        <v>100</v>
      </c>
      <c r="N911" s="6">
        <f t="shared" si="204"/>
        <v>100</v>
      </c>
      <c r="O911" s="6">
        <f t="shared" si="204"/>
        <v>100</v>
      </c>
      <c r="P911" s="6">
        <f t="shared" si="204"/>
        <v>100</v>
      </c>
      <c r="Q911" s="6">
        <f t="shared" si="204"/>
        <v>100</v>
      </c>
      <c r="R911" s="6">
        <f t="shared" si="204"/>
        <v>100</v>
      </c>
      <c r="S911" s="6">
        <f t="shared" si="204"/>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377</v>
      </c>
      <c r="K912" s="102">
        <v>100</v>
      </c>
      <c r="L912" s="6">
        <f t="shared" si="204"/>
        <v>100</v>
      </c>
      <c r="M912" s="6">
        <f t="shared" si="204"/>
        <v>100</v>
      </c>
      <c r="N912" s="6">
        <f t="shared" si="204"/>
        <v>100</v>
      </c>
      <c r="O912" s="6">
        <f t="shared" si="204"/>
        <v>100</v>
      </c>
      <c r="P912" s="6">
        <f t="shared" si="204"/>
        <v>100</v>
      </c>
      <c r="Q912" s="6">
        <f t="shared" si="204"/>
        <v>100</v>
      </c>
      <c r="R912" s="6">
        <f t="shared" si="204"/>
        <v>100</v>
      </c>
      <c r="S912" s="6">
        <f t="shared" si="204"/>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378</v>
      </c>
      <c r="K913" s="102">
        <v>1500</v>
      </c>
      <c r="L913" s="6">
        <f t="shared" si="204"/>
        <v>1500</v>
      </c>
      <c r="M913" s="6">
        <f t="shared" si="204"/>
        <v>1500</v>
      </c>
      <c r="N913" s="6">
        <f t="shared" si="204"/>
        <v>1500</v>
      </c>
      <c r="O913" s="6">
        <f t="shared" si="204"/>
        <v>1500</v>
      </c>
      <c r="P913" s="6">
        <f t="shared" si="204"/>
        <v>1500</v>
      </c>
      <c r="Q913" s="6">
        <f t="shared" si="204"/>
        <v>1500</v>
      </c>
      <c r="R913" s="6">
        <f t="shared" si="204"/>
        <v>1500</v>
      </c>
      <c r="S913" s="6">
        <f t="shared" si="204"/>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379</v>
      </c>
      <c r="K914" s="102">
        <v>1500</v>
      </c>
      <c r="L914" s="6">
        <f t="shared" si="204"/>
        <v>1500</v>
      </c>
      <c r="M914" s="6">
        <f t="shared" si="204"/>
        <v>1500</v>
      </c>
      <c r="N914" s="6">
        <f t="shared" si="204"/>
        <v>1500</v>
      </c>
      <c r="O914" s="6">
        <f t="shared" si="204"/>
        <v>1500</v>
      </c>
      <c r="P914" s="6">
        <f t="shared" si="204"/>
        <v>1500</v>
      </c>
      <c r="Q914" s="6">
        <f t="shared" si="204"/>
        <v>1500</v>
      </c>
      <c r="R914" s="6">
        <f t="shared" si="204"/>
        <v>1500</v>
      </c>
      <c r="S914" s="6">
        <f t="shared" si="204"/>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380</v>
      </c>
      <c r="K915" s="102">
        <v>1500</v>
      </c>
      <c r="L915" s="6">
        <f t="shared" si="204"/>
        <v>1500</v>
      </c>
      <c r="M915" s="6">
        <f t="shared" si="204"/>
        <v>1500</v>
      </c>
      <c r="N915" s="6">
        <f t="shared" si="204"/>
        <v>1500</v>
      </c>
      <c r="O915" s="6">
        <f t="shared" si="204"/>
        <v>1500</v>
      </c>
      <c r="P915" s="6">
        <f t="shared" si="204"/>
        <v>1500</v>
      </c>
      <c r="Q915" s="6">
        <f t="shared" si="204"/>
        <v>1500</v>
      </c>
      <c r="R915" s="6">
        <f t="shared" si="204"/>
        <v>1500</v>
      </c>
      <c r="S915" s="6">
        <f t="shared" si="204"/>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381</v>
      </c>
      <c r="K916" s="102">
        <v>1500</v>
      </c>
      <c r="L916" s="6">
        <f t="shared" si="204"/>
        <v>1500</v>
      </c>
      <c r="M916" s="6">
        <f t="shared" si="204"/>
        <v>1500</v>
      </c>
      <c r="N916" s="6">
        <f t="shared" si="204"/>
        <v>1500</v>
      </c>
      <c r="O916" s="6">
        <f t="shared" si="204"/>
        <v>1500</v>
      </c>
      <c r="P916" s="6">
        <f t="shared" si="204"/>
        <v>1500</v>
      </c>
      <c r="Q916" s="6">
        <f t="shared" si="204"/>
        <v>1500</v>
      </c>
      <c r="R916" s="6">
        <f t="shared" si="204"/>
        <v>1500</v>
      </c>
      <c r="S916" s="6">
        <f t="shared" si="204"/>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382</v>
      </c>
      <c r="K917" s="102">
        <v>1250</v>
      </c>
      <c r="L917" s="6">
        <f t="shared" si="204"/>
        <v>1250</v>
      </c>
      <c r="M917" s="6">
        <f t="shared" si="204"/>
        <v>1250</v>
      </c>
      <c r="N917" s="6">
        <f t="shared" si="204"/>
        <v>1250</v>
      </c>
      <c r="O917" s="6">
        <f t="shared" si="204"/>
        <v>1250</v>
      </c>
      <c r="P917" s="6">
        <f t="shared" si="204"/>
        <v>1250</v>
      </c>
      <c r="Q917" s="6">
        <f t="shared" si="204"/>
        <v>1250</v>
      </c>
      <c r="R917" s="6">
        <f t="shared" si="204"/>
        <v>1250</v>
      </c>
      <c r="S917" s="6">
        <f t="shared" si="204"/>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5" hidden="1" customHeight="1" outlineLevel="2" x14ac:dyDescent="0.25">
      <c r="A918" s="106"/>
      <c r="B918" s="97"/>
      <c r="C918" s="18"/>
      <c r="D918" s="18"/>
      <c r="E918" s="18"/>
      <c r="F918" s="14"/>
      <c r="G918" s="88"/>
      <c r="H918" s="88"/>
      <c r="I918" s="103" t="s">
        <v>386</v>
      </c>
      <c r="J918" s="103" t="s">
        <v>371</v>
      </c>
      <c r="K918" s="102">
        <v>100</v>
      </c>
      <c r="L918" s="6">
        <f>$K918</f>
        <v>100</v>
      </c>
      <c r="M918" s="6">
        <f t="shared" si="204"/>
        <v>100</v>
      </c>
      <c r="N918" s="6">
        <f t="shared" si="204"/>
        <v>100</v>
      </c>
      <c r="O918" s="6">
        <f t="shared" si="204"/>
        <v>100</v>
      </c>
      <c r="P918" s="6">
        <f t="shared" si="204"/>
        <v>100</v>
      </c>
      <c r="Q918" s="6">
        <f t="shared" si="204"/>
        <v>100</v>
      </c>
      <c r="R918" s="6">
        <f t="shared" si="204"/>
        <v>100</v>
      </c>
      <c r="S918" s="6">
        <f t="shared" si="204"/>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5" hidden="1" customHeight="1" outlineLevel="2" x14ac:dyDescent="0.25">
      <c r="A919" s="106"/>
      <c r="B919" s="97"/>
      <c r="C919" s="18"/>
      <c r="D919" s="18"/>
      <c r="E919" s="18"/>
      <c r="F919" s="14"/>
      <c r="G919" s="88"/>
      <c r="H919" s="88"/>
      <c r="I919" s="103"/>
      <c r="J919" s="103" t="s">
        <v>131</v>
      </c>
      <c r="K919" s="102">
        <v>100</v>
      </c>
      <c r="L919" s="6">
        <f t="shared" ref="L919:S950" si="205">$K919</f>
        <v>100</v>
      </c>
      <c r="M919" s="6">
        <f t="shared" si="204"/>
        <v>100</v>
      </c>
      <c r="N919" s="6">
        <f t="shared" si="204"/>
        <v>100</v>
      </c>
      <c r="O919" s="6">
        <f t="shared" si="204"/>
        <v>100</v>
      </c>
      <c r="P919" s="6">
        <f t="shared" si="204"/>
        <v>100</v>
      </c>
      <c r="Q919" s="6">
        <f t="shared" si="204"/>
        <v>100</v>
      </c>
      <c r="R919" s="6">
        <f t="shared" si="204"/>
        <v>100</v>
      </c>
      <c r="S919" s="6">
        <f t="shared" si="204"/>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5" hidden="1" customHeight="1" outlineLevel="2" x14ac:dyDescent="0.25">
      <c r="A920" s="106"/>
      <c r="B920" s="97"/>
      <c r="C920" s="18"/>
      <c r="D920" s="18"/>
      <c r="E920" s="18"/>
      <c r="F920" s="14"/>
      <c r="G920" s="88"/>
      <c r="H920" s="88"/>
      <c r="I920" s="103"/>
      <c r="J920" s="103" t="s">
        <v>132</v>
      </c>
      <c r="K920" s="102">
        <v>100</v>
      </c>
      <c r="L920" s="6">
        <f t="shared" si="205"/>
        <v>100</v>
      </c>
      <c r="M920" s="6">
        <f t="shared" si="204"/>
        <v>100</v>
      </c>
      <c r="N920" s="6">
        <f t="shared" si="204"/>
        <v>100</v>
      </c>
      <c r="O920" s="6">
        <f t="shared" si="204"/>
        <v>100</v>
      </c>
      <c r="P920" s="6">
        <f t="shared" si="204"/>
        <v>100</v>
      </c>
      <c r="Q920" s="6">
        <f t="shared" si="204"/>
        <v>100</v>
      </c>
      <c r="R920" s="6">
        <f t="shared" si="204"/>
        <v>100</v>
      </c>
      <c r="S920" s="6">
        <f t="shared" si="204"/>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5" hidden="1" customHeight="1" outlineLevel="2" x14ac:dyDescent="0.25">
      <c r="A921" s="106"/>
      <c r="B921" s="97"/>
      <c r="C921" s="18"/>
      <c r="D921" s="18"/>
      <c r="E921" s="18"/>
      <c r="F921" s="14"/>
      <c r="G921" s="88"/>
      <c r="H921" s="88"/>
      <c r="I921" s="103"/>
      <c r="J921" s="103" t="s">
        <v>133</v>
      </c>
      <c r="K921" s="102">
        <v>100</v>
      </c>
      <c r="L921" s="6">
        <f t="shared" si="205"/>
        <v>100</v>
      </c>
      <c r="M921" s="6">
        <f t="shared" si="204"/>
        <v>100</v>
      </c>
      <c r="N921" s="6">
        <f t="shared" si="204"/>
        <v>100</v>
      </c>
      <c r="O921" s="6">
        <f t="shared" si="204"/>
        <v>100</v>
      </c>
      <c r="P921" s="6">
        <f t="shared" si="204"/>
        <v>100</v>
      </c>
      <c r="Q921" s="6">
        <f t="shared" si="204"/>
        <v>100</v>
      </c>
      <c r="R921" s="6">
        <f t="shared" si="204"/>
        <v>100</v>
      </c>
      <c r="S921" s="6">
        <f t="shared" si="204"/>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5" hidden="1" customHeight="1" outlineLevel="2" x14ac:dyDescent="0.25">
      <c r="A922" s="106"/>
      <c r="B922" s="97"/>
      <c r="C922" s="18"/>
      <c r="D922" s="18"/>
      <c r="E922" s="18"/>
      <c r="F922" s="14"/>
      <c r="G922" s="88"/>
      <c r="H922" s="88"/>
      <c r="I922" s="103"/>
      <c r="J922" s="103" t="s">
        <v>134</v>
      </c>
      <c r="K922" s="102">
        <v>100</v>
      </c>
      <c r="L922" s="6">
        <f t="shared" si="205"/>
        <v>100</v>
      </c>
      <c r="M922" s="6">
        <f t="shared" si="204"/>
        <v>100</v>
      </c>
      <c r="N922" s="6">
        <f t="shared" si="204"/>
        <v>100</v>
      </c>
      <c r="O922" s="6">
        <f t="shared" si="204"/>
        <v>100</v>
      </c>
      <c r="P922" s="6">
        <f t="shared" si="204"/>
        <v>100</v>
      </c>
      <c r="Q922" s="6">
        <f t="shared" si="204"/>
        <v>100</v>
      </c>
      <c r="R922" s="6">
        <f t="shared" si="204"/>
        <v>100</v>
      </c>
      <c r="S922" s="6">
        <f t="shared" si="204"/>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5" hidden="1" customHeight="1" outlineLevel="2" x14ac:dyDescent="0.25">
      <c r="A923" s="106"/>
      <c r="B923" s="97"/>
      <c r="C923" s="18"/>
      <c r="D923" s="18"/>
      <c r="E923" s="18"/>
      <c r="F923" s="14"/>
      <c r="G923" s="88"/>
      <c r="H923" s="88"/>
      <c r="I923" s="103"/>
      <c r="J923" s="103" t="s">
        <v>135</v>
      </c>
      <c r="K923" s="102">
        <v>1500</v>
      </c>
      <c r="L923" s="6">
        <f t="shared" si="205"/>
        <v>1500</v>
      </c>
      <c r="M923" s="6">
        <f t="shared" si="204"/>
        <v>1500</v>
      </c>
      <c r="N923" s="6">
        <f t="shared" si="204"/>
        <v>1500</v>
      </c>
      <c r="O923" s="6">
        <f t="shared" si="204"/>
        <v>1500</v>
      </c>
      <c r="P923" s="6">
        <f t="shared" si="204"/>
        <v>1500</v>
      </c>
      <c r="Q923" s="6">
        <f t="shared" si="204"/>
        <v>1500</v>
      </c>
      <c r="R923" s="6">
        <f t="shared" si="204"/>
        <v>1500</v>
      </c>
      <c r="S923" s="6">
        <f t="shared" si="204"/>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5" hidden="1" customHeight="1" outlineLevel="2" x14ac:dyDescent="0.25">
      <c r="A924" s="106"/>
      <c r="B924" s="97"/>
      <c r="C924" s="18"/>
      <c r="D924" s="18"/>
      <c r="E924" s="18"/>
      <c r="F924" s="14"/>
      <c r="G924" s="88"/>
      <c r="H924" s="88"/>
      <c r="I924" s="103"/>
      <c r="J924" s="103" t="s">
        <v>136</v>
      </c>
      <c r="K924" s="102">
        <v>1500</v>
      </c>
      <c r="L924" s="6">
        <f t="shared" si="205"/>
        <v>1500</v>
      </c>
      <c r="M924" s="6">
        <f t="shared" si="205"/>
        <v>1500</v>
      </c>
      <c r="N924" s="6">
        <f t="shared" si="205"/>
        <v>1500</v>
      </c>
      <c r="O924" s="6">
        <f t="shared" si="205"/>
        <v>1500</v>
      </c>
      <c r="P924" s="6">
        <f t="shared" si="205"/>
        <v>1500</v>
      </c>
      <c r="Q924" s="6">
        <f t="shared" si="205"/>
        <v>1500</v>
      </c>
      <c r="R924" s="6">
        <f t="shared" si="205"/>
        <v>1500</v>
      </c>
      <c r="S924" s="6">
        <f t="shared" si="205"/>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5" hidden="1" customHeight="1" outlineLevel="2" x14ac:dyDescent="0.25">
      <c r="A925" s="106"/>
      <c r="B925" s="97"/>
      <c r="C925" s="18"/>
      <c r="D925" s="18"/>
      <c r="E925" s="18"/>
      <c r="F925" s="14"/>
      <c r="G925" s="88"/>
      <c r="H925" s="88"/>
      <c r="I925" s="103"/>
      <c r="J925" s="103" t="s">
        <v>137</v>
      </c>
      <c r="K925" s="102">
        <v>1500</v>
      </c>
      <c r="L925" s="6">
        <f t="shared" si="205"/>
        <v>1500</v>
      </c>
      <c r="M925" s="6">
        <f t="shared" si="205"/>
        <v>1500</v>
      </c>
      <c r="N925" s="6">
        <f t="shared" si="205"/>
        <v>1500</v>
      </c>
      <c r="O925" s="6">
        <f t="shared" si="205"/>
        <v>1500</v>
      </c>
      <c r="P925" s="6">
        <f t="shared" si="205"/>
        <v>1500</v>
      </c>
      <c r="Q925" s="6">
        <f t="shared" si="205"/>
        <v>1500</v>
      </c>
      <c r="R925" s="6">
        <f t="shared" si="205"/>
        <v>1500</v>
      </c>
      <c r="S925" s="6">
        <f t="shared" si="205"/>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5" hidden="1" customHeight="1" outlineLevel="2" x14ac:dyDescent="0.25">
      <c r="A926" s="106"/>
      <c r="B926" s="97"/>
      <c r="C926" s="18"/>
      <c r="D926" s="18"/>
      <c r="E926" s="18"/>
      <c r="F926" s="14"/>
      <c r="G926" s="88"/>
      <c r="H926" s="88"/>
      <c r="I926" s="103"/>
      <c r="J926" s="103" t="s">
        <v>138</v>
      </c>
      <c r="K926" s="102">
        <v>1250</v>
      </c>
      <c r="L926" s="6">
        <f t="shared" si="205"/>
        <v>1250</v>
      </c>
      <c r="M926" s="6">
        <f t="shared" si="205"/>
        <v>1250</v>
      </c>
      <c r="N926" s="6">
        <f t="shared" si="205"/>
        <v>1250</v>
      </c>
      <c r="O926" s="6">
        <f t="shared" si="205"/>
        <v>1250</v>
      </c>
      <c r="P926" s="6">
        <f t="shared" si="205"/>
        <v>1250</v>
      </c>
      <c r="Q926" s="6">
        <f t="shared" si="205"/>
        <v>1250</v>
      </c>
      <c r="R926" s="6">
        <f t="shared" si="205"/>
        <v>1250</v>
      </c>
      <c r="S926" s="6">
        <f t="shared" si="205"/>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5" hidden="1" customHeight="1" outlineLevel="2" x14ac:dyDescent="0.25">
      <c r="A927" s="106"/>
      <c r="B927" s="97"/>
      <c r="C927" s="18"/>
      <c r="D927" s="18"/>
      <c r="E927" s="18"/>
      <c r="F927" s="14"/>
      <c r="G927" s="88"/>
      <c r="H927" s="88"/>
      <c r="I927" s="103"/>
      <c r="J927" s="103" t="s">
        <v>139</v>
      </c>
      <c r="K927" s="102">
        <v>1000</v>
      </c>
      <c r="L927" s="6">
        <f t="shared" si="205"/>
        <v>1000</v>
      </c>
      <c r="M927" s="6">
        <f t="shared" si="205"/>
        <v>1000</v>
      </c>
      <c r="N927" s="6">
        <f t="shared" si="205"/>
        <v>1000</v>
      </c>
      <c r="O927" s="6">
        <f t="shared" si="205"/>
        <v>1000</v>
      </c>
      <c r="P927" s="6">
        <f t="shared" si="205"/>
        <v>1000</v>
      </c>
      <c r="Q927" s="6">
        <f t="shared" si="205"/>
        <v>1000</v>
      </c>
      <c r="R927" s="6">
        <f t="shared" si="205"/>
        <v>1000</v>
      </c>
      <c r="S927" s="6">
        <f t="shared" si="205"/>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5" hidden="1" customHeight="1" outlineLevel="2" x14ac:dyDescent="0.25">
      <c r="A928" s="106"/>
      <c r="B928" s="97"/>
      <c r="C928" s="18"/>
      <c r="D928" s="18"/>
      <c r="E928" s="18"/>
      <c r="F928" s="14"/>
      <c r="G928" s="88"/>
      <c r="H928" s="88"/>
      <c r="I928" s="103" t="s">
        <v>779</v>
      </c>
      <c r="J928" s="103" t="s">
        <v>371</v>
      </c>
      <c r="K928" s="102">
        <v>100</v>
      </c>
      <c r="L928" s="6">
        <f t="shared" si="205"/>
        <v>100</v>
      </c>
      <c r="M928" s="6">
        <f t="shared" si="205"/>
        <v>100</v>
      </c>
      <c r="N928" s="6">
        <f t="shared" si="205"/>
        <v>100</v>
      </c>
      <c r="O928" s="6">
        <f t="shared" si="205"/>
        <v>100</v>
      </c>
      <c r="P928" s="6">
        <f t="shared" si="205"/>
        <v>100</v>
      </c>
      <c r="Q928" s="6">
        <f t="shared" si="205"/>
        <v>100</v>
      </c>
      <c r="R928" s="6">
        <f t="shared" si="205"/>
        <v>100</v>
      </c>
      <c r="S928" s="6">
        <f t="shared" si="205"/>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131</v>
      </c>
      <c r="K929" s="102">
        <v>100</v>
      </c>
      <c r="L929" s="6">
        <f t="shared" si="205"/>
        <v>100</v>
      </c>
      <c r="M929" s="6">
        <f t="shared" si="205"/>
        <v>100</v>
      </c>
      <c r="N929" s="6">
        <f t="shared" si="205"/>
        <v>100</v>
      </c>
      <c r="O929" s="6">
        <f t="shared" si="205"/>
        <v>100</v>
      </c>
      <c r="P929" s="6">
        <f t="shared" si="205"/>
        <v>100</v>
      </c>
      <c r="Q929" s="6">
        <f t="shared" si="205"/>
        <v>100</v>
      </c>
      <c r="R929" s="6">
        <f t="shared" si="205"/>
        <v>100</v>
      </c>
      <c r="S929" s="6">
        <f t="shared" si="205"/>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132</v>
      </c>
      <c r="K930" s="102">
        <v>100</v>
      </c>
      <c r="L930" s="6">
        <f t="shared" si="205"/>
        <v>100</v>
      </c>
      <c r="M930" s="6">
        <f t="shared" si="205"/>
        <v>100</v>
      </c>
      <c r="N930" s="6">
        <f t="shared" si="205"/>
        <v>100</v>
      </c>
      <c r="O930" s="6">
        <f t="shared" si="205"/>
        <v>100</v>
      </c>
      <c r="P930" s="6">
        <f t="shared" si="205"/>
        <v>100</v>
      </c>
      <c r="Q930" s="6">
        <f t="shared" si="205"/>
        <v>100</v>
      </c>
      <c r="R930" s="6">
        <f t="shared" si="205"/>
        <v>100</v>
      </c>
      <c r="S930" s="6">
        <f t="shared" si="205"/>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133</v>
      </c>
      <c r="K931" s="102">
        <v>100</v>
      </c>
      <c r="L931" s="6">
        <f t="shared" si="205"/>
        <v>100</v>
      </c>
      <c r="M931" s="6">
        <f t="shared" si="205"/>
        <v>100</v>
      </c>
      <c r="N931" s="6">
        <f t="shared" si="205"/>
        <v>100</v>
      </c>
      <c r="O931" s="6">
        <f t="shared" si="205"/>
        <v>100</v>
      </c>
      <c r="P931" s="6">
        <f t="shared" si="205"/>
        <v>100</v>
      </c>
      <c r="Q931" s="6">
        <f t="shared" si="205"/>
        <v>100</v>
      </c>
      <c r="R931" s="6">
        <f t="shared" si="205"/>
        <v>100</v>
      </c>
      <c r="S931" s="6">
        <f t="shared" si="205"/>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c r="J932" s="103" t="s">
        <v>134</v>
      </c>
      <c r="K932" s="102">
        <v>100</v>
      </c>
      <c r="L932" s="6">
        <f t="shared" si="205"/>
        <v>100</v>
      </c>
      <c r="M932" s="6">
        <f t="shared" si="205"/>
        <v>100</v>
      </c>
      <c r="N932" s="6">
        <f t="shared" si="205"/>
        <v>100</v>
      </c>
      <c r="O932" s="6">
        <f t="shared" si="205"/>
        <v>100</v>
      </c>
      <c r="P932" s="6">
        <f t="shared" si="205"/>
        <v>100</v>
      </c>
      <c r="Q932" s="6">
        <f t="shared" si="205"/>
        <v>100</v>
      </c>
      <c r="R932" s="6">
        <f t="shared" si="205"/>
        <v>100</v>
      </c>
      <c r="S932" s="6">
        <f t="shared" si="205"/>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135</v>
      </c>
      <c r="K933" s="102">
        <v>1500</v>
      </c>
      <c r="L933" s="6">
        <f t="shared" si="205"/>
        <v>1500</v>
      </c>
      <c r="M933" s="6">
        <f t="shared" si="205"/>
        <v>1500</v>
      </c>
      <c r="N933" s="6">
        <f t="shared" si="205"/>
        <v>1500</v>
      </c>
      <c r="O933" s="6">
        <f t="shared" si="205"/>
        <v>1500</v>
      </c>
      <c r="P933" s="6">
        <f t="shared" si="205"/>
        <v>1500</v>
      </c>
      <c r="Q933" s="6">
        <f t="shared" si="205"/>
        <v>1500</v>
      </c>
      <c r="R933" s="6">
        <f t="shared" si="205"/>
        <v>1500</v>
      </c>
      <c r="S933" s="6">
        <f t="shared" si="205"/>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136</v>
      </c>
      <c r="K934" s="102">
        <v>1500</v>
      </c>
      <c r="L934" s="6">
        <f t="shared" si="205"/>
        <v>1500</v>
      </c>
      <c r="M934" s="6">
        <f t="shared" si="205"/>
        <v>1500</v>
      </c>
      <c r="N934" s="6">
        <f t="shared" si="205"/>
        <v>1500</v>
      </c>
      <c r="O934" s="6">
        <f t="shared" si="205"/>
        <v>1500</v>
      </c>
      <c r="P934" s="6">
        <f t="shared" si="205"/>
        <v>1500</v>
      </c>
      <c r="Q934" s="6">
        <f t="shared" si="205"/>
        <v>1500</v>
      </c>
      <c r="R934" s="6">
        <f t="shared" si="205"/>
        <v>1500</v>
      </c>
      <c r="S934" s="6">
        <f t="shared" si="205"/>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137</v>
      </c>
      <c r="K935" s="102">
        <v>1500</v>
      </c>
      <c r="L935" s="6">
        <f t="shared" si="205"/>
        <v>1500</v>
      </c>
      <c r="M935" s="6">
        <f t="shared" si="205"/>
        <v>1500</v>
      </c>
      <c r="N935" s="6">
        <f t="shared" si="205"/>
        <v>1500</v>
      </c>
      <c r="O935" s="6">
        <f t="shared" si="205"/>
        <v>1500</v>
      </c>
      <c r="P935" s="6">
        <f t="shared" si="205"/>
        <v>1500</v>
      </c>
      <c r="Q935" s="6">
        <f t="shared" si="205"/>
        <v>1500</v>
      </c>
      <c r="R935" s="6">
        <f t="shared" si="205"/>
        <v>1500</v>
      </c>
      <c r="S935" s="6">
        <f t="shared" si="205"/>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138</v>
      </c>
      <c r="K936" s="102">
        <v>1250</v>
      </c>
      <c r="L936" s="6">
        <f t="shared" si="205"/>
        <v>1250</v>
      </c>
      <c r="M936" s="6">
        <f t="shared" si="205"/>
        <v>1250</v>
      </c>
      <c r="N936" s="6">
        <f t="shared" si="205"/>
        <v>1250</v>
      </c>
      <c r="O936" s="6">
        <f t="shared" si="205"/>
        <v>1250</v>
      </c>
      <c r="P936" s="6">
        <f t="shared" si="205"/>
        <v>1250</v>
      </c>
      <c r="Q936" s="6">
        <f t="shared" si="205"/>
        <v>1250</v>
      </c>
      <c r="R936" s="6">
        <f t="shared" si="205"/>
        <v>1250</v>
      </c>
      <c r="S936" s="6">
        <f t="shared" si="205"/>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139</v>
      </c>
      <c r="K937" s="102">
        <v>1000</v>
      </c>
      <c r="L937" s="6">
        <f t="shared" si="205"/>
        <v>1000</v>
      </c>
      <c r="M937" s="6">
        <f t="shared" si="205"/>
        <v>1000</v>
      </c>
      <c r="N937" s="6">
        <f t="shared" si="205"/>
        <v>1000</v>
      </c>
      <c r="O937" s="6">
        <f t="shared" si="205"/>
        <v>1000</v>
      </c>
      <c r="P937" s="6">
        <f t="shared" si="205"/>
        <v>1000</v>
      </c>
      <c r="Q937" s="6">
        <f t="shared" si="205"/>
        <v>1000</v>
      </c>
      <c r="R937" s="6">
        <f t="shared" si="205"/>
        <v>1000</v>
      </c>
      <c r="S937" s="6">
        <f t="shared" si="205"/>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t="s">
        <v>780</v>
      </c>
      <c r="J938" s="103" t="s">
        <v>371</v>
      </c>
      <c r="K938" s="102">
        <v>100</v>
      </c>
      <c r="L938" s="6">
        <f t="shared" si="205"/>
        <v>100</v>
      </c>
      <c r="M938" s="6">
        <f t="shared" si="205"/>
        <v>100</v>
      </c>
      <c r="N938" s="6">
        <f t="shared" si="205"/>
        <v>100</v>
      </c>
      <c r="O938" s="6">
        <f t="shared" si="205"/>
        <v>100</v>
      </c>
      <c r="P938" s="6">
        <f t="shared" si="205"/>
        <v>100</v>
      </c>
      <c r="Q938" s="6">
        <f t="shared" si="205"/>
        <v>100</v>
      </c>
      <c r="R938" s="6">
        <f t="shared" si="205"/>
        <v>100</v>
      </c>
      <c r="S938" s="6">
        <f t="shared" si="205"/>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131</v>
      </c>
      <c r="K939" s="102">
        <v>100</v>
      </c>
      <c r="L939" s="6">
        <f t="shared" si="205"/>
        <v>100</v>
      </c>
      <c r="M939" s="6">
        <f t="shared" si="205"/>
        <v>100</v>
      </c>
      <c r="N939" s="6">
        <f t="shared" si="205"/>
        <v>100</v>
      </c>
      <c r="O939" s="6">
        <f t="shared" si="205"/>
        <v>100</v>
      </c>
      <c r="P939" s="6">
        <f t="shared" si="205"/>
        <v>100</v>
      </c>
      <c r="Q939" s="6">
        <f t="shared" si="205"/>
        <v>100</v>
      </c>
      <c r="R939" s="6">
        <f t="shared" si="205"/>
        <v>100</v>
      </c>
      <c r="S939" s="6">
        <f t="shared" si="205"/>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132</v>
      </c>
      <c r="K940" s="102">
        <v>100</v>
      </c>
      <c r="L940" s="6">
        <f t="shared" si="205"/>
        <v>100</v>
      </c>
      <c r="M940" s="6">
        <f t="shared" si="205"/>
        <v>100</v>
      </c>
      <c r="N940" s="6">
        <f t="shared" si="205"/>
        <v>100</v>
      </c>
      <c r="O940" s="6">
        <f t="shared" si="205"/>
        <v>100</v>
      </c>
      <c r="P940" s="6">
        <f t="shared" si="205"/>
        <v>100</v>
      </c>
      <c r="Q940" s="6">
        <f t="shared" si="205"/>
        <v>100</v>
      </c>
      <c r="R940" s="6">
        <f t="shared" si="205"/>
        <v>100</v>
      </c>
      <c r="S940" s="6">
        <f t="shared" si="205"/>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133</v>
      </c>
      <c r="K941" s="102">
        <v>100</v>
      </c>
      <c r="L941" s="6">
        <f t="shared" si="205"/>
        <v>100</v>
      </c>
      <c r="M941" s="6">
        <f t="shared" si="205"/>
        <v>100</v>
      </c>
      <c r="N941" s="6">
        <f t="shared" si="205"/>
        <v>100</v>
      </c>
      <c r="O941" s="6">
        <f t="shared" si="205"/>
        <v>100</v>
      </c>
      <c r="P941" s="6">
        <f t="shared" si="205"/>
        <v>100</v>
      </c>
      <c r="Q941" s="6">
        <f t="shared" si="205"/>
        <v>100</v>
      </c>
      <c r="R941" s="6">
        <f t="shared" si="205"/>
        <v>100</v>
      </c>
      <c r="S941" s="6">
        <f t="shared" si="205"/>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c r="J942" s="103" t="s">
        <v>134</v>
      </c>
      <c r="K942" s="102">
        <v>100</v>
      </c>
      <c r="L942" s="6">
        <f t="shared" si="205"/>
        <v>100</v>
      </c>
      <c r="M942" s="6">
        <f t="shared" si="205"/>
        <v>100</v>
      </c>
      <c r="N942" s="6">
        <f t="shared" si="205"/>
        <v>100</v>
      </c>
      <c r="O942" s="6">
        <f t="shared" si="205"/>
        <v>100</v>
      </c>
      <c r="P942" s="6">
        <f t="shared" si="205"/>
        <v>100</v>
      </c>
      <c r="Q942" s="6">
        <f t="shared" si="205"/>
        <v>100</v>
      </c>
      <c r="R942" s="6">
        <f t="shared" si="205"/>
        <v>100</v>
      </c>
      <c r="S942" s="6">
        <f t="shared" si="205"/>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135</v>
      </c>
      <c r="K943" s="102">
        <v>1500</v>
      </c>
      <c r="L943" s="6">
        <f t="shared" si="205"/>
        <v>1500</v>
      </c>
      <c r="M943" s="6">
        <f t="shared" si="205"/>
        <v>1500</v>
      </c>
      <c r="N943" s="6">
        <f t="shared" si="205"/>
        <v>1500</v>
      </c>
      <c r="O943" s="6">
        <f t="shared" si="205"/>
        <v>1500</v>
      </c>
      <c r="P943" s="6">
        <f t="shared" si="205"/>
        <v>1500</v>
      </c>
      <c r="Q943" s="6">
        <f t="shared" si="205"/>
        <v>1500</v>
      </c>
      <c r="R943" s="6">
        <f t="shared" si="205"/>
        <v>1500</v>
      </c>
      <c r="S943" s="6">
        <f t="shared" si="205"/>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136</v>
      </c>
      <c r="K944" s="102">
        <v>1500</v>
      </c>
      <c r="L944" s="6">
        <f t="shared" si="205"/>
        <v>1500</v>
      </c>
      <c r="M944" s="6">
        <f t="shared" si="205"/>
        <v>1500</v>
      </c>
      <c r="N944" s="6">
        <f t="shared" si="205"/>
        <v>1500</v>
      </c>
      <c r="O944" s="6">
        <f t="shared" si="205"/>
        <v>1500</v>
      </c>
      <c r="P944" s="6">
        <f t="shared" si="205"/>
        <v>1500</v>
      </c>
      <c r="Q944" s="6">
        <f t="shared" si="205"/>
        <v>1500</v>
      </c>
      <c r="R944" s="6">
        <f t="shared" si="205"/>
        <v>1500</v>
      </c>
      <c r="S944" s="6">
        <f t="shared" si="205"/>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137</v>
      </c>
      <c r="K945" s="102">
        <v>1500</v>
      </c>
      <c r="L945" s="6">
        <f t="shared" si="205"/>
        <v>1500</v>
      </c>
      <c r="M945" s="6">
        <f t="shared" si="205"/>
        <v>1500</v>
      </c>
      <c r="N945" s="6">
        <f t="shared" si="205"/>
        <v>1500</v>
      </c>
      <c r="O945" s="6">
        <f t="shared" si="205"/>
        <v>1500</v>
      </c>
      <c r="P945" s="6">
        <f t="shared" si="205"/>
        <v>1500</v>
      </c>
      <c r="Q945" s="6">
        <f t="shared" si="205"/>
        <v>1500</v>
      </c>
      <c r="R945" s="6">
        <f t="shared" si="205"/>
        <v>1500</v>
      </c>
      <c r="S945" s="6">
        <f t="shared" si="205"/>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138</v>
      </c>
      <c r="K946" s="102">
        <v>1250</v>
      </c>
      <c r="L946" s="6">
        <f t="shared" si="205"/>
        <v>1250</v>
      </c>
      <c r="M946" s="6">
        <f t="shared" si="205"/>
        <v>1250</v>
      </c>
      <c r="N946" s="6">
        <f t="shared" si="205"/>
        <v>1250</v>
      </c>
      <c r="O946" s="6">
        <f t="shared" si="205"/>
        <v>1250</v>
      </c>
      <c r="P946" s="6">
        <f t="shared" si="205"/>
        <v>1250</v>
      </c>
      <c r="Q946" s="6">
        <f t="shared" si="205"/>
        <v>1250</v>
      </c>
      <c r="R946" s="6">
        <f t="shared" si="205"/>
        <v>1250</v>
      </c>
      <c r="S946" s="6">
        <f t="shared" si="205"/>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139</v>
      </c>
      <c r="K947" s="102">
        <v>1000</v>
      </c>
      <c r="L947" s="6">
        <f t="shared" si="205"/>
        <v>1000</v>
      </c>
      <c r="M947" s="6">
        <f t="shared" si="205"/>
        <v>1000</v>
      </c>
      <c r="N947" s="6">
        <f t="shared" si="205"/>
        <v>1000</v>
      </c>
      <c r="O947" s="6">
        <f t="shared" si="205"/>
        <v>1000</v>
      </c>
      <c r="P947" s="6">
        <f t="shared" si="205"/>
        <v>1000</v>
      </c>
      <c r="Q947" s="6">
        <f t="shared" si="205"/>
        <v>1000</v>
      </c>
      <c r="R947" s="6">
        <f t="shared" si="205"/>
        <v>1000</v>
      </c>
      <c r="S947" s="6">
        <f t="shared" si="205"/>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t="s">
        <v>781</v>
      </c>
      <c r="J948" s="103" t="s">
        <v>371</v>
      </c>
      <c r="K948" s="102">
        <v>100</v>
      </c>
      <c r="L948" s="6">
        <f t="shared" si="205"/>
        <v>100</v>
      </c>
      <c r="M948" s="6">
        <f t="shared" si="205"/>
        <v>100</v>
      </c>
      <c r="N948" s="6">
        <f t="shared" si="205"/>
        <v>100</v>
      </c>
      <c r="O948" s="6">
        <f t="shared" si="205"/>
        <v>100</v>
      </c>
      <c r="P948" s="6">
        <f t="shared" si="205"/>
        <v>100</v>
      </c>
      <c r="Q948" s="6">
        <f t="shared" si="205"/>
        <v>100</v>
      </c>
      <c r="R948" s="6">
        <f t="shared" si="205"/>
        <v>100</v>
      </c>
      <c r="S948" s="6">
        <f t="shared" si="205"/>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131</v>
      </c>
      <c r="K949" s="102">
        <v>100</v>
      </c>
      <c r="L949" s="6">
        <f t="shared" si="205"/>
        <v>100</v>
      </c>
      <c r="M949" s="6">
        <f t="shared" si="205"/>
        <v>100</v>
      </c>
      <c r="N949" s="6">
        <f t="shared" si="205"/>
        <v>100</v>
      </c>
      <c r="O949" s="6">
        <f t="shared" si="205"/>
        <v>100</v>
      </c>
      <c r="P949" s="6">
        <f t="shared" si="205"/>
        <v>100</v>
      </c>
      <c r="Q949" s="6">
        <f t="shared" si="205"/>
        <v>100</v>
      </c>
      <c r="R949" s="6">
        <f t="shared" si="205"/>
        <v>100</v>
      </c>
      <c r="S949" s="6">
        <f t="shared" si="205"/>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132</v>
      </c>
      <c r="K950" s="102">
        <v>100</v>
      </c>
      <c r="L950" s="6">
        <f t="shared" si="205"/>
        <v>100</v>
      </c>
      <c r="M950" s="6">
        <f t="shared" si="205"/>
        <v>100</v>
      </c>
      <c r="N950" s="6">
        <f t="shared" si="205"/>
        <v>100</v>
      </c>
      <c r="O950" s="6">
        <f t="shared" si="205"/>
        <v>100</v>
      </c>
      <c r="P950" s="6">
        <f t="shared" si="205"/>
        <v>100</v>
      </c>
      <c r="Q950" s="6">
        <f t="shared" si="205"/>
        <v>100</v>
      </c>
      <c r="R950" s="6">
        <f t="shared" si="205"/>
        <v>100</v>
      </c>
      <c r="S950" s="6">
        <f t="shared" si="205"/>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133</v>
      </c>
      <c r="K951" s="102">
        <v>100</v>
      </c>
      <c r="L951" s="6">
        <f t="shared" ref="L951:S982" si="206">$K951</f>
        <v>100</v>
      </c>
      <c r="M951" s="6">
        <f t="shared" si="206"/>
        <v>100</v>
      </c>
      <c r="N951" s="6">
        <f t="shared" si="206"/>
        <v>100</v>
      </c>
      <c r="O951" s="6">
        <f t="shared" si="206"/>
        <v>100</v>
      </c>
      <c r="P951" s="6">
        <f t="shared" si="206"/>
        <v>100</v>
      </c>
      <c r="Q951" s="6">
        <f t="shared" si="206"/>
        <v>100</v>
      </c>
      <c r="R951" s="6">
        <f t="shared" si="206"/>
        <v>100</v>
      </c>
      <c r="S951" s="6">
        <f t="shared" si="206"/>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c r="J952" s="103" t="s">
        <v>134</v>
      </c>
      <c r="K952" s="102">
        <v>100</v>
      </c>
      <c r="L952" s="6">
        <f t="shared" si="206"/>
        <v>100</v>
      </c>
      <c r="M952" s="6">
        <f t="shared" si="206"/>
        <v>100</v>
      </c>
      <c r="N952" s="6">
        <f t="shared" si="206"/>
        <v>100</v>
      </c>
      <c r="O952" s="6">
        <f t="shared" si="206"/>
        <v>100</v>
      </c>
      <c r="P952" s="6">
        <f t="shared" si="206"/>
        <v>100</v>
      </c>
      <c r="Q952" s="6">
        <f t="shared" si="206"/>
        <v>100</v>
      </c>
      <c r="R952" s="6">
        <f t="shared" si="206"/>
        <v>100</v>
      </c>
      <c r="S952" s="6">
        <f t="shared" si="206"/>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135</v>
      </c>
      <c r="K953" s="102">
        <v>1500</v>
      </c>
      <c r="L953" s="6">
        <f t="shared" si="206"/>
        <v>1500</v>
      </c>
      <c r="M953" s="6">
        <f t="shared" si="206"/>
        <v>1500</v>
      </c>
      <c r="N953" s="6">
        <f t="shared" si="206"/>
        <v>1500</v>
      </c>
      <c r="O953" s="6">
        <f t="shared" si="206"/>
        <v>1500</v>
      </c>
      <c r="P953" s="6">
        <f t="shared" si="206"/>
        <v>1500</v>
      </c>
      <c r="Q953" s="6">
        <f t="shared" si="206"/>
        <v>1500</v>
      </c>
      <c r="R953" s="6">
        <f t="shared" si="206"/>
        <v>1500</v>
      </c>
      <c r="S953" s="6">
        <f t="shared" si="206"/>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136</v>
      </c>
      <c r="K954" s="102">
        <v>1500</v>
      </c>
      <c r="L954" s="6">
        <f t="shared" si="206"/>
        <v>1500</v>
      </c>
      <c r="M954" s="6">
        <f t="shared" si="206"/>
        <v>1500</v>
      </c>
      <c r="N954" s="6">
        <f t="shared" si="206"/>
        <v>1500</v>
      </c>
      <c r="O954" s="6">
        <f t="shared" si="206"/>
        <v>1500</v>
      </c>
      <c r="P954" s="6">
        <f t="shared" si="206"/>
        <v>1500</v>
      </c>
      <c r="Q954" s="6">
        <f t="shared" si="206"/>
        <v>1500</v>
      </c>
      <c r="R954" s="6">
        <f t="shared" si="206"/>
        <v>1500</v>
      </c>
      <c r="S954" s="6">
        <f t="shared" si="206"/>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137</v>
      </c>
      <c r="K955" s="102">
        <v>1500</v>
      </c>
      <c r="L955" s="6">
        <f t="shared" si="206"/>
        <v>1500</v>
      </c>
      <c r="M955" s="6">
        <f t="shared" si="206"/>
        <v>1500</v>
      </c>
      <c r="N955" s="6">
        <f t="shared" si="206"/>
        <v>1500</v>
      </c>
      <c r="O955" s="6">
        <f t="shared" si="206"/>
        <v>1500</v>
      </c>
      <c r="P955" s="6">
        <f t="shared" si="206"/>
        <v>1500</v>
      </c>
      <c r="Q955" s="6">
        <f t="shared" si="206"/>
        <v>1500</v>
      </c>
      <c r="R955" s="6">
        <f t="shared" si="206"/>
        <v>1500</v>
      </c>
      <c r="S955" s="6">
        <f t="shared" si="206"/>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138</v>
      </c>
      <c r="K956" s="102">
        <v>1250</v>
      </c>
      <c r="L956" s="6">
        <f t="shared" si="206"/>
        <v>1250</v>
      </c>
      <c r="M956" s="6">
        <f t="shared" si="206"/>
        <v>1250</v>
      </c>
      <c r="N956" s="6">
        <f t="shared" si="206"/>
        <v>1250</v>
      </c>
      <c r="O956" s="6">
        <f t="shared" si="206"/>
        <v>1250</v>
      </c>
      <c r="P956" s="6">
        <f t="shared" si="206"/>
        <v>1250</v>
      </c>
      <c r="Q956" s="6">
        <f t="shared" si="206"/>
        <v>1250</v>
      </c>
      <c r="R956" s="6">
        <f t="shared" si="206"/>
        <v>1250</v>
      </c>
      <c r="S956" s="6">
        <f t="shared" si="206"/>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139</v>
      </c>
      <c r="K957" s="102">
        <v>1000</v>
      </c>
      <c r="L957" s="6">
        <f t="shared" si="206"/>
        <v>1000</v>
      </c>
      <c r="M957" s="6">
        <f t="shared" si="206"/>
        <v>1000</v>
      </c>
      <c r="N957" s="6">
        <f t="shared" si="206"/>
        <v>1000</v>
      </c>
      <c r="O957" s="6">
        <f t="shared" si="206"/>
        <v>1000</v>
      </c>
      <c r="P957" s="6">
        <f t="shared" si="206"/>
        <v>1000</v>
      </c>
      <c r="Q957" s="6">
        <f t="shared" si="206"/>
        <v>1000</v>
      </c>
      <c r="R957" s="6">
        <f t="shared" si="206"/>
        <v>1000</v>
      </c>
      <c r="S957" s="6">
        <f t="shared" si="206"/>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t="s">
        <v>782</v>
      </c>
      <c r="J958" s="103" t="s">
        <v>371</v>
      </c>
      <c r="K958" s="102">
        <v>1000</v>
      </c>
      <c r="L958" s="6">
        <f t="shared" si="206"/>
        <v>1000</v>
      </c>
      <c r="M958" s="6">
        <f t="shared" si="206"/>
        <v>1000</v>
      </c>
      <c r="N958" s="6">
        <f t="shared" si="206"/>
        <v>1000</v>
      </c>
      <c r="O958" s="6">
        <f t="shared" si="206"/>
        <v>1000</v>
      </c>
      <c r="P958" s="6">
        <f t="shared" si="206"/>
        <v>1000</v>
      </c>
      <c r="Q958" s="6">
        <f t="shared" si="206"/>
        <v>1000</v>
      </c>
      <c r="R958" s="6">
        <f t="shared" si="206"/>
        <v>1000</v>
      </c>
      <c r="S958" s="6">
        <f t="shared" si="206"/>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131</v>
      </c>
      <c r="K959" s="102">
        <v>100</v>
      </c>
      <c r="L959" s="6">
        <f t="shared" si="206"/>
        <v>100</v>
      </c>
      <c r="M959" s="6">
        <f t="shared" si="206"/>
        <v>100</v>
      </c>
      <c r="N959" s="6">
        <f t="shared" si="206"/>
        <v>100</v>
      </c>
      <c r="O959" s="6">
        <f t="shared" si="206"/>
        <v>100</v>
      </c>
      <c r="P959" s="6">
        <f t="shared" si="206"/>
        <v>100</v>
      </c>
      <c r="Q959" s="6">
        <f t="shared" si="206"/>
        <v>100</v>
      </c>
      <c r="R959" s="6">
        <f t="shared" si="206"/>
        <v>100</v>
      </c>
      <c r="S959" s="6">
        <f t="shared" si="206"/>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132</v>
      </c>
      <c r="K960" s="102">
        <v>100</v>
      </c>
      <c r="L960" s="6">
        <f t="shared" si="206"/>
        <v>100</v>
      </c>
      <c r="M960" s="6">
        <f t="shared" si="206"/>
        <v>100</v>
      </c>
      <c r="N960" s="6">
        <f t="shared" si="206"/>
        <v>100</v>
      </c>
      <c r="O960" s="6">
        <f t="shared" si="206"/>
        <v>100</v>
      </c>
      <c r="P960" s="6">
        <f t="shared" si="206"/>
        <v>100</v>
      </c>
      <c r="Q960" s="6">
        <f t="shared" si="206"/>
        <v>100</v>
      </c>
      <c r="R960" s="6">
        <f t="shared" si="206"/>
        <v>100</v>
      </c>
      <c r="S960" s="6">
        <f t="shared" si="206"/>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133</v>
      </c>
      <c r="K961" s="102">
        <v>100</v>
      </c>
      <c r="L961" s="6">
        <f t="shared" si="206"/>
        <v>100</v>
      </c>
      <c r="M961" s="6">
        <f t="shared" si="206"/>
        <v>100</v>
      </c>
      <c r="N961" s="6">
        <f t="shared" si="206"/>
        <v>100</v>
      </c>
      <c r="O961" s="6">
        <f t="shared" si="206"/>
        <v>100</v>
      </c>
      <c r="P961" s="6">
        <f t="shared" si="206"/>
        <v>100</v>
      </c>
      <c r="Q961" s="6">
        <f t="shared" si="206"/>
        <v>100</v>
      </c>
      <c r="R961" s="6">
        <f t="shared" si="206"/>
        <v>100</v>
      </c>
      <c r="S961" s="6">
        <f t="shared" si="206"/>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c r="J962" s="103" t="s">
        <v>134</v>
      </c>
      <c r="K962" s="102">
        <v>100</v>
      </c>
      <c r="L962" s="6">
        <f t="shared" si="206"/>
        <v>100</v>
      </c>
      <c r="M962" s="6">
        <f t="shared" si="206"/>
        <v>100</v>
      </c>
      <c r="N962" s="6">
        <f t="shared" si="206"/>
        <v>100</v>
      </c>
      <c r="O962" s="6">
        <f t="shared" si="206"/>
        <v>100</v>
      </c>
      <c r="P962" s="6">
        <f t="shared" si="206"/>
        <v>100</v>
      </c>
      <c r="Q962" s="6">
        <f t="shared" si="206"/>
        <v>100</v>
      </c>
      <c r="R962" s="6">
        <f t="shared" si="206"/>
        <v>100</v>
      </c>
      <c r="S962" s="6">
        <f t="shared" si="206"/>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135</v>
      </c>
      <c r="K963" s="102">
        <v>1500</v>
      </c>
      <c r="L963" s="6">
        <f t="shared" si="206"/>
        <v>1500</v>
      </c>
      <c r="M963" s="6">
        <f t="shared" si="206"/>
        <v>1500</v>
      </c>
      <c r="N963" s="6">
        <f t="shared" si="206"/>
        <v>1500</v>
      </c>
      <c r="O963" s="6">
        <f t="shared" si="206"/>
        <v>1500</v>
      </c>
      <c r="P963" s="6">
        <f t="shared" si="206"/>
        <v>1500</v>
      </c>
      <c r="Q963" s="6">
        <f t="shared" si="206"/>
        <v>1500</v>
      </c>
      <c r="R963" s="6">
        <f t="shared" si="206"/>
        <v>1500</v>
      </c>
      <c r="S963" s="6">
        <f t="shared" si="206"/>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136</v>
      </c>
      <c r="K964" s="102">
        <v>1500</v>
      </c>
      <c r="L964" s="6">
        <f t="shared" si="206"/>
        <v>1500</v>
      </c>
      <c r="M964" s="6">
        <f t="shared" si="206"/>
        <v>1500</v>
      </c>
      <c r="N964" s="6">
        <f t="shared" si="206"/>
        <v>1500</v>
      </c>
      <c r="O964" s="6">
        <f t="shared" si="206"/>
        <v>1500</v>
      </c>
      <c r="P964" s="6">
        <f t="shared" si="206"/>
        <v>1500</v>
      </c>
      <c r="Q964" s="6">
        <f t="shared" si="206"/>
        <v>1500</v>
      </c>
      <c r="R964" s="6">
        <f t="shared" si="206"/>
        <v>1500</v>
      </c>
      <c r="S964" s="6">
        <f t="shared" si="206"/>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137</v>
      </c>
      <c r="K965" s="102">
        <v>1500</v>
      </c>
      <c r="L965" s="6">
        <f t="shared" si="206"/>
        <v>1500</v>
      </c>
      <c r="M965" s="6">
        <f t="shared" si="206"/>
        <v>1500</v>
      </c>
      <c r="N965" s="6">
        <f t="shared" si="206"/>
        <v>1500</v>
      </c>
      <c r="O965" s="6">
        <f t="shared" si="206"/>
        <v>1500</v>
      </c>
      <c r="P965" s="6">
        <f t="shared" si="206"/>
        <v>1500</v>
      </c>
      <c r="Q965" s="6">
        <f t="shared" si="206"/>
        <v>1500</v>
      </c>
      <c r="R965" s="6">
        <f t="shared" si="206"/>
        <v>1500</v>
      </c>
      <c r="S965" s="6">
        <f t="shared" si="206"/>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138</v>
      </c>
      <c r="K966" s="102">
        <v>1250</v>
      </c>
      <c r="L966" s="6">
        <f t="shared" si="206"/>
        <v>1250</v>
      </c>
      <c r="M966" s="6">
        <f t="shared" si="206"/>
        <v>1250</v>
      </c>
      <c r="N966" s="6">
        <f t="shared" si="206"/>
        <v>1250</v>
      </c>
      <c r="O966" s="6">
        <f t="shared" si="206"/>
        <v>1250</v>
      </c>
      <c r="P966" s="6">
        <f t="shared" si="206"/>
        <v>1250</v>
      </c>
      <c r="Q966" s="6">
        <f t="shared" si="206"/>
        <v>1250</v>
      </c>
      <c r="R966" s="6">
        <f t="shared" si="206"/>
        <v>1250</v>
      </c>
      <c r="S966" s="6">
        <f t="shared" si="206"/>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139</v>
      </c>
      <c r="K967" s="102">
        <v>1000</v>
      </c>
      <c r="L967" s="6">
        <f t="shared" si="206"/>
        <v>1000</v>
      </c>
      <c r="M967" s="6">
        <f t="shared" si="206"/>
        <v>1000</v>
      </c>
      <c r="N967" s="6">
        <f t="shared" si="206"/>
        <v>1000</v>
      </c>
      <c r="O967" s="6">
        <f t="shared" si="206"/>
        <v>1000</v>
      </c>
      <c r="P967" s="6">
        <f t="shared" si="206"/>
        <v>1000</v>
      </c>
      <c r="Q967" s="6">
        <f t="shared" si="206"/>
        <v>1000</v>
      </c>
      <c r="R967" s="6">
        <f t="shared" si="206"/>
        <v>1000</v>
      </c>
      <c r="S967" s="6">
        <f t="shared" si="206"/>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t="s">
        <v>783</v>
      </c>
      <c r="J968" s="103" t="s">
        <v>371</v>
      </c>
      <c r="K968" s="102">
        <v>1000</v>
      </c>
      <c r="L968" s="6">
        <f t="shared" si="206"/>
        <v>1000</v>
      </c>
      <c r="M968" s="6">
        <f t="shared" si="206"/>
        <v>1000</v>
      </c>
      <c r="N968" s="6">
        <f t="shared" si="206"/>
        <v>1000</v>
      </c>
      <c r="O968" s="6">
        <f t="shared" si="206"/>
        <v>1000</v>
      </c>
      <c r="P968" s="6">
        <f t="shared" si="206"/>
        <v>1000</v>
      </c>
      <c r="Q968" s="6">
        <f t="shared" si="206"/>
        <v>1000</v>
      </c>
      <c r="R968" s="6">
        <f t="shared" si="206"/>
        <v>1000</v>
      </c>
      <c r="S968" s="6">
        <f t="shared" si="206"/>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131</v>
      </c>
      <c r="K969" s="102">
        <v>100</v>
      </c>
      <c r="L969" s="6">
        <f t="shared" si="206"/>
        <v>100</v>
      </c>
      <c r="M969" s="6">
        <f t="shared" si="206"/>
        <v>100</v>
      </c>
      <c r="N969" s="6">
        <f t="shared" si="206"/>
        <v>100</v>
      </c>
      <c r="O969" s="6">
        <f t="shared" si="206"/>
        <v>100</v>
      </c>
      <c r="P969" s="6">
        <f t="shared" si="206"/>
        <v>100</v>
      </c>
      <c r="Q969" s="6">
        <f t="shared" si="206"/>
        <v>100</v>
      </c>
      <c r="R969" s="6">
        <f t="shared" si="206"/>
        <v>100</v>
      </c>
      <c r="S969" s="6">
        <f t="shared" si="206"/>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132</v>
      </c>
      <c r="K970" s="102">
        <v>100</v>
      </c>
      <c r="L970" s="6">
        <f t="shared" si="206"/>
        <v>100</v>
      </c>
      <c r="M970" s="6">
        <f t="shared" si="206"/>
        <v>100</v>
      </c>
      <c r="N970" s="6">
        <f t="shared" si="206"/>
        <v>100</v>
      </c>
      <c r="O970" s="6">
        <f t="shared" si="206"/>
        <v>100</v>
      </c>
      <c r="P970" s="6">
        <f t="shared" si="206"/>
        <v>100</v>
      </c>
      <c r="Q970" s="6">
        <f t="shared" si="206"/>
        <v>100</v>
      </c>
      <c r="R970" s="6">
        <f t="shared" si="206"/>
        <v>100</v>
      </c>
      <c r="S970" s="6">
        <f t="shared" si="206"/>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133</v>
      </c>
      <c r="K971" s="102">
        <v>100</v>
      </c>
      <c r="L971" s="6">
        <f t="shared" si="206"/>
        <v>100</v>
      </c>
      <c r="M971" s="6">
        <f t="shared" si="206"/>
        <v>100</v>
      </c>
      <c r="N971" s="6">
        <f t="shared" si="206"/>
        <v>100</v>
      </c>
      <c r="O971" s="6">
        <f t="shared" si="206"/>
        <v>100</v>
      </c>
      <c r="P971" s="6">
        <f t="shared" si="206"/>
        <v>100</v>
      </c>
      <c r="Q971" s="6">
        <f t="shared" si="206"/>
        <v>100</v>
      </c>
      <c r="R971" s="6">
        <f t="shared" si="206"/>
        <v>100</v>
      </c>
      <c r="S971" s="6">
        <f t="shared" si="206"/>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c r="J972" s="103" t="s">
        <v>134</v>
      </c>
      <c r="K972" s="102">
        <v>100</v>
      </c>
      <c r="L972" s="6">
        <f t="shared" si="206"/>
        <v>100</v>
      </c>
      <c r="M972" s="6">
        <f t="shared" si="206"/>
        <v>100</v>
      </c>
      <c r="N972" s="6">
        <f t="shared" si="206"/>
        <v>100</v>
      </c>
      <c r="O972" s="6">
        <f t="shared" si="206"/>
        <v>100</v>
      </c>
      <c r="P972" s="6">
        <f t="shared" si="206"/>
        <v>100</v>
      </c>
      <c r="Q972" s="6">
        <f t="shared" si="206"/>
        <v>100</v>
      </c>
      <c r="R972" s="6">
        <f t="shared" si="206"/>
        <v>100</v>
      </c>
      <c r="S972" s="6">
        <f t="shared" si="206"/>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135</v>
      </c>
      <c r="K973" s="102">
        <v>1500</v>
      </c>
      <c r="L973" s="6">
        <f t="shared" si="206"/>
        <v>1500</v>
      </c>
      <c r="M973" s="6">
        <f t="shared" si="206"/>
        <v>1500</v>
      </c>
      <c r="N973" s="6">
        <f t="shared" si="206"/>
        <v>1500</v>
      </c>
      <c r="O973" s="6">
        <f t="shared" si="206"/>
        <v>1500</v>
      </c>
      <c r="P973" s="6">
        <f t="shared" si="206"/>
        <v>1500</v>
      </c>
      <c r="Q973" s="6">
        <f t="shared" si="206"/>
        <v>1500</v>
      </c>
      <c r="R973" s="6">
        <f t="shared" si="206"/>
        <v>1500</v>
      </c>
      <c r="S973" s="6">
        <f t="shared" si="206"/>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136</v>
      </c>
      <c r="K974" s="102">
        <v>1500</v>
      </c>
      <c r="L974" s="6">
        <f t="shared" si="206"/>
        <v>1500</v>
      </c>
      <c r="M974" s="6">
        <f t="shared" si="206"/>
        <v>1500</v>
      </c>
      <c r="N974" s="6">
        <f t="shared" si="206"/>
        <v>1500</v>
      </c>
      <c r="O974" s="6">
        <f t="shared" si="206"/>
        <v>1500</v>
      </c>
      <c r="P974" s="6">
        <f t="shared" si="206"/>
        <v>1500</v>
      </c>
      <c r="Q974" s="6">
        <f t="shared" si="206"/>
        <v>1500</v>
      </c>
      <c r="R974" s="6">
        <f t="shared" si="206"/>
        <v>1500</v>
      </c>
      <c r="S974" s="6">
        <f t="shared" si="206"/>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137</v>
      </c>
      <c r="K975" s="102">
        <v>1500</v>
      </c>
      <c r="L975" s="6">
        <f t="shared" si="206"/>
        <v>1500</v>
      </c>
      <c r="M975" s="6">
        <f t="shared" si="206"/>
        <v>1500</v>
      </c>
      <c r="N975" s="6">
        <f t="shared" si="206"/>
        <v>1500</v>
      </c>
      <c r="O975" s="6">
        <f t="shared" si="206"/>
        <v>1500</v>
      </c>
      <c r="P975" s="6">
        <f t="shared" si="206"/>
        <v>1500</v>
      </c>
      <c r="Q975" s="6">
        <f t="shared" si="206"/>
        <v>1500</v>
      </c>
      <c r="R975" s="6">
        <f t="shared" si="206"/>
        <v>1500</v>
      </c>
      <c r="S975" s="6">
        <f t="shared" si="206"/>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138</v>
      </c>
      <c r="K976" s="102">
        <v>1250</v>
      </c>
      <c r="L976" s="6">
        <f t="shared" si="206"/>
        <v>1250</v>
      </c>
      <c r="M976" s="6">
        <f t="shared" si="206"/>
        <v>1250</v>
      </c>
      <c r="N976" s="6">
        <f t="shared" si="206"/>
        <v>1250</v>
      </c>
      <c r="O976" s="6">
        <f t="shared" si="206"/>
        <v>1250</v>
      </c>
      <c r="P976" s="6">
        <f t="shared" si="206"/>
        <v>1250</v>
      </c>
      <c r="Q976" s="6">
        <f t="shared" si="206"/>
        <v>1250</v>
      </c>
      <c r="R976" s="6">
        <f t="shared" si="206"/>
        <v>1250</v>
      </c>
      <c r="S976" s="6">
        <f t="shared" si="206"/>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139</v>
      </c>
      <c r="K977" s="102">
        <v>1000</v>
      </c>
      <c r="L977" s="6">
        <f t="shared" si="206"/>
        <v>1000</v>
      </c>
      <c r="M977" s="6">
        <f t="shared" si="206"/>
        <v>1000</v>
      </c>
      <c r="N977" s="6">
        <f t="shared" si="206"/>
        <v>1000</v>
      </c>
      <c r="O977" s="6">
        <f t="shared" si="206"/>
        <v>1000</v>
      </c>
      <c r="P977" s="6">
        <f t="shared" si="206"/>
        <v>1000</v>
      </c>
      <c r="Q977" s="6">
        <f t="shared" si="206"/>
        <v>1000</v>
      </c>
      <c r="R977" s="6">
        <f t="shared" si="206"/>
        <v>1000</v>
      </c>
      <c r="S977" s="6">
        <f t="shared" si="206"/>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t="s">
        <v>784</v>
      </c>
      <c r="J978" s="103" t="s">
        <v>371</v>
      </c>
      <c r="K978" s="102">
        <v>1000</v>
      </c>
      <c r="L978" s="6">
        <f t="shared" si="206"/>
        <v>1000</v>
      </c>
      <c r="M978" s="6">
        <f t="shared" si="206"/>
        <v>1000</v>
      </c>
      <c r="N978" s="6">
        <f t="shared" si="206"/>
        <v>1000</v>
      </c>
      <c r="O978" s="6">
        <f t="shared" si="206"/>
        <v>1000</v>
      </c>
      <c r="P978" s="6">
        <f t="shared" si="206"/>
        <v>1000</v>
      </c>
      <c r="Q978" s="6">
        <f t="shared" si="206"/>
        <v>1000</v>
      </c>
      <c r="R978" s="6">
        <f t="shared" si="206"/>
        <v>1000</v>
      </c>
      <c r="S978" s="6">
        <f t="shared" si="206"/>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131</v>
      </c>
      <c r="K979" s="102">
        <v>1000</v>
      </c>
      <c r="L979" s="6">
        <f t="shared" si="206"/>
        <v>1000</v>
      </c>
      <c r="M979" s="6">
        <f t="shared" si="206"/>
        <v>1000</v>
      </c>
      <c r="N979" s="6">
        <f t="shared" si="206"/>
        <v>1000</v>
      </c>
      <c r="O979" s="6">
        <f t="shared" si="206"/>
        <v>1000</v>
      </c>
      <c r="P979" s="6">
        <f t="shared" si="206"/>
        <v>1000</v>
      </c>
      <c r="Q979" s="6">
        <f t="shared" si="206"/>
        <v>1000</v>
      </c>
      <c r="R979" s="6">
        <f t="shared" si="206"/>
        <v>1000</v>
      </c>
      <c r="S979" s="6">
        <f t="shared" si="206"/>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132</v>
      </c>
      <c r="K980" s="102">
        <v>100</v>
      </c>
      <c r="L980" s="6">
        <f t="shared" si="206"/>
        <v>100</v>
      </c>
      <c r="M980" s="6">
        <f t="shared" si="206"/>
        <v>100</v>
      </c>
      <c r="N980" s="6">
        <f t="shared" si="206"/>
        <v>100</v>
      </c>
      <c r="O980" s="6">
        <f t="shared" si="206"/>
        <v>100</v>
      </c>
      <c r="P980" s="6">
        <f t="shared" si="206"/>
        <v>100</v>
      </c>
      <c r="Q980" s="6">
        <f t="shared" si="206"/>
        <v>100</v>
      </c>
      <c r="R980" s="6">
        <f t="shared" si="206"/>
        <v>100</v>
      </c>
      <c r="S980" s="6">
        <f t="shared" si="206"/>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133</v>
      </c>
      <c r="K981" s="102">
        <v>100</v>
      </c>
      <c r="L981" s="6">
        <f t="shared" si="206"/>
        <v>100</v>
      </c>
      <c r="M981" s="6">
        <f t="shared" si="206"/>
        <v>100</v>
      </c>
      <c r="N981" s="6">
        <f t="shared" si="206"/>
        <v>100</v>
      </c>
      <c r="O981" s="6">
        <f t="shared" si="206"/>
        <v>100</v>
      </c>
      <c r="P981" s="6">
        <f t="shared" si="206"/>
        <v>100</v>
      </c>
      <c r="Q981" s="6">
        <f t="shared" si="206"/>
        <v>100</v>
      </c>
      <c r="R981" s="6">
        <f t="shared" si="206"/>
        <v>100</v>
      </c>
      <c r="S981" s="6">
        <f t="shared" si="206"/>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c r="J982" s="103" t="s">
        <v>134</v>
      </c>
      <c r="K982" s="102">
        <v>100</v>
      </c>
      <c r="L982" s="6">
        <f t="shared" si="206"/>
        <v>100</v>
      </c>
      <c r="M982" s="6">
        <f t="shared" si="206"/>
        <v>100</v>
      </c>
      <c r="N982" s="6">
        <f t="shared" si="206"/>
        <v>100</v>
      </c>
      <c r="O982" s="6">
        <f t="shared" si="206"/>
        <v>100</v>
      </c>
      <c r="P982" s="6">
        <f t="shared" si="206"/>
        <v>100</v>
      </c>
      <c r="Q982" s="6">
        <f t="shared" si="206"/>
        <v>100</v>
      </c>
      <c r="R982" s="6">
        <f t="shared" si="206"/>
        <v>100</v>
      </c>
      <c r="S982" s="6">
        <f t="shared" ref="S982" si="207">$K982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135</v>
      </c>
      <c r="K983" s="102">
        <v>1500</v>
      </c>
      <c r="L983" s="6">
        <f t="shared" ref="L983:S1007" si="208">$K983</f>
        <v>1500</v>
      </c>
      <c r="M983" s="6">
        <f t="shared" si="208"/>
        <v>1500</v>
      </c>
      <c r="N983" s="6">
        <f t="shared" si="208"/>
        <v>1500</v>
      </c>
      <c r="O983" s="6">
        <f t="shared" si="208"/>
        <v>1500</v>
      </c>
      <c r="P983" s="6">
        <f t="shared" si="208"/>
        <v>1500</v>
      </c>
      <c r="Q983" s="6">
        <f t="shared" si="208"/>
        <v>1500</v>
      </c>
      <c r="R983" s="6">
        <f t="shared" si="208"/>
        <v>1500</v>
      </c>
      <c r="S983" s="6">
        <f t="shared" si="208"/>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136</v>
      </c>
      <c r="K984" s="102">
        <v>1500</v>
      </c>
      <c r="L984" s="6">
        <f t="shared" si="208"/>
        <v>1500</v>
      </c>
      <c r="M984" s="6">
        <f t="shared" si="208"/>
        <v>1500</v>
      </c>
      <c r="N984" s="6">
        <f t="shared" si="208"/>
        <v>1500</v>
      </c>
      <c r="O984" s="6">
        <f t="shared" si="208"/>
        <v>1500</v>
      </c>
      <c r="P984" s="6">
        <f t="shared" si="208"/>
        <v>1500</v>
      </c>
      <c r="Q984" s="6">
        <f t="shared" si="208"/>
        <v>1500</v>
      </c>
      <c r="R984" s="6">
        <f t="shared" si="208"/>
        <v>1500</v>
      </c>
      <c r="S984" s="6">
        <f t="shared" si="208"/>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137</v>
      </c>
      <c r="K985" s="102">
        <v>1500</v>
      </c>
      <c r="L985" s="6">
        <f t="shared" si="208"/>
        <v>1500</v>
      </c>
      <c r="M985" s="6">
        <f t="shared" si="208"/>
        <v>1500</v>
      </c>
      <c r="N985" s="6">
        <f t="shared" si="208"/>
        <v>1500</v>
      </c>
      <c r="O985" s="6">
        <f t="shared" si="208"/>
        <v>1500</v>
      </c>
      <c r="P985" s="6">
        <f t="shared" si="208"/>
        <v>1500</v>
      </c>
      <c r="Q985" s="6">
        <f t="shared" si="208"/>
        <v>1500</v>
      </c>
      <c r="R985" s="6">
        <f t="shared" si="208"/>
        <v>1500</v>
      </c>
      <c r="S985" s="6">
        <f t="shared" si="208"/>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138</v>
      </c>
      <c r="K986" s="102">
        <v>1250</v>
      </c>
      <c r="L986" s="6">
        <f t="shared" si="208"/>
        <v>1250</v>
      </c>
      <c r="M986" s="6">
        <f t="shared" si="208"/>
        <v>1250</v>
      </c>
      <c r="N986" s="6">
        <f t="shared" si="208"/>
        <v>1250</v>
      </c>
      <c r="O986" s="6">
        <f t="shared" si="208"/>
        <v>1250</v>
      </c>
      <c r="P986" s="6">
        <f t="shared" si="208"/>
        <v>1250</v>
      </c>
      <c r="Q986" s="6">
        <f t="shared" si="208"/>
        <v>1250</v>
      </c>
      <c r="R986" s="6">
        <f t="shared" si="208"/>
        <v>1250</v>
      </c>
      <c r="S986" s="6">
        <f t="shared" si="208"/>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139</v>
      </c>
      <c r="K987" s="102">
        <v>1000</v>
      </c>
      <c r="L987" s="6">
        <f t="shared" si="208"/>
        <v>1000</v>
      </c>
      <c r="M987" s="6">
        <f t="shared" si="208"/>
        <v>1000</v>
      </c>
      <c r="N987" s="6">
        <f t="shared" si="208"/>
        <v>1000</v>
      </c>
      <c r="O987" s="6">
        <f t="shared" si="208"/>
        <v>1000</v>
      </c>
      <c r="P987" s="6">
        <f t="shared" si="208"/>
        <v>1000</v>
      </c>
      <c r="Q987" s="6">
        <f t="shared" si="208"/>
        <v>1000</v>
      </c>
      <c r="R987" s="6">
        <f t="shared" si="208"/>
        <v>1000</v>
      </c>
      <c r="S987" s="6">
        <f t="shared" si="208"/>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t="s">
        <v>785</v>
      </c>
      <c r="J988" s="103" t="s">
        <v>371</v>
      </c>
      <c r="K988" s="102">
        <v>1000</v>
      </c>
      <c r="L988" s="6">
        <f t="shared" si="208"/>
        <v>1000</v>
      </c>
      <c r="M988" s="6">
        <f t="shared" si="208"/>
        <v>1000</v>
      </c>
      <c r="N988" s="6">
        <f t="shared" si="208"/>
        <v>1000</v>
      </c>
      <c r="O988" s="6">
        <f t="shared" si="208"/>
        <v>1000</v>
      </c>
      <c r="P988" s="6">
        <f t="shared" si="208"/>
        <v>1000</v>
      </c>
      <c r="Q988" s="6">
        <f t="shared" si="208"/>
        <v>1000</v>
      </c>
      <c r="R988" s="6">
        <f t="shared" si="208"/>
        <v>1000</v>
      </c>
      <c r="S988" s="6">
        <f t="shared" si="208"/>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131</v>
      </c>
      <c r="K989" s="102">
        <v>1000</v>
      </c>
      <c r="L989" s="6">
        <f t="shared" si="208"/>
        <v>1000</v>
      </c>
      <c r="M989" s="6">
        <f t="shared" si="208"/>
        <v>1000</v>
      </c>
      <c r="N989" s="6">
        <f t="shared" si="208"/>
        <v>1000</v>
      </c>
      <c r="O989" s="6">
        <f t="shared" si="208"/>
        <v>1000</v>
      </c>
      <c r="P989" s="6">
        <f t="shared" si="208"/>
        <v>1000</v>
      </c>
      <c r="Q989" s="6">
        <f t="shared" si="208"/>
        <v>1000</v>
      </c>
      <c r="R989" s="6">
        <f t="shared" si="208"/>
        <v>1000</v>
      </c>
      <c r="S989" s="6">
        <f t="shared" si="208"/>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132</v>
      </c>
      <c r="K990" s="102">
        <v>100</v>
      </c>
      <c r="L990" s="6">
        <f t="shared" si="208"/>
        <v>100</v>
      </c>
      <c r="M990" s="6">
        <f t="shared" si="208"/>
        <v>100</v>
      </c>
      <c r="N990" s="6">
        <f t="shared" si="208"/>
        <v>100</v>
      </c>
      <c r="O990" s="6">
        <f t="shared" si="208"/>
        <v>100</v>
      </c>
      <c r="P990" s="6">
        <f t="shared" si="208"/>
        <v>100</v>
      </c>
      <c r="Q990" s="6">
        <f t="shared" si="208"/>
        <v>100</v>
      </c>
      <c r="R990" s="6">
        <f t="shared" si="208"/>
        <v>100</v>
      </c>
      <c r="S990" s="6">
        <f t="shared" si="208"/>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133</v>
      </c>
      <c r="K991" s="102">
        <v>100</v>
      </c>
      <c r="L991" s="6">
        <f t="shared" si="208"/>
        <v>100</v>
      </c>
      <c r="M991" s="6">
        <f t="shared" si="208"/>
        <v>100</v>
      </c>
      <c r="N991" s="6">
        <f t="shared" si="208"/>
        <v>100</v>
      </c>
      <c r="O991" s="6">
        <f t="shared" si="208"/>
        <v>100</v>
      </c>
      <c r="P991" s="6">
        <f t="shared" si="208"/>
        <v>100</v>
      </c>
      <c r="Q991" s="6">
        <f t="shared" si="208"/>
        <v>100</v>
      </c>
      <c r="R991" s="6">
        <f t="shared" si="208"/>
        <v>100</v>
      </c>
      <c r="S991" s="6">
        <f t="shared" si="208"/>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5" hidden="1" customHeight="1" outlineLevel="2" x14ac:dyDescent="0.25">
      <c r="A992" s="106"/>
      <c r="B992" s="97"/>
      <c r="C992" s="18"/>
      <c r="D992" s="18"/>
      <c r="E992" s="18"/>
      <c r="F992" s="14"/>
      <c r="G992" s="88"/>
      <c r="H992" s="88"/>
      <c r="I992" s="103"/>
      <c r="J992" s="103" t="s">
        <v>134</v>
      </c>
      <c r="K992" s="102">
        <v>100</v>
      </c>
      <c r="L992" s="6">
        <f t="shared" si="208"/>
        <v>100</v>
      </c>
      <c r="M992" s="6">
        <f t="shared" si="208"/>
        <v>100</v>
      </c>
      <c r="N992" s="6">
        <f t="shared" si="208"/>
        <v>100</v>
      </c>
      <c r="O992" s="6">
        <f t="shared" si="208"/>
        <v>100</v>
      </c>
      <c r="P992" s="6">
        <f t="shared" si="208"/>
        <v>100</v>
      </c>
      <c r="Q992" s="6">
        <f t="shared" si="208"/>
        <v>100</v>
      </c>
      <c r="R992" s="6">
        <f t="shared" si="208"/>
        <v>100</v>
      </c>
      <c r="S992" s="6">
        <f t="shared" si="208"/>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5" hidden="1" customHeight="1" outlineLevel="2" x14ac:dyDescent="0.25">
      <c r="A993" s="106"/>
      <c r="B993" s="97"/>
      <c r="C993" s="18"/>
      <c r="D993" s="18"/>
      <c r="E993" s="18"/>
      <c r="F993" s="14"/>
      <c r="G993" s="88"/>
      <c r="H993" s="88"/>
      <c r="I993" s="103"/>
      <c r="J993" s="103" t="s">
        <v>135</v>
      </c>
      <c r="K993" s="102">
        <v>1500</v>
      </c>
      <c r="L993" s="6">
        <f t="shared" si="208"/>
        <v>1500</v>
      </c>
      <c r="M993" s="6">
        <f t="shared" si="208"/>
        <v>1500</v>
      </c>
      <c r="N993" s="6">
        <f t="shared" si="208"/>
        <v>1500</v>
      </c>
      <c r="O993" s="6">
        <f t="shared" si="208"/>
        <v>1500</v>
      </c>
      <c r="P993" s="6">
        <f t="shared" si="208"/>
        <v>1500</v>
      </c>
      <c r="Q993" s="6">
        <f t="shared" si="208"/>
        <v>1500</v>
      </c>
      <c r="R993" s="6">
        <f t="shared" si="208"/>
        <v>1500</v>
      </c>
      <c r="S993" s="6">
        <f t="shared" si="208"/>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5" hidden="1" customHeight="1" outlineLevel="2" x14ac:dyDescent="0.25">
      <c r="A994" s="106"/>
      <c r="B994" s="97"/>
      <c r="C994" s="18"/>
      <c r="D994" s="18"/>
      <c r="E994" s="18"/>
      <c r="F994" s="14"/>
      <c r="G994" s="88"/>
      <c r="H994" s="88"/>
      <c r="I994" s="103"/>
      <c r="J994" s="103" t="s">
        <v>136</v>
      </c>
      <c r="K994" s="102">
        <v>1500</v>
      </c>
      <c r="L994" s="6">
        <f t="shared" si="208"/>
        <v>1500</v>
      </c>
      <c r="M994" s="6">
        <f t="shared" si="208"/>
        <v>1500</v>
      </c>
      <c r="N994" s="6">
        <f t="shared" si="208"/>
        <v>1500</v>
      </c>
      <c r="O994" s="6">
        <f t="shared" si="208"/>
        <v>1500</v>
      </c>
      <c r="P994" s="6">
        <f t="shared" si="208"/>
        <v>1500</v>
      </c>
      <c r="Q994" s="6">
        <f t="shared" si="208"/>
        <v>1500</v>
      </c>
      <c r="R994" s="6">
        <f t="shared" si="208"/>
        <v>1500</v>
      </c>
      <c r="S994" s="6">
        <f t="shared" si="208"/>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5" hidden="1" customHeight="1" outlineLevel="2" x14ac:dyDescent="0.25">
      <c r="A995" s="106"/>
      <c r="B995" s="97"/>
      <c r="C995" s="18"/>
      <c r="D995" s="18"/>
      <c r="E995" s="18"/>
      <c r="F995" s="14"/>
      <c r="G995" s="88"/>
      <c r="H995" s="88"/>
      <c r="I995" s="103"/>
      <c r="J995" s="103" t="s">
        <v>137</v>
      </c>
      <c r="K995" s="102">
        <v>1500</v>
      </c>
      <c r="L995" s="6">
        <f t="shared" si="208"/>
        <v>1500</v>
      </c>
      <c r="M995" s="6">
        <f t="shared" si="208"/>
        <v>1500</v>
      </c>
      <c r="N995" s="6">
        <f t="shared" si="208"/>
        <v>1500</v>
      </c>
      <c r="O995" s="6">
        <f t="shared" si="208"/>
        <v>1500</v>
      </c>
      <c r="P995" s="6">
        <f t="shared" si="208"/>
        <v>1500</v>
      </c>
      <c r="Q995" s="6">
        <f t="shared" si="208"/>
        <v>1500</v>
      </c>
      <c r="R995" s="6">
        <f t="shared" si="208"/>
        <v>1500</v>
      </c>
      <c r="S995" s="6">
        <f t="shared" si="208"/>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5" hidden="1" customHeight="1" outlineLevel="2" x14ac:dyDescent="0.25">
      <c r="A996" s="106"/>
      <c r="B996" s="97"/>
      <c r="C996" s="18"/>
      <c r="D996" s="18"/>
      <c r="E996" s="18"/>
      <c r="F996" s="14"/>
      <c r="G996" s="88"/>
      <c r="H996" s="88"/>
      <c r="I996" s="103"/>
      <c r="J996" s="103" t="s">
        <v>138</v>
      </c>
      <c r="K996" s="102">
        <v>1250</v>
      </c>
      <c r="L996" s="6">
        <f t="shared" si="208"/>
        <v>1250</v>
      </c>
      <c r="M996" s="6">
        <f t="shared" si="208"/>
        <v>1250</v>
      </c>
      <c r="N996" s="6">
        <f t="shared" si="208"/>
        <v>1250</v>
      </c>
      <c r="O996" s="6">
        <f t="shared" si="208"/>
        <v>1250</v>
      </c>
      <c r="P996" s="6">
        <f t="shared" si="208"/>
        <v>1250</v>
      </c>
      <c r="Q996" s="6">
        <f t="shared" si="208"/>
        <v>1250</v>
      </c>
      <c r="R996" s="6">
        <f t="shared" si="208"/>
        <v>1250</v>
      </c>
      <c r="S996" s="6">
        <f t="shared" si="208"/>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5" hidden="1" customHeight="1" outlineLevel="2" x14ac:dyDescent="0.25">
      <c r="A997" s="106"/>
      <c r="B997" s="97"/>
      <c r="C997" s="18"/>
      <c r="D997" s="18"/>
      <c r="E997" s="18"/>
      <c r="F997" s="14"/>
      <c r="G997" s="88"/>
      <c r="H997" s="88"/>
      <c r="I997" s="103"/>
      <c r="J997" s="103" t="s">
        <v>139</v>
      </c>
      <c r="K997" s="102">
        <v>1000</v>
      </c>
      <c r="L997" s="6">
        <f t="shared" si="208"/>
        <v>1000</v>
      </c>
      <c r="M997" s="6">
        <f t="shared" si="208"/>
        <v>1000</v>
      </c>
      <c r="N997" s="6">
        <f t="shared" si="208"/>
        <v>1000</v>
      </c>
      <c r="O997" s="6">
        <f t="shared" si="208"/>
        <v>1000</v>
      </c>
      <c r="P997" s="6">
        <f t="shared" si="208"/>
        <v>1000</v>
      </c>
      <c r="Q997" s="6">
        <f t="shared" si="208"/>
        <v>1000</v>
      </c>
      <c r="R997" s="6">
        <f t="shared" si="208"/>
        <v>1000</v>
      </c>
      <c r="S997" s="6">
        <f t="shared" si="208"/>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5" hidden="1" customHeight="1" outlineLevel="2" x14ac:dyDescent="0.25">
      <c r="A998" s="106"/>
      <c r="B998" s="97"/>
      <c r="C998" s="18"/>
      <c r="D998" s="18"/>
      <c r="E998" s="18"/>
      <c r="F998" s="14"/>
      <c r="G998" s="88"/>
      <c r="H998" s="88"/>
      <c r="I998" s="103" t="s">
        <v>786</v>
      </c>
      <c r="J998" s="103" t="s">
        <v>371</v>
      </c>
      <c r="K998" s="102">
        <v>1000</v>
      </c>
      <c r="L998" s="6">
        <f t="shared" si="208"/>
        <v>1000</v>
      </c>
      <c r="M998" s="6">
        <f t="shared" si="208"/>
        <v>1000</v>
      </c>
      <c r="N998" s="6">
        <f t="shared" si="208"/>
        <v>1000</v>
      </c>
      <c r="O998" s="6">
        <f t="shared" si="208"/>
        <v>1000</v>
      </c>
      <c r="P998" s="6">
        <f t="shared" si="208"/>
        <v>1000</v>
      </c>
      <c r="Q998" s="6">
        <f t="shared" si="208"/>
        <v>1000</v>
      </c>
      <c r="R998" s="6">
        <f t="shared" si="208"/>
        <v>1000</v>
      </c>
      <c r="S998" s="6">
        <f t="shared" si="208"/>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5" hidden="1" customHeight="1" outlineLevel="2" x14ac:dyDescent="0.25">
      <c r="A999" s="106"/>
      <c r="B999" s="97"/>
      <c r="C999" s="18"/>
      <c r="D999" s="18"/>
      <c r="E999" s="18"/>
      <c r="F999" s="14"/>
      <c r="G999" s="88"/>
      <c r="H999" s="88"/>
      <c r="I999" s="103"/>
      <c r="J999" s="103" t="s">
        <v>131</v>
      </c>
      <c r="K999" s="102">
        <v>1000</v>
      </c>
      <c r="L999" s="6">
        <f t="shared" si="208"/>
        <v>1000</v>
      </c>
      <c r="M999" s="6">
        <f t="shared" si="208"/>
        <v>1000</v>
      </c>
      <c r="N999" s="6">
        <f t="shared" si="208"/>
        <v>1000</v>
      </c>
      <c r="O999" s="6">
        <f t="shared" si="208"/>
        <v>1000</v>
      </c>
      <c r="P999" s="6">
        <f t="shared" si="208"/>
        <v>1000</v>
      </c>
      <c r="Q999" s="6">
        <f t="shared" si="208"/>
        <v>1000</v>
      </c>
      <c r="R999" s="6">
        <f t="shared" si="208"/>
        <v>1000</v>
      </c>
      <c r="S999" s="6">
        <f t="shared" si="208"/>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5" hidden="1" customHeight="1" outlineLevel="2" x14ac:dyDescent="0.25">
      <c r="A1000" s="106"/>
      <c r="B1000" s="97"/>
      <c r="C1000" s="18"/>
      <c r="D1000" s="18"/>
      <c r="E1000" s="18"/>
      <c r="F1000" s="14"/>
      <c r="G1000" s="88"/>
      <c r="H1000" s="88"/>
      <c r="I1000" s="103"/>
      <c r="J1000" s="103" t="s">
        <v>132</v>
      </c>
      <c r="K1000" s="102">
        <v>100</v>
      </c>
      <c r="L1000" s="6">
        <f t="shared" si="208"/>
        <v>100</v>
      </c>
      <c r="M1000" s="6">
        <f t="shared" si="208"/>
        <v>100</v>
      </c>
      <c r="N1000" s="6">
        <f t="shared" si="208"/>
        <v>100</v>
      </c>
      <c r="O1000" s="6">
        <f t="shared" si="208"/>
        <v>100</v>
      </c>
      <c r="P1000" s="6">
        <f t="shared" si="208"/>
        <v>100</v>
      </c>
      <c r="Q1000" s="6">
        <f t="shared" si="208"/>
        <v>100</v>
      </c>
      <c r="R1000" s="6">
        <f t="shared" si="208"/>
        <v>100</v>
      </c>
      <c r="S1000" s="6">
        <f t="shared" si="208"/>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5" hidden="1" customHeight="1" outlineLevel="2" x14ac:dyDescent="0.25">
      <c r="A1001" s="106"/>
      <c r="B1001" s="97"/>
      <c r="C1001" s="18"/>
      <c r="D1001" s="18"/>
      <c r="E1001" s="18"/>
      <c r="F1001" s="14"/>
      <c r="G1001" s="88"/>
      <c r="H1001" s="88"/>
      <c r="I1001" s="103"/>
      <c r="J1001" s="103" t="s">
        <v>133</v>
      </c>
      <c r="K1001" s="102">
        <v>100</v>
      </c>
      <c r="L1001" s="6">
        <f t="shared" si="208"/>
        <v>100</v>
      </c>
      <c r="M1001" s="6">
        <f t="shared" si="208"/>
        <v>100</v>
      </c>
      <c r="N1001" s="6">
        <f t="shared" si="208"/>
        <v>100</v>
      </c>
      <c r="O1001" s="6">
        <f t="shared" si="208"/>
        <v>100</v>
      </c>
      <c r="P1001" s="6">
        <f t="shared" si="208"/>
        <v>100</v>
      </c>
      <c r="Q1001" s="6">
        <f t="shared" si="208"/>
        <v>100</v>
      </c>
      <c r="R1001" s="6">
        <f t="shared" si="208"/>
        <v>100</v>
      </c>
      <c r="S1001" s="6">
        <f t="shared" si="208"/>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5" hidden="1" customHeight="1" outlineLevel="2" x14ac:dyDescent="0.25">
      <c r="A1002" s="106"/>
      <c r="B1002" s="97"/>
      <c r="C1002" s="18"/>
      <c r="D1002" s="18"/>
      <c r="E1002" s="18"/>
      <c r="F1002" s="14"/>
      <c r="G1002" s="88"/>
      <c r="H1002" s="88"/>
      <c r="I1002" s="103"/>
      <c r="J1002" s="103" t="s">
        <v>134</v>
      </c>
      <c r="K1002" s="102">
        <v>100</v>
      </c>
      <c r="L1002" s="6">
        <f t="shared" si="208"/>
        <v>100</v>
      </c>
      <c r="M1002" s="6">
        <f t="shared" si="208"/>
        <v>100</v>
      </c>
      <c r="N1002" s="6">
        <f t="shared" si="208"/>
        <v>100</v>
      </c>
      <c r="O1002" s="6">
        <f t="shared" si="208"/>
        <v>100</v>
      </c>
      <c r="P1002" s="6">
        <f t="shared" si="208"/>
        <v>100</v>
      </c>
      <c r="Q1002" s="6">
        <f t="shared" si="208"/>
        <v>100</v>
      </c>
      <c r="R1002" s="6">
        <f t="shared" si="208"/>
        <v>100</v>
      </c>
      <c r="S1002" s="6">
        <f t="shared" si="208"/>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5" hidden="1" customHeight="1" outlineLevel="2" x14ac:dyDescent="0.25">
      <c r="A1003" s="106"/>
      <c r="B1003" s="97"/>
      <c r="C1003" s="18"/>
      <c r="D1003" s="18"/>
      <c r="E1003" s="18"/>
      <c r="F1003" s="14"/>
      <c r="G1003" s="88"/>
      <c r="H1003" s="88"/>
      <c r="I1003" s="103"/>
      <c r="J1003" s="103" t="s">
        <v>135</v>
      </c>
      <c r="K1003" s="102">
        <v>1500</v>
      </c>
      <c r="L1003" s="6">
        <f t="shared" si="208"/>
        <v>1500</v>
      </c>
      <c r="M1003" s="6">
        <f t="shared" si="208"/>
        <v>1500</v>
      </c>
      <c r="N1003" s="6">
        <f t="shared" si="208"/>
        <v>1500</v>
      </c>
      <c r="O1003" s="6">
        <f t="shared" si="208"/>
        <v>1500</v>
      </c>
      <c r="P1003" s="6">
        <f t="shared" si="208"/>
        <v>1500</v>
      </c>
      <c r="Q1003" s="6">
        <f t="shared" si="208"/>
        <v>1500</v>
      </c>
      <c r="R1003" s="6">
        <f t="shared" si="208"/>
        <v>1500</v>
      </c>
      <c r="S1003" s="6">
        <f t="shared" si="208"/>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5" hidden="1" customHeight="1" outlineLevel="2" x14ac:dyDescent="0.25">
      <c r="A1004" s="106"/>
      <c r="B1004" s="97"/>
      <c r="C1004" s="18"/>
      <c r="D1004" s="18"/>
      <c r="E1004" s="18"/>
      <c r="F1004" s="14"/>
      <c r="G1004" s="88"/>
      <c r="H1004" s="88"/>
      <c r="I1004" s="103"/>
      <c r="J1004" s="103" t="s">
        <v>136</v>
      </c>
      <c r="K1004" s="102">
        <v>1500</v>
      </c>
      <c r="L1004" s="6">
        <f t="shared" si="208"/>
        <v>1500</v>
      </c>
      <c r="M1004" s="6">
        <f t="shared" si="208"/>
        <v>1500</v>
      </c>
      <c r="N1004" s="6">
        <f t="shared" si="208"/>
        <v>1500</v>
      </c>
      <c r="O1004" s="6">
        <f t="shared" si="208"/>
        <v>1500</v>
      </c>
      <c r="P1004" s="6">
        <f t="shared" si="208"/>
        <v>1500</v>
      </c>
      <c r="Q1004" s="6">
        <f t="shared" si="208"/>
        <v>1500</v>
      </c>
      <c r="R1004" s="6">
        <f t="shared" si="208"/>
        <v>1500</v>
      </c>
      <c r="S1004" s="6">
        <f t="shared" si="208"/>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5" hidden="1" customHeight="1" outlineLevel="2" x14ac:dyDescent="0.25">
      <c r="A1005" s="106"/>
      <c r="B1005" s="97"/>
      <c r="C1005" s="18"/>
      <c r="D1005" s="18"/>
      <c r="E1005" s="18"/>
      <c r="F1005" s="14"/>
      <c r="G1005" s="88"/>
      <c r="H1005" s="88"/>
      <c r="I1005" s="103"/>
      <c r="J1005" s="103" t="s">
        <v>137</v>
      </c>
      <c r="K1005" s="102">
        <v>1500</v>
      </c>
      <c r="L1005" s="6">
        <f t="shared" si="208"/>
        <v>1500</v>
      </c>
      <c r="M1005" s="6">
        <f t="shared" si="208"/>
        <v>1500</v>
      </c>
      <c r="N1005" s="6">
        <f t="shared" si="208"/>
        <v>1500</v>
      </c>
      <c r="O1005" s="6">
        <f t="shared" si="208"/>
        <v>1500</v>
      </c>
      <c r="P1005" s="6">
        <f t="shared" si="208"/>
        <v>1500</v>
      </c>
      <c r="Q1005" s="6">
        <f t="shared" si="208"/>
        <v>1500</v>
      </c>
      <c r="R1005" s="6">
        <f t="shared" si="208"/>
        <v>1500</v>
      </c>
      <c r="S1005" s="6">
        <f t="shared" si="208"/>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5" hidden="1" customHeight="1" outlineLevel="2" x14ac:dyDescent="0.25">
      <c r="A1006" s="106"/>
      <c r="B1006" s="97"/>
      <c r="C1006" s="18"/>
      <c r="D1006" s="18"/>
      <c r="E1006" s="18"/>
      <c r="F1006" s="14"/>
      <c r="G1006" s="88"/>
      <c r="H1006" s="88"/>
      <c r="I1006" s="103"/>
      <c r="J1006" s="103" t="s">
        <v>138</v>
      </c>
      <c r="K1006" s="102">
        <v>1250</v>
      </c>
      <c r="L1006" s="6">
        <f t="shared" si="208"/>
        <v>1250</v>
      </c>
      <c r="M1006" s="6">
        <f t="shared" si="208"/>
        <v>1250</v>
      </c>
      <c r="N1006" s="6">
        <f t="shared" si="208"/>
        <v>1250</v>
      </c>
      <c r="O1006" s="6">
        <f t="shared" si="208"/>
        <v>1250</v>
      </c>
      <c r="P1006" s="6">
        <f t="shared" si="208"/>
        <v>1250</v>
      </c>
      <c r="Q1006" s="6">
        <f t="shared" si="208"/>
        <v>1250</v>
      </c>
      <c r="R1006" s="6">
        <f t="shared" si="208"/>
        <v>1250</v>
      </c>
      <c r="S1006" s="6">
        <f t="shared" si="208"/>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5" hidden="1" customHeight="1" outlineLevel="2" x14ac:dyDescent="0.25">
      <c r="A1007" s="106"/>
      <c r="B1007" s="97"/>
      <c r="C1007" s="18"/>
      <c r="D1007" s="18"/>
      <c r="E1007" s="18"/>
      <c r="F1007" s="14"/>
      <c r="G1007" s="88"/>
      <c r="H1007" s="88"/>
      <c r="I1007" s="103"/>
      <c r="J1007" s="103" t="s">
        <v>139</v>
      </c>
      <c r="K1007" s="102">
        <v>1000</v>
      </c>
      <c r="L1007" s="6">
        <f t="shared" si="208"/>
        <v>1000</v>
      </c>
      <c r="M1007" s="6">
        <f t="shared" si="208"/>
        <v>1000</v>
      </c>
      <c r="N1007" s="6">
        <f t="shared" si="208"/>
        <v>1000</v>
      </c>
      <c r="O1007" s="6">
        <f t="shared" si="208"/>
        <v>1000</v>
      </c>
      <c r="P1007" s="6">
        <f t="shared" si="208"/>
        <v>1000</v>
      </c>
      <c r="Q1007" s="6">
        <f t="shared" si="208"/>
        <v>1000</v>
      </c>
      <c r="R1007" s="6">
        <f t="shared" si="208"/>
        <v>1000</v>
      </c>
      <c r="S1007" s="6">
        <f t="shared" si="208"/>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25"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25"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25"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collapsed="1" x14ac:dyDescent="0.25">
      <c r="A1016" s="106"/>
      <c r="B1016" s="97"/>
      <c r="C1016" s="13"/>
      <c r="D1016" s="13">
        <v>0</v>
      </c>
      <c r="E1016" s="13" t="s">
        <v>1</v>
      </c>
      <c r="F1016" s="71"/>
      <c r="G1016" s="72" t="s">
        <v>733</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3"/>
      <c r="D1017" s="13"/>
      <c r="E1017" s="18"/>
      <c r="F1017" s="75"/>
      <c r="G1017" s="76" t="s">
        <v>737</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8"/>
      <c r="G1020" s="23"/>
      <c r="H1020" s="23"/>
      <c r="I1020" s="23"/>
      <c r="J1020" s="23"/>
      <c r="K1020" s="23"/>
      <c r="L1020" s="23"/>
      <c r="M1020" s="475" t="s">
        <v>735</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8"/>
      <c r="G1021" s="18"/>
      <c r="H1021" s="18"/>
      <c r="I1021" s="18"/>
      <c r="J1021" s="18"/>
      <c r="K1021" s="18"/>
      <c r="L1021" s="23"/>
      <c r="M1021" s="475" t="s">
        <v>734</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5" customHeight="1" outlineLevel="1" x14ac:dyDescent="0.25">
      <c r="A1022" s="106"/>
      <c r="B1022" s="97"/>
      <c r="C1022" s="18"/>
      <c r="D1022" s="18"/>
      <c r="E1022" s="18"/>
      <c r="F1022" s="18"/>
      <c r="G1022" s="18"/>
      <c r="H1022" s="18"/>
      <c r="I1022" s="18"/>
      <c r="J1022" s="18"/>
      <c r="K1022" s="18"/>
      <c r="L1022" s="23"/>
      <c r="M1022" s="101" t="s">
        <v>897</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5" customHeight="1" outlineLevel="1" x14ac:dyDescent="0.25">
      <c r="A1023" s="106"/>
      <c r="B1023" s="97"/>
      <c r="C1023" s="18"/>
      <c r="D1023" s="18"/>
      <c r="E1023" s="18"/>
      <c r="F1023" s="18"/>
      <c r="G1023" s="24"/>
      <c r="H1023" s="24"/>
      <c r="I1023" s="24"/>
      <c r="J1023" s="24"/>
      <c r="K1023" s="24"/>
      <c r="L1023" s="24" t="s">
        <v>211</v>
      </c>
      <c r="M1023" s="101" t="s">
        <v>347</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5" customHeight="1" outlineLevel="1" x14ac:dyDescent="0.25">
      <c r="A1024" s="106"/>
      <c r="B1024" s="97"/>
      <c r="C1024" s="18"/>
      <c r="D1024" s="18"/>
      <c r="E1024" s="18"/>
      <c r="F1024" s="18"/>
      <c r="G1024" s="24"/>
      <c r="H1024" s="24"/>
      <c r="I1024" s="24"/>
      <c r="J1024" s="24"/>
      <c r="K1024" s="117" t="s">
        <v>153</v>
      </c>
      <c r="L1024" s="117" t="s">
        <v>212</v>
      </c>
      <c r="M1024" s="470" t="s">
        <v>190</v>
      </c>
      <c r="N1024" s="470" t="s">
        <v>361</v>
      </c>
      <c r="O1024" s="470" t="s">
        <v>360</v>
      </c>
      <c r="P1024" s="470" t="s">
        <v>189</v>
      </c>
      <c r="Q1024" s="24" t="s">
        <v>732</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5" customHeight="1" outlineLevel="1" x14ac:dyDescent="0.25">
      <c r="A1025" s="106"/>
      <c r="B1025" s="97"/>
      <c r="C1025" s="18"/>
      <c r="D1025" s="18"/>
      <c r="E1025" s="18"/>
      <c r="F1025" s="14"/>
      <c r="G1025" s="151"/>
      <c r="H1025" s="152"/>
      <c r="I1025" s="124"/>
      <c r="J1025" s="124"/>
      <c r="K1025" s="511" t="s">
        <v>373</v>
      </c>
      <c r="L1025" s="225">
        <v>0.5</v>
      </c>
      <c r="M1025" s="471">
        <v>9</v>
      </c>
      <c r="N1025" s="471">
        <v>10</v>
      </c>
      <c r="O1025" s="471">
        <v>10.5</v>
      </c>
      <c r="P1025" s="471">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5" customHeight="1" outlineLevel="1" x14ac:dyDescent="0.25">
      <c r="A1026" s="106"/>
      <c r="B1026" s="97"/>
      <c r="C1026" s="18"/>
      <c r="D1026" s="18"/>
      <c r="E1026" s="18"/>
      <c r="F1026" s="14"/>
      <c r="G1026" s="103"/>
      <c r="H1026" s="103"/>
      <c r="I1026" s="88"/>
      <c r="J1026" s="88"/>
      <c r="K1026" s="512" t="s">
        <v>374</v>
      </c>
      <c r="L1026" s="226">
        <v>0.5</v>
      </c>
      <c r="M1026" s="472">
        <v>9.5</v>
      </c>
      <c r="N1026" s="472">
        <v>10</v>
      </c>
      <c r="O1026" s="472">
        <v>11</v>
      </c>
      <c r="P1026" s="472">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5" customHeight="1" outlineLevel="1" x14ac:dyDescent="0.25">
      <c r="A1027" s="106"/>
      <c r="B1027" s="97"/>
      <c r="C1027" s="18"/>
      <c r="D1027" s="18"/>
      <c r="E1027" s="18"/>
      <c r="F1027" s="14"/>
      <c r="G1027" s="103"/>
      <c r="H1027" s="103"/>
      <c r="I1027" s="88"/>
      <c r="J1027" s="88"/>
      <c r="K1027" s="512" t="s">
        <v>375</v>
      </c>
      <c r="L1027" s="226">
        <v>0.5</v>
      </c>
      <c r="M1027" s="472">
        <v>10.5</v>
      </c>
      <c r="N1027" s="472">
        <v>11</v>
      </c>
      <c r="O1027" s="472">
        <v>11.5</v>
      </c>
      <c r="P1027" s="472">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5" customHeight="1" outlineLevel="1" x14ac:dyDescent="0.25">
      <c r="A1028" s="106"/>
      <c r="B1028" s="97"/>
      <c r="C1028" s="18"/>
      <c r="D1028" s="18"/>
      <c r="E1028" s="18"/>
      <c r="F1028" s="14"/>
      <c r="G1028" s="103"/>
      <c r="H1028" s="103"/>
      <c r="I1028" s="88"/>
      <c r="J1028" s="88"/>
      <c r="K1028" s="512" t="s">
        <v>376</v>
      </c>
      <c r="L1028" s="226">
        <v>0.5</v>
      </c>
      <c r="M1028" s="472">
        <v>11</v>
      </c>
      <c r="N1028" s="472">
        <v>11.5</v>
      </c>
      <c r="O1028" s="472">
        <v>12</v>
      </c>
      <c r="P1028" s="472">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5" customHeight="1" outlineLevel="1" x14ac:dyDescent="0.25">
      <c r="A1029" s="106"/>
      <c r="B1029" s="97"/>
      <c r="C1029" s="18"/>
      <c r="D1029" s="18"/>
      <c r="E1029" s="18"/>
      <c r="F1029" s="14"/>
      <c r="G1029" s="103"/>
      <c r="H1029" s="103"/>
      <c r="I1029" s="88"/>
      <c r="J1029" s="88"/>
      <c r="K1029" s="512" t="s">
        <v>377</v>
      </c>
      <c r="L1029" s="226">
        <v>0.5</v>
      </c>
      <c r="M1029" s="472">
        <v>10</v>
      </c>
      <c r="N1029" s="472">
        <v>11</v>
      </c>
      <c r="O1029" s="472">
        <v>12</v>
      </c>
      <c r="P1029" s="472">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5" customHeight="1" outlineLevel="1" x14ac:dyDescent="0.25">
      <c r="A1030" s="106"/>
      <c r="B1030" s="97"/>
      <c r="C1030" s="18"/>
      <c r="D1030" s="18"/>
      <c r="E1030" s="18"/>
      <c r="F1030" s="14"/>
      <c r="G1030" s="103"/>
      <c r="H1030" s="103"/>
      <c r="I1030" s="88"/>
      <c r="J1030" s="88"/>
      <c r="K1030" s="512" t="s">
        <v>378</v>
      </c>
      <c r="L1030" s="226">
        <v>0.5</v>
      </c>
      <c r="M1030" s="472">
        <v>8</v>
      </c>
      <c r="N1030" s="472">
        <v>8.5</v>
      </c>
      <c r="O1030" s="472">
        <v>9.5</v>
      </c>
      <c r="P1030" s="472">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5" customHeight="1" outlineLevel="1" x14ac:dyDescent="0.25">
      <c r="A1031" s="106"/>
      <c r="B1031" s="97"/>
      <c r="C1031" s="18"/>
      <c r="D1031" s="18"/>
      <c r="E1031" s="18"/>
      <c r="F1031" s="14"/>
      <c r="G1031" s="103"/>
      <c r="H1031" s="103"/>
      <c r="I1031" s="93"/>
      <c r="J1031" s="93"/>
      <c r="K1031" s="512" t="s">
        <v>379</v>
      </c>
      <c r="L1031" s="227">
        <v>0.5</v>
      </c>
      <c r="M1031" s="473">
        <v>7</v>
      </c>
      <c r="N1031" s="473">
        <v>8</v>
      </c>
      <c r="O1031" s="473">
        <v>9</v>
      </c>
      <c r="P1031" s="473">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5" customHeight="1" outlineLevel="1" x14ac:dyDescent="0.25">
      <c r="A1032" s="106"/>
      <c r="B1032" s="97"/>
      <c r="C1032" s="18"/>
      <c r="D1032" s="18"/>
      <c r="E1032" s="18"/>
      <c r="F1032" s="14"/>
      <c r="G1032" s="103"/>
      <c r="H1032" s="103"/>
      <c r="I1032" s="93"/>
      <c r="J1032" s="93"/>
      <c r="K1032" s="512" t="s">
        <v>380</v>
      </c>
      <c r="L1032" s="227">
        <v>0.5</v>
      </c>
      <c r="M1032" s="473">
        <v>7</v>
      </c>
      <c r="N1032" s="473">
        <v>8</v>
      </c>
      <c r="O1032" s="473">
        <v>9</v>
      </c>
      <c r="P1032" s="473">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5" customHeight="1" outlineLevel="1" x14ac:dyDescent="0.25">
      <c r="A1033" s="106"/>
      <c r="B1033" s="97"/>
      <c r="C1033" s="18"/>
      <c r="D1033" s="18"/>
      <c r="E1033" s="18"/>
      <c r="F1033" s="14"/>
      <c r="G1033" s="103"/>
      <c r="H1033" s="103"/>
      <c r="I1033" s="93"/>
      <c r="J1033" s="93"/>
      <c r="K1033" s="512" t="s">
        <v>381</v>
      </c>
      <c r="L1033" s="227">
        <v>0.5</v>
      </c>
      <c r="M1033" s="473">
        <v>6</v>
      </c>
      <c r="N1033" s="473">
        <v>7</v>
      </c>
      <c r="O1033" s="473">
        <v>8</v>
      </c>
      <c r="P1033" s="473">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5" customHeight="1" outlineLevel="1" x14ac:dyDescent="0.25">
      <c r="A1034" s="106"/>
      <c r="B1034" s="97"/>
      <c r="C1034" s="18"/>
      <c r="D1034" s="18"/>
      <c r="E1034" s="18"/>
      <c r="F1034" s="14"/>
      <c r="G1034" s="128"/>
      <c r="H1034" s="128"/>
      <c r="I1034" s="127"/>
      <c r="J1034" s="127"/>
      <c r="K1034" s="513" t="s">
        <v>382</v>
      </c>
      <c r="L1034" s="229">
        <v>0.5</v>
      </c>
      <c r="M1034" s="474">
        <v>5.5</v>
      </c>
      <c r="N1034" s="474">
        <v>6.5</v>
      </c>
      <c r="O1034" s="474">
        <v>8</v>
      </c>
      <c r="P1034" s="474">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5" customHeight="1" outlineLevel="1" x14ac:dyDescent="0.25">
      <c r="A1036" s="106"/>
      <c r="B1036" s="97"/>
      <c r="C1036" s="18"/>
      <c r="D1036" s="18"/>
      <c r="E1036" s="18"/>
      <c r="F1036" s="14"/>
      <c r="G1036" s="93" t="s">
        <v>898</v>
      </c>
      <c r="H1036" s="87"/>
      <c r="I1036" s="87"/>
      <c r="J1036" s="87"/>
      <c r="K1036" s="87"/>
      <c r="L1036" s="231">
        <v>6.5</v>
      </c>
      <c r="M1036" s="87" t="s">
        <v>738</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25"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J149:S149">
    <cfRule type="expression" dxfId="9" priority="1">
      <formula>J$150&lt;MIN(i_date_node_zm)</formula>
    </cfRule>
  </conditionalFormatting>
  <conditionalFormatting sqref="M452:V461">
    <cfRule type="expression" dxfId="8" priority="2" stopIfTrue="1">
      <formula>OR(T484=1)</formula>
    </cfRule>
  </conditionalFormatting>
  <conditionalFormatting sqref="I484:R493">
    <cfRule type="expression" dxfId="7" priority="3" stopIfTrue="1">
      <formula>OR(T484=1)</formula>
    </cfRule>
  </conditionalFormatting>
  <conditionalFormatting sqref="N643:N742">
    <cfRule type="expression" dxfId="6" priority="4" stopIfTrue="1">
      <formula>AND(N643&lt;$S643,OFFSET($T$484,$AD643,$AC643,1,1)&gt;0)</formula>
    </cfRule>
  </conditionalFormatting>
  <conditionalFormatting sqref="P643:P742">
    <cfRule type="expression" dxfId="5" priority="5" stopIfTrue="1">
      <formula>AND(P643&gt;$T643,OFFSET($T$484,$AD643,$AC643,1,1)&gt;0)</formula>
    </cfRule>
  </conditionalFormatting>
  <conditionalFormatting sqref="J507:R606 T507:T606">
    <cfRule type="expression" dxfId="4" priority="6" stopIfTrue="1">
      <formula>AND(OFFSET($T$484,$AD507,$AC507)=1,OFFSET($T$484,$AD506,$AC507)=1)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L17" sqref="L17"/>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3"/>
      <c r="F99" s="908"/>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1" t="str">
        <f>General!G17</f>
        <v>b</v>
      </c>
      <c r="H101" s="673">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1"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1"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1"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1"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1"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1"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1"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1"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1"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1"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1"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1"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1"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1"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1"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1"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8"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8"/>
      <c r="F124" s="744">
        <v>43466</v>
      </c>
      <c r="G124" s="744">
        <v>43497</v>
      </c>
      <c r="H124" s="744">
        <v>43525</v>
      </c>
      <c r="I124" s="744">
        <v>43556</v>
      </c>
      <c r="J124" s="744">
        <v>43586</v>
      </c>
      <c r="K124" s="744">
        <v>43617</v>
      </c>
      <c r="L124" s="744">
        <v>43647</v>
      </c>
      <c r="M124" s="744">
        <v>43678</v>
      </c>
      <c r="N124" s="744">
        <v>43709</v>
      </c>
      <c r="O124" s="744">
        <v>43739</v>
      </c>
      <c r="P124" s="744">
        <v>43770</v>
      </c>
      <c r="Q124" s="744">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3">
        <f>MIN(364,INT((F124 - DATE(YEAR(F124),1,1))))</f>
        <v>0</v>
      </c>
      <c r="G125" s="743">
        <f t="shared" ref="G125:Q125" si="7">MIN(364,INT((G124 - DATE(YEAR(G124),1,1))))</f>
        <v>31</v>
      </c>
      <c r="H125" s="743">
        <f t="shared" si="7"/>
        <v>59</v>
      </c>
      <c r="I125" s="743">
        <f t="shared" si="7"/>
        <v>90</v>
      </c>
      <c r="J125" s="743">
        <f t="shared" si="7"/>
        <v>120</v>
      </c>
      <c r="K125" s="743">
        <f t="shared" si="7"/>
        <v>151</v>
      </c>
      <c r="L125" s="743">
        <f t="shared" si="7"/>
        <v>181</v>
      </c>
      <c r="M125" s="743">
        <f t="shared" si="7"/>
        <v>212</v>
      </c>
      <c r="N125" s="743">
        <f t="shared" si="7"/>
        <v>243</v>
      </c>
      <c r="O125" s="743">
        <f t="shared" si="7"/>
        <v>273</v>
      </c>
      <c r="P125" s="743">
        <f t="shared" si="7"/>
        <v>304</v>
      </c>
      <c r="Q125" s="743">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8"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2"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2"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2"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2"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2"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2"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2"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2"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2"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2"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2"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2"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2"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2"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2"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2"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2"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48"/>
  <sheetViews>
    <sheetView tabSelected="1" topLeftCell="A3" zoomScale="80" zoomScaleNormal="80" workbookViewId="0">
      <pane xSplit="10" ySplit="20" topLeftCell="K821" activePane="bottomRight" state="frozen"/>
      <selection activeCell="A3" sqref="A3"/>
      <selection pane="topRight" activeCell="K3" sqref="K3"/>
      <selection pane="bottomLeft" activeCell="A23" sqref="A23"/>
      <selection pane="bottomRight" activeCell="J11" sqref="J11:X11"/>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29"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45397.689223842601</v>
      </c>
      <c r="J11" s="915" t="s">
        <v>1340</v>
      </c>
      <c r="K11" s="916"/>
      <c r="L11" s="916"/>
      <c r="M11" s="916"/>
      <c r="N11" s="916"/>
      <c r="O11" s="916"/>
      <c r="P11" s="916"/>
      <c r="Q11" s="916"/>
      <c r="R11" s="916"/>
      <c r="S11" s="916"/>
      <c r="T11" s="916"/>
      <c r="U11" s="916"/>
      <c r="V11" s="916"/>
      <c r="W11" s="916"/>
      <c r="X11" s="917"/>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45397.596444675903</v>
      </c>
      <c r="J12" s="918" t="s">
        <v>1339</v>
      </c>
      <c r="K12" s="918"/>
      <c r="L12" s="918"/>
      <c r="M12" s="918"/>
      <c r="N12" s="918"/>
      <c r="O12" s="918"/>
      <c r="P12" s="918"/>
      <c r="Q12" s="918"/>
      <c r="R12" s="918"/>
      <c r="S12" s="918"/>
      <c r="T12" s="918"/>
      <c r="U12" s="918"/>
      <c r="V12" s="918"/>
      <c r="W12" s="918"/>
      <c r="X12" s="918"/>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8"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6"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8">
        <f t="shared" ref="I57:P57" si="0">MIN(363,INT((I56 - DATE(YEAR(I56),1,1))))+364*(YEAR(I56)-i_startyear)</f>
        <v>0</v>
      </c>
      <c r="J57" s="748">
        <f t="shared" si="0"/>
        <v>0</v>
      </c>
      <c r="K57" s="748">
        <f t="shared" si="0"/>
        <v>0</v>
      </c>
      <c r="L57" s="748">
        <f t="shared" si="0"/>
        <v>0</v>
      </c>
      <c r="M57" s="748">
        <f t="shared" si="0"/>
        <v>0</v>
      </c>
      <c r="N57" s="748">
        <f t="shared" si="0"/>
        <v>0</v>
      </c>
      <c r="O57" s="748">
        <f t="shared" si="0"/>
        <v>0</v>
      </c>
      <c r="P57" s="748">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6"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4" t="s">
        <v>730</v>
      </c>
      <c r="Z63" s="805"/>
      <c r="AA63" s="805"/>
      <c r="AB63" s="805"/>
      <c r="AC63" s="805"/>
      <c r="AD63" s="805"/>
      <c r="AE63" s="806"/>
      <c r="AF63" s="806"/>
      <c r="AG63" s="807"/>
      <c r="AH63" s="803"/>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0" t="s">
        <v>1196</v>
      </c>
      <c r="F64" s="790" t="s">
        <v>1189</v>
      </c>
      <c r="G64" s="277"/>
      <c r="H64" s="282"/>
      <c r="I64" s="348" t="s">
        <v>445</v>
      </c>
      <c r="J64" s="348" t="s">
        <v>153</v>
      </c>
      <c r="K64" s="348" t="s">
        <v>152</v>
      </c>
      <c r="L64" s="348" t="s">
        <v>438</v>
      </c>
      <c r="M64" s="349"/>
      <c r="N64" s="810" t="s">
        <v>811</v>
      </c>
      <c r="O64" s="705" t="s">
        <v>810</v>
      </c>
      <c r="P64" s="706"/>
      <c r="Q64" s="706"/>
      <c r="R64" s="706"/>
      <c r="S64" s="706"/>
      <c r="T64" s="707"/>
      <c r="U64" s="349"/>
      <c r="V64" s="635"/>
      <c r="W64" s="349"/>
      <c r="X64" s="526"/>
      <c r="Y64" s="811" t="str">
        <f>INDEX(i_i_idx,1,1)</f>
        <v>Aut</v>
      </c>
      <c r="Z64" s="812" t="str">
        <f>INDEX(i_i_idx,2,1)</f>
        <v>Win</v>
      </c>
      <c r="AA64" s="812" t="str">
        <f>INDEX(i_i_idx,3,1)</f>
        <v>Spr</v>
      </c>
      <c r="AB64" s="812" t="str">
        <f>INDEX(i_i_idx,1,1)</f>
        <v>Aut</v>
      </c>
      <c r="AC64" s="812" t="str">
        <f>INDEX(i_i_idx,2,1)</f>
        <v>Win</v>
      </c>
      <c r="AD64" s="812" t="str">
        <f>INDEX(i_i_idx,3,1)</f>
        <v>Spr</v>
      </c>
      <c r="AE64" s="812" t="str">
        <f>INDEX(i_i_idx,1,1)</f>
        <v>Aut</v>
      </c>
      <c r="AF64" s="812" t="str">
        <f>INDEX(i_i_idx,2,1)</f>
        <v>Win</v>
      </c>
      <c r="AG64" s="813" t="str">
        <f>INDEX(i_i_idx,3,1)</f>
        <v>Spr</v>
      </c>
      <c r="AH64" s="814" t="s">
        <v>1200</v>
      </c>
      <c r="AI64" s="348" t="s">
        <v>1192</v>
      </c>
      <c r="AJ64" s="348" t="s">
        <v>1191</v>
      </c>
      <c r="AK64" s="810" t="s">
        <v>1187</v>
      </c>
      <c r="AL64" s="810" t="s">
        <v>1198</v>
      </c>
      <c r="AM64" s="810" t="s">
        <v>1188</v>
      </c>
      <c r="AN64" s="810" t="s">
        <v>1193</v>
      </c>
      <c r="AO64" s="810" t="s">
        <v>1194</v>
      </c>
      <c r="AP64" s="810" t="s">
        <v>1195</v>
      </c>
      <c r="AQ64" s="277"/>
      <c r="AR64" s="264"/>
      <c r="AS64" s="252"/>
      <c r="AT64" s="252"/>
      <c r="AU64" s="252"/>
    </row>
    <row r="65" spans="1:47" outlineLevel="2" x14ac:dyDescent="0.25">
      <c r="A65" s="252"/>
      <c r="B65" s="261"/>
      <c r="C65" s="254">
        <f>INT($C$29)+2</f>
        <v>3</v>
      </c>
      <c r="D65" s="277"/>
      <c r="E65" s="332">
        <v>-1</v>
      </c>
      <c r="F65" s="791">
        <f>$K65+364*($K65&lt;$AN65)</f>
        <v>43936</v>
      </c>
      <c r="G65" s="277"/>
      <c r="H65" s="298"/>
      <c r="I65" s="507" t="s">
        <v>807</v>
      </c>
      <c r="J65" s="507">
        <v>0</v>
      </c>
      <c r="K65" s="815">
        <f>INDEX(Periods!$F$21:$O$30,J65+1,$E65+2)</f>
        <v>43572</v>
      </c>
      <c r="L65" s="816">
        <f t="shared" ref="L65:L96" ca="1" si="1">IF(K66-K65&gt;0,K66-K65,OFFSET(K66,-i_p6_len,0)+364-K65)</f>
        <v>13</v>
      </c>
      <c r="M65" s="815"/>
      <c r="N65" s="817">
        <f>COUNT(J65:J74)</f>
        <v>10</v>
      </c>
      <c r="O65" s="818">
        <v>200</v>
      </c>
      <c r="P65" s="818">
        <v>438</v>
      </c>
      <c r="Q65" s="819">
        <v>0.47</v>
      </c>
      <c r="R65" s="819">
        <v>0.53</v>
      </c>
      <c r="S65" s="820">
        <f>INDEX(Annual!i_pasture_stage_p6z,$J65+1,ROUNDDOWN((ROW($J65)-ROW($J$65))/i_p6_len,0)+1)</f>
        <v>1</v>
      </c>
      <c r="T65" s="819">
        <v>0.3</v>
      </c>
      <c r="U65" s="821">
        <v>10</v>
      </c>
      <c r="V65" s="819">
        <v>0.15</v>
      </c>
      <c r="W65" s="509"/>
      <c r="X65" s="822">
        <v>1</v>
      </c>
      <c r="Y65" s="821">
        <v>50</v>
      </c>
      <c r="Z65" s="821">
        <v>50</v>
      </c>
      <c r="AA65" s="821">
        <v>50</v>
      </c>
      <c r="AB65" s="821">
        <v>400</v>
      </c>
      <c r="AC65" s="821">
        <v>400</v>
      </c>
      <c r="AD65" s="821">
        <v>400</v>
      </c>
      <c r="AE65" s="821">
        <v>400</v>
      </c>
      <c r="AF65" s="821">
        <v>400</v>
      </c>
      <c r="AG65" s="821">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3">
        <f t="shared" ref="AN65:AN96" si="4">INDEX(i_break_date,$E65+2,1)</f>
        <v>43585</v>
      </c>
      <c r="AO65" s="824">
        <f>Periods!$F$25</f>
        <v>43684</v>
      </c>
      <c r="AP65" s="825">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1">
        <f t="shared" ref="F66:F129" si="6">$K66+364*($K66&lt;$AN66)</f>
        <v>43585</v>
      </c>
      <c r="G66" s="277"/>
      <c r="H66" s="298"/>
      <c r="I66" s="298"/>
      <c r="J66" s="298">
        <v>1</v>
      </c>
      <c r="K66" s="477">
        <f>INDEX(Periods!$F$21:$O$30,J66+1,$E66+2)</f>
        <v>43585</v>
      </c>
      <c r="L66" s="826">
        <f t="shared" ca="1" si="1"/>
        <v>21</v>
      </c>
      <c r="M66" s="827"/>
      <c r="N66" s="282"/>
      <c r="O66" s="558">
        <v>200</v>
      </c>
      <c r="P66" s="558">
        <v>335</v>
      </c>
      <c r="Q66" s="314">
        <v>0.81</v>
      </c>
      <c r="R66" s="314">
        <v>0.81</v>
      </c>
      <c r="S66" s="713">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28">
        <f>INDEX(Periods!$F$21:$O$31,INDEX(Annual!EndGS,1,$E66+2)+2,$E66+2)</f>
        <v>43778</v>
      </c>
      <c r="AQ66" s="277"/>
      <c r="AR66" s="264"/>
      <c r="AS66" s="252"/>
      <c r="AT66" s="252"/>
      <c r="AU66" s="252"/>
    </row>
    <row r="67" spans="1:47" outlineLevel="2" x14ac:dyDescent="0.25">
      <c r="A67" s="252"/>
      <c r="B67" s="261"/>
      <c r="C67" s="254">
        <f t="shared" si="5"/>
        <v>3</v>
      </c>
      <c r="D67" s="277"/>
      <c r="E67" s="332">
        <v>-1</v>
      </c>
      <c r="F67" s="791">
        <f t="shared" si="6"/>
        <v>43606</v>
      </c>
      <c r="G67" s="277"/>
      <c r="H67" s="298"/>
      <c r="I67" s="298"/>
      <c r="J67" s="298">
        <v>2</v>
      </c>
      <c r="K67" s="477">
        <f>INDEX(Periods!$F$21:$O$30,J67+1,$E67+2)</f>
        <v>43606</v>
      </c>
      <c r="L67" s="826">
        <f t="shared" ca="1" si="1"/>
        <v>22</v>
      </c>
      <c r="M67" s="827"/>
      <c r="N67" s="282"/>
      <c r="O67" s="558">
        <v>200</v>
      </c>
      <c r="P67" s="558">
        <v>650</v>
      </c>
      <c r="Q67" s="314">
        <v>0.81</v>
      </c>
      <c r="R67" s="314">
        <v>0.81</v>
      </c>
      <c r="S67" s="713">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28">
        <f>INDEX(Periods!$F$21:$O$31,INDEX(Annual!EndGS,1,$E67+2)+2,$E67+2)</f>
        <v>43778</v>
      </c>
      <c r="AQ67" s="277"/>
      <c r="AR67" s="264"/>
      <c r="AS67" s="252"/>
      <c r="AT67" s="252"/>
      <c r="AU67" s="252"/>
    </row>
    <row r="68" spans="1:47" outlineLevel="2" x14ac:dyDescent="0.25">
      <c r="A68" s="252"/>
      <c r="B68" s="261"/>
      <c r="C68" s="254">
        <f t="shared" si="5"/>
        <v>3</v>
      </c>
      <c r="D68" s="277"/>
      <c r="E68" s="332">
        <v>-1</v>
      </c>
      <c r="F68" s="791">
        <f t="shared" si="6"/>
        <v>43628</v>
      </c>
      <c r="G68" s="277"/>
      <c r="H68" s="298"/>
      <c r="I68" s="298"/>
      <c r="J68" s="298">
        <v>3</v>
      </c>
      <c r="K68" s="477">
        <f>INDEX(Periods!$F$21:$O$30,J68+1,$E68+2)</f>
        <v>43628</v>
      </c>
      <c r="L68" s="826">
        <f t="shared" ca="1" si="1"/>
        <v>56</v>
      </c>
      <c r="M68" s="827"/>
      <c r="N68" s="282"/>
      <c r="O68" s="558">
        <v>217.75</v>
      </c>
      <c r="P68" s="558">
        <v>800</v>
      </c>
      <c r="Q68" s="314">
        <v>0.81</v>
      </c>
      <c r="R68" s="314">
        <v>0.81</v>
      </c>
      <c r="S68" s="713">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28">
        <f>INDEX(Periods!$F$21:$O$31,INDEX(Annual!EndGS,1,$E68+2)+2,$E68+2)</f>
        <v>43778</v>
      </c>
      <c r="AQ68" s="277"/>
      <c r="AR68" s="264"/>
      <c r="AS68" s="252"/>
      <c r="AT68" s="252"/>
      <c r="AU68" s="252"/>
    </row>
    <row r="69" spans="1:47" outlineLevel="2" x14ac:dyDescent="0.25">
      <c r="A69" s="252"/>
      <c r="B69" s="261"/>
      <c r="C69" s="254">
        <f t="shared" si="5"/>
        <v>3</v>
      </c>
      <c r="D69" s="277"/>
      <c r="E69" s="332">
        <v>-1</v>
      </c>
      <c r="F69" s="791">
        <f t="shared" si="6"/>
        <v>43684</v>
      </c>
      <c r="G69" s="277"/>
      <c r="H69" s="298"/>
      <c r="I69" s="298"/>
      <c r="J69" s="298">
        <v>4</v>
      </c>
      <c r="K69" s="477">
        <f>INDEX(Periods!$F$21:$O$30,J69+1,$E69+2)</f>
        <v>43684</v>
      </c>
      <c r="L69" s="826">
        <f t="shared" ca="1" si="1"/>
        <v>49</v>
      </c>
      <c r="M69" s="827"/>
      <c r="N69" s="282"/>
      <c r="O69" s="558">
        <v>250</v>
      </c>
      <c r="P69" s="558">
        <v>1600</v>
      </c>
      <c r="Q69" s="314">
        <v>0.8</v>
      </c>
      <c r="R69" s="314">
        <v>0.8</v>
      </c>
      <c r="S69" s="713">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28">
        <f>INDEX(Periods!$F$21:$O$31,INDEX(Annual!EndGS,1,$E69+2)+2,$E69+2)</f>
        <v>43778</v>
      </c>
      <c r="AQ69" s="277"/>
      <c r="AR69" s="264"/>
      <c r="AS69" s="252"/>
      <c r="AT69" s="252"/>
      <c r="AU69" s="252"/>
    </row>
    <row r="70" spans="1:47" outlineLevel="2" x14ac:dyDescent="0.25">
      <c r="A70" s="252"/>
      <c r="B70" s="261"/>
      <c r="C70" s="254">
        <f t="shared" si="5"/>
        <v>3</v>
      </c>
      <c r="D70" s="277"/>
      <c r="E70" s="332">
        <v>-1</v>
      </c>
      <c r="F70" s="791">
        <f t="shared" si="6"/>
        <v>43733</v>
      </c>
      <c r="G70" s="277"/>
      <c r="H70" s="298"/>
      <c r="I70" s="298"/>
      <c r="J70" s="298">
        <v>5</v>
      </c>
      <c r="K70" s="477">
        <f>INDEX(Periods!$F$21:$O$30,J70+1,$E70+2)</f>
        <v>43733</v>
      </c>
      <c r="L70" s="826">
        <f t="shared" ca="1" si="1"/>
        <v>45</v>
      </c>
      <c r="M70" s="827"/>
      <c r="N70" s="282"/>
      <c r="O70" s="558">
        <v>250</v>
      </c>
      <c r="P70" s="558">
        <v>4500</v>
      </c>
      <c r="Q70" s="314">
        <v>0.76</v>
      </c>
      <c r="R70" s="314">
        <v>0.78</v>
      </c>
      <c r="S70" s="713">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28">
        <f>INDEX(Periods!$F$21:$O$31,INDEX(Annual!EndGS,1,$E70+2)+2,$E70+2)</f>
        <v>43778</v>
      </c>
      <c r="AQ70" s="277"/>
      <c r="AR70" s="264"/>
      <c r="AS70" s="252"/>
      <c r="AT70" s="252"/>
      <c r="AU70" s="252"/>
    </row>
    <row r="71" spans="1:47" outlineLevel="2" x14ac:dyDescent="0.25">
      <c r="A71" s="252"/>
      <c r="B71" s="261"/>
      <c r="C71" s="254">
        <f t="shared" si="5"/>
        <v>3</v>
      </c>
      <c r="D71" s="277"/>
      <c r="E71" s="332">
        <v>-1</v>
      </c>
      <c r="F71" s="791">
        <f t="shared" si="6"/>
        <v>43778</v>
      </c>
      <c r="G71" s="277"/>
      <c r="H71" s="298"/>
      <c r="I71" s="298"/>
      <c r="J71" s="298">
        <v>6</v>
      </c>
      <c r="K71" s="477">
        <f>INDEX(Periods!$F$21:$O$30,J71+1,$E71+2)</f>
        <v>43778</v>
      </c>
      <c r="L71" s="826">
        <f t="shared" ca="1" si="1"/>
        <v>31</v>
      </c>
      <c r="M71" s="827"/>
      <c r="N71" s="282"/>
      <c r="O71" s="299">
        <v>500</v>
      </c>
      <c r="P71" s="299">
        <v>2800</v>
      </c>
      <c r="Q71" s="314">
        <v>0.55000000000000004</v>
      </c>
      <c r="R71" s="314">
        <v>0.67749999999999999</v>
      </c>
      <c r="S71" s="713">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28">
        <f>INDEX(Periods!$F$21:$O$31,INDEX(Annual!EndGS,1,$E71+2)+2,$E71+2)</f>
        <v>43778</v>
      </c>
      <c r="AQ71" s="277"/>
      <c r="AR71" s="264"/>
      <c r="AS71" s="252"/>
      <c r="AT71" s="252"/>
      <c r="AU71" s="252"/>
    </row>
    <row r="72" spans="1:47" outlineLevel="2" x14ac:dyDescent="0.25">
      <c r="A72" s="252"/>
      <c r="B72" s="261"/>
      <c r="C72" s="254">
        <f t="shared" si="5"/>
        <v>3</v>
      </c>
      <c r="D72" s="277"/>
      <c r="E72" s="332">
        <v>-1</v>
      </c>
      <c r="F72" s="791">
        <f t="shared" si="6"/>
        <v>43809</v>
      </c>
      <c r="G72" s="277"/>
      <c r="H72" s="298"/>
      <c r="I72" s="298"/>
      <c r="J72" s="298">
        <v>7</v>
      </c>
      <c r="K72" s="477">
        <f>INDEX(Periods!$F$21:$O$30,J72+1,$E72+2)</f>
        <v>43809</v>
      </c>
      <c r="L72" s="826">
        <f t="shared" ca="1" si="1"/>
        <v>43</v>
      </c>
      <c r="M72" s="827"/>
      <c r="N72" s="282"/>
      <c r="O72" s="299">
        <v>500</v>
      </c>
      <c r="P72" s="299">
        <v>2425</v>
      </c>
      <c r="Q72" s="314">
        <v>0.52</v>
      </c>
      <c r="R72" s="314">
        <v>0.64249999999999996</v>
      </c>
      <c r="S72" s="713">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28">
        <f>INDEX(Periods!$F$21:$O$31,INDEX(Annual!EndGS,1,$E72+2)+2,$E72+2)</f>
        <v>43778</v>
      </c>
      <c r="AQ72" s="277"/>
      <c r="AR72" s="264"/>
      <c r="AS72" s="252"/>
      <c r="AT72" s="252"/>
      <c r="AU72" s="252"/>
    </row>
    <row r="73" spans="1:47" outlineLevel="2" x14ac:dyDescent="0.25">
      <c r="A73" s="252"/>
      <c r="B73" s="261"/>
      <c r="C73" s="254">
        <f t="shared" si="5"/>
        <v>3</v>
      </c>
      <c r="D73" s="277"/>
      <c r="E73" s="332">
        <v>-1</v>
      </c>
      <c r="F73" s="791">
        <f t="shared" si="6"/>
        <v>43852</v>
      </c>
      <c r="G73" s="277"/>
      <c r="H73" s="298"/>
      <c r="I73" s="298"/>
      <c r="J73" s="298">
        <v>8</v>
      </c>
      <c r="K73" s="477">
        <f>INDEX(Periods!$F$21:$O$30,J73+1,$E73+2)</f>
        <v>43852</v>
      </c>
      <c r="L73" s="826">
        <f t="shared" ca="1" si="1"/>
        <v>50</v>
      </c>
      <c r="M73" s="827"/>
      <c r="N73" s="282"/>
      <c r="O73" s="299">
        <v>350</v>
      </c>
      <c r="P73" s="299">
        <v>1450</v>
      </c>
      <c r="Q73" s="314">
        <v>0.5</v>
      </c>
      <c r="R73" s="314">
        <v>0.59250000000000003</v>
      </c>
      <c r="S73" s="713">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28">
        <f>INDEX(Periods!$F$21:$O$31,INDEX(Annual!EndGS,1,$E73+2)+2,$E73+2)</f>
        <v>43778</v>
      </c>
      <c r="AQ73" s="277"/>
      <c r="AR73" s="264"/>
      <c r="AS73" s="252"/>
      <c r="AT73" s="252"/>
      <c r="AU73" s="252"/>
    </row>
    <row r="74" spans="1:47" outlineLevel="2" x14ac:dyDescent="0.25">
      <c r="A74" s="252"/>
      <c r="B74" s="261"/>
      <c r="C74" s="254">
        <f t="shared" si="5"/>
        <v>3</v>
      </c>
      <c r="D74" s="277"/>
      <c r="E74" s="332">
        <v>-1</v>
      </c>
      <c r="F74" s="791">
        <f t="shared" si="6"/>
        <v>43902</v>
      </c>
      <c r="G74" s="277"/>
      <c r="H74" s="298"/>
      <c r="I74" s="829"/>
      <c r="J74" s="829">
        <v>9</v>
      </c>
      <c r="K74" s="802">
        <f>INDEX(Periods!$F$21:$O$30,J74+1,$E74+2)</f>
        <v>43902</v>
      </c>
      <c r="L74" s="830">
        <f t="shared" ca="1" si="1"/>
        <v>34</v>
      </c>
      <c r="M74" s="831"/>
      <c r="N74" s="832"/>
      <c r="O74" s="833">
        <v>200</v>
      </c>
      <c r="P74" s="833">
        <v>700</v>
      </c>
      <c r="Q74" s="834">
        <v>0.48249999999999998</v>
      </c>
      <c r="R74" s="834">
        <v>0.5575</v>
      </c>
      <c r="S74" s="835">
        <f>INDEX(Annual!i_pasture_stage_p6z,$J74+1,ROUNDDOWN((ROW($J74)-ROW($J$65))/i_p6_len,0)+1)</f>
        <v>1</v>
      </c>
      <c r="T74" s="834">
        <v>0.3</v>
      </c>
      <c r="U74" s="833">
        <v>10</v>
      </c>
      <c r="V74" s="834">
        <v>0.05</v>
      </c>
      <c r="W74" s="832"/>
      <c r="X74" s="836">
        <v>0.33</v>
      </c>
      <c r="Y74" s="833">
        <v>50</v>
      </c>
      <c r="Z74" s="833">
        <v>50</v>
      </c>
      <c r="AA74" s="833">
        <v>50</v>
      </c>
      <c r="AB74" s="833">
        <v>400</v>
      </c>
      <c r="AC74" s="833">
        <v>400</v>
      </c>
      <c r="AD74" s="833">
        <v>400</v>
      </c>
      <c r="AE74" s="833">
        <v>400</v>
      </c>
      <c r="AF74" s="833">
        <v>400</v>
      </c>
      <c r="AG74" s="833">
        <v>400</v>
      </c>
      <c r="AH74" s="832"/>
      <c r="AI74" s="832"/>
      <c r="AJ74" s="832"/>
      <c r="AK74" s="829" t="str">
        <f t="shared" si="7"/>
        <v>Dry</v>
      </c>
      <c r="AL74" s="832">
        <f t="shared" si="9"/>
        <v>124</v>
      </c>
      <c r="AM74" s="832">
        <f t="shared" si="3"/>
        <v>1</v>
      </c>
      <c r="AN74" s="837">
        <f t="shared" si="4"/>
        <v>43585</v>
      </c>
      <c r="AO74" s="837">
        <f t="shared" si="8"/>
        <v>43684</v>
      </c>
      <c r="AP74" s="838">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1">
        <f t="shared" si="6"/>
        <v>43572</v>
      </c>
      <c r="G75" s="277"/>
      <c r="H75" s="298"/>
      <c r="I75" s="507" t="s">
        <v>751</v>
      </c>
      <c r="J75" s="507">
        <v>0</v>
      </c>
      <c r="K75" s="815">
        <f>INDEX(Periods!$F$21:$O$30,J75+1,$E75+2)</f>
        <v>43572</v>
      </c>
      <c r="L75" s="816">
        <f t="shared" ca="1" si="1"/>
        <v>21</v>
      </c>
      <c r="M75" s="508"/>
      <c r="N75" s="509"/>
      <c r="O75" s="716" cm="1">
        <f t="array" aca="1" ref="O75" ca="1">INDEX(O$65:O$74,$AI75,1)*(1-$AH75)+INDEX(O$65:O$74,$AJ75,1)*($AH75)</f>
        <v>200</v>
      </c>
      <c r="P75" s="716" cm="1">
        <f t="array" aca="1" ref="P75" ca="1">INDEX(P$65:P$74,$AI75,1)*(1-$AH75)+INDEX(P$65:P$74,$AJ75,1)*($AH75)</f>
        <v>335</v>
      </c>
      <c r="Q75" s="839" cm="1">
        <f t="array" aca="1" ref="Q75" ca="1">INDEX(Q$65:Q$74,$AI75,1)*(1-$AH75)+INDEX(Q$65:Q$74,$AJ75,1)*($AH75)</f>
        <v>0.81</v>
      </c>
      <c r="R75" s="839" cm="1">
        <f t="array" aca="1" ref="R75" ca="1">INDEX(R$65:R$74,$AI75,1)*(1-$AH75)+INDEX(R$65:R$74,$AJ75,1)*($AH75)</f>
        <v>0.81</v>
      </c>
      <c r="S75" s="840">
        <f>INDEX(Annual!i_pasture_stage_p6z,$J75+1,ROUNDDOWN((ROW($J75)-ROW($J$65))/i_p6_len,0)+1)</f>
        <v>0</v>
      </c>
      <c r="T75" s="719" cm="1">
        <f t="array" aca="1" ref="T75" ca="1">INDEX(T$65:T$74,$AI75,1)*(1-$AH75)+INDEX(T$65:T$74,$AJ75,1)*($AH75)</f>
        <v>0.3</v>
      </c>
      <c r="U75" s="715" cm="1">
        <f t="array" aca="1" ref="U75" ca="1">INDEX(U$65:U$74,$AI75,1)*(1-$AH75)+INDEX(U$65:U$74,$AJ75,1)*($AH75)</f>
        <v>10</v>
      </c>
      <c r="V75" s="719" cm="1">
        <f t="array" aca="1" ref="V75" ca="1">INDEX(V$65:V$74,$AI75,1)*(1-$AH75)+INDEX(V$65:V$74,$AJ75,1)*($AH75)</f>
        <v>0.1</v>
      </c>
      <c r="W75" s="509"/>
      <c r="X75" s="808" cm="1">
        <f t="array" aca="1" ref="X75" ca="1">INDEX(X$65:X$74,$AI75,1)*(1-$AH75)+INDEX(X$65:X$74,$AJ75,1)*($AH75)</f>
        <v>1</v>
      </c>
      <c r="Y75" s="787" cm="1">
        <f t="array" aca="1" ref="Y75" ca="1">INDEX(Y$65:Y$74,$AI75,1)*(1-$AH75)+INDEX(Y$65:Y$74,$AJ75,1)*($AH75)</f>
        <v>50</v>
      </c>
      <c r="Z75" s="787" cm="1">
        <f t="array" aca="1" ref="Z75" ca="1">INDEX(Z$65:Z$74,$AI75,1)*(1-$AH75)+INDEX(Z$65:Z$74,$AJ75,1)*($AH75)</f>
        <v>50</v>
      </c>
      <c r="AA75" s="787" cm="1">
        <f t="array" aca="1" ref="AA75" ca="1">INDEX(AA$65:AA$74,$AI75,1)*(1-$AH75)+INDEX(AA$65:AA$74,$AJ75,1)*($AH75)</f>
        <v>50</v>
      </c>
      <c r="AB75" s="787" cm="1">
        <f t="array" aca="1" ref="AB75" ca="1">INDEX(AB$65:AB$74,$AI75,1)*(1-$AH75)+INDEX(AB$65:AB$74,$AJ75,1)*($AH75)</f>
        <v>100</v>
      </c>
      <c r="AC75" s="787" cm="1">
        <f t="array" aca="1" ref="AC75" ca="1">INDEX(AC$65:AC$74,$AI75,1)*(1-$AH75)+INDEX(AC$65:AC$74,$AJ75,1)*($AH75)</f>
        <v>400</v>
      </c>
      <c r="AD75" s="787" cm="1">
        <f t="array" aca="1" ref="AD75" ca="1">INDEX(AD$65:AD$74,$AI75,1)*(1-$AH75)+INDEX(AD$65:AD$74,$AJ75,1)*($AH75)</f>
        <v>400</v>
      </c>
      <c r="AE75" s="787" cm="1">
        <f t="array" aca="1" ref="AE75" ca="1">INDEX(AE$65:AE$74,$AI75,1)*(1-$AH75)+INDEX(AE$65:AE$74,$AJ75,1)*($AH75)</f>
        <v>400</v>
      </c>
      <c r="AF75" s="787" cm="1">
        <f t="array" aca="1" ref="AF75" ca="1">INDEX(AF$65:AF$74,$AI75,1)*(1-$AH75)+INDEX(AF$65:AF$74,$AJ75,1)*($AH75)</f>
        <v>400</v>
      </c>
      <c r="AG75" s="787"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3">
        <f t="shared" si="4"/>
        <v>43572</v>
      </c>
      <c r="AO75" s="823">
        <f t="shared" si="8"/>
        <v>43684</v>
      </c>
      <c r="AP75" s="825">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1">
        <f t="shared" si="6"/>
        <v>43593</v>
      </c>
      <c r="G76" s="277"/>
      <c r="H76" s="298"/>
      <c r="I76" s="298"/>
      <c r="J76" s="298">
        <v>1</v>
      </c>
      <c r="K76" s="477">
        <f>INDEX(Periods!$F$21:$O$30,J76+1,$E76+2)</f>
        <v>43593</v>
      </c>
      <c r="L76" s="826">
        <f t="shared" ca="1" si="1"/>
        <v>35</v>
      </c>
      <c r="M76" s="841"/>
      <c r="N76" s="282"/>
      <c r="O76" s="717" cm="1">
        <f t="array" aca="1" ref="O76" ca="1">INDEX(O$65:O$74,$AI76,1)*(1-$AH76)+INDEX(O$65:O$74,$AJ76,1)*($AH76)</f>
        <v>200</v>
      </c>
      <c r="P76" s="717" cm="1">
        <f t="array" aca="1" ref="P76" ca="1">INDEX(P$65:P$74,$AI76,1)*(1-$AH76)+INDEX(P$65:P$74,$AJ76,1)*($AH76)</f>
        <v>650</v>
      </c>
      <c r="Q76" s="718" cm="1">
        <f t="array" aca="1" ref="Q76" ca="1">INDEX(Q$65:Q$74,$AI76,1)*(1-$AH76)+INDEX(Q$65:Q$74,$AJ76,1)*($AH76)</f>
        <v>0.81</v>
      </c>
      <c r="R76" s="718" cm="1">
        <f t="array" aca="1" ref="R76" ca="1">INDEX(R$65:R$74,$AI76,1)*(1-$AH76)+INDEX(R$65:R$74,$AJ76,1)*($AH76)</f>
        <v>0.81</v>
      </c>
      <c r="S76" s="714">
        <f>INDEX(Annual!i_pasture_stage_p6z,$J76+1,ROUNDDOWN((ROW($J76)-ROW($J$65))/i_p6_len,0)+1)</f>
        <v>0.74285714285714288</v>
      </c>
      <c r="T76" s="718" cm="1">
        <f t="array" aca="1" ref="T76" ca="1">INDEX(T$65:T$74,$AI76,1)*(1-$AH76)+INDEX(T$65:T$74,$AJ76,1)*($AH76)</f>
        <v>0.3</v>
      </c>
      <c r="U76" s="713" cm="1">
        <f t="array" aca="1" ref="U76" ca="1">INDEX(U$65:U$74,$AI76,1)*(1-$AH76)+INDEX(U$65:U$74,$AJ76,1)*($AH76)</f>
        <v>10</v>
      </c>
      <c r="V76" s="718" cm="1">
        <f t="array" aca="1" ref="V76" ca="1">INDEX(V$65:V$74,$AI76,1)*(1-$AH76)+INDEX(V$65:V$74,$AJ76,1)*($AH76)</f>
        <v>0.05</v>
      </c>
      <c r="W76" s="282"/>
      <c r="X76" s="809" cm="1">
        <f t="array" aca="1" ref="X76" ca="1">INDEX(X$65:X$74,$AI76,1)*(1-$AH76)+INDEX(X$65:X$74,$AJ76,1)*($AH76)</f>
        <v>1</v>
      </c>
      <c r="Y76" s="788" cm="1">
        <f t="array" aca="1" ref="Y76" ca="1">INDEX(Y$65:Y$74,$AI76,1)*(1-$AH76)+INDEX(Y$65:Y$74,$AJ76,1)*($AH76)</f>
        <v>50</v>
      </c>
      <c r="Z76" s="788" cm="1">
        <f t="array" aca="1" ref="Z76" ca="1">INDEX(Z$65:Z$74,$AI76,1)*(1-$AH76)+INDEX(Z$65:Z$74,$AJ76,1)*($AH76)</f>
        <v>50</v>
      </c>
      <c r="AA76" s="788" cm="1">
        <f t="array" aca="1" ref="AA76" ca="1">INDEX(AA$65:AA$74,$AI76,1)*(1-$AH76)+INDEX(AA$65:AA$74,$AJ76,1)*($AH76)</f>
        <v>50</v>
      </c>
      <c r="AB76" s="788" cm="1">
        <f t="array" aca="1" ref="AB76" ca="1">INDEX(AB$65:AB$74,$AI76,1)*(1-$AH76)+INDEX(AB$65:AB$74,$AJ76,1)*($AH76)</f>
        <v>100</v>
      </c>
      <c r="AC76" s="788" cm="1">
        <f t="array" aca="1" ref="AC76" ca="1">INDEX(AC$65:AC$74,$AI76,1)*(1-$AH76)+INDEX(AC$65:AC$74,$AJ76,1)*($AH76)</f>
        <v>150</v>
      </c>
      <c r="AD76" s="788" cm="1">
        <f t="array" aca="1" ref="AD76" ca="1">INDEX(AD$65:AD$74,$AI76,1)*(1-$AH76)+INDEX(AD$65:AD$74,$AJ76,1)*($AH76)</f>
        <v>150</v>
      </c>
      <c r="AE76" s="788" cm="1">
        <f t="array" aca="1" ref="AE76" ca="1">INDEX(AE$65:AE$74,$AI76,1)*(1-$AH76)+INDEX(AE$65:AE$74,$AJ76,1)*($AH76)</f>
        <v>400</v>
      </c>
      <c r="AF76" s="788" cm="1">
        <f t="array" aca="1" ref="AF76" ca="1">INDEX(AF$65:AF$74,$AI76,1)*(1-$AH76)+INDEX(AF$65:AF$74,$AJ76,1)*($AH76)</f>
        <v>400</v>
      </c>
      <c r="AG76" s="788"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28">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1">
        <f t="shared" si="6"/>
        <v>43628</v>
      </c>
      <c r="G77" s="277"/>
      <c r="H77" s="298"/>
      <c r="I77" s="298"/>
      <c r="J77" s="298">
        <v>2</v>
      </c>
      <c r="K77" s="477">
        <f>INDEX(Periods!$F$21:$O$30,J77+1,$E77+2)</f>
        <v>43628</v>
      </c>
      <c r="L77" s="826">
        <f t="shared" ca="1" si="1"/>
        <v>56</v>
      </c>
      <c r="M77" s="841"/>
      <c r="N77" s="282"/>
      <c r="O77" s="717" cm="1">
        <f t="array" aca="1" ref="O77" ca="1">INDEX(O$65:O$74,$AI77,1)*(1-$AH77)+INDEX(O$65:O$74,$AJ77,1)*($AH77)</f>
        <v>225.23660714285711</v>
      </c>
      <c r="P77" s="717" cm="1">
        <f t="array" aca="1" ref="P77" ca="1">INDEX(P$65:P$74,$AI77,1)*(1-$AH77)+INDEX(P$65:P$74,$AJ77,1)*($AH77)</f>
        <v>985.71428571428567</v>
      </c>
      <c r="Q77" s="718" cm="1">
        <f t="array" aca="1" ref="Q77" ca="1">INDEX(Q$65:Q$74,$AI77,1)*(1-$AH77)+INDEX(Q$65:Q$74,$AJ77,1)*($AH77)</f>
        <v>0.80767857142857147</v>
      </c>
      <c r="R77" s="718" cm="1">
        <f t="array" aca="1" ref="R77" ca="1">INDEX(R$65:R$74,$AI77,1)*(1-$AH77)+INDEX(R$65:R$74,$AJ77,1)*($AH77)</f>
        <v>0.80767857142857147</v>
      </c>
      <c r="S77" s="714">
        <f>INDEX(Annual!i_pasture_stage_p6z,$J77+1,ROUNDDOWN((ROW($J77)-ROW($J$65))/i_p6_len,0)+1)</f>
        <v>1</v>
      </c>
      <c r="T77" s="718" cm="1">
        <f t="array" aca="1" ref="T77" ca="1">INDEX(T$65:T$74,$AI77,1)*(1-$AH77)+INDEX(T$65:T$74,$AJ77,1)*($AH77)</f>
        <v>0.29999999999999993</v>
      </c>
      <c r="U77" s="713" cm="1">
        <f t="array" aca="1" ref="U77" ca="1">INDEX(U$65:U$74,$AI77,1)*(1-$AH77)+INDEX(U$65:U$74,$AJ77,1)*($AH77)</f>
        <v>10</v>
      </c>
      <c r="V77" s="718" cm="1">
        <f t="array" aca="1" ref="V77" ca="1">INDEX(V$65:V$74,$AI77,1)*(1-$AH77)+INDEX(V$65:V$74,$AJ77,1)*($AH77)</f>
        <v>0</v>
      </c>
      <c r="W77" s="282"/>
      <c r="X77" s="809" cm="1">
        <f t="array" aca="1" ref="X77" ca="1">INDEX(X$65:X$74,$AI77,1)*(1-$AH77)+INDEX(X$65:X$74,$AJ77,1)*($AH77)</f>
        <v>1</v>
      </c>
      <c r="Y77" s="788" cm="1">
        <f t="array" aca="1" ref="Y77" ca="1">INDEX(Y$65:Y$74,$AI77,1)*(1-$AH77)+INDEX(Y$65:Y$74,$AJ77,1)*($AH77)</f>
        <v>50</v>
      </c>
      <c r="Z77" s="788" cm="1">
        <f t="array" aca="1" ref="Z77" ca="1">INDEX(Z$65:Z$74,$AI77,1)*(1-$AH77)+INDEX(Z$65:Z$74,$AJ77,1)*($AH77)</f>
        <v>50</v>
      </c>
      <c r="AA77" s="788" cm="1">
        <f t="array" aca="1" ref="AA77" ca="1">INDEX(AA$65:AA$74,$AI77,1)*(1-$AH77)+INDEX(AA$65:AA$74,$AJ77,1)*($AH77)</f>
        <v>50</v>
      </c>
      <c r="AB77" s="788" cm="1">
        <f t="array" aca="1" ref="AB77" ca="1">INDEX(AB$65:AB$74,$AI77,1)*(1-$AH77)+INDEX(AB$65:AB$74,$AJ77,1)*($AH77)</f>
        <v>150</v>
      </c>
      <c r="AC77" s="788" cm="1">
        <f t="array" aca="1" ref="AC77" ca="1">INDEX(AC$65:AC$74,$AI77,1)*(1-$AH77)+INDEX(AC$65:AC$74,$AJ77,1)*($AH77)</f>
        <v>111.60714285714285</v>
      </c>
      <c r="AD77" s="788" cm="1">
        <f t="array" aca="1" ref="AD77" ca="1">INDEX(AD$65:AD$74,$AI77,1)*(1-$AH77)+INDEX(AD$65:AD$74,$AJ77,1)*($AH77)</f>
        <v>138.39285714285714</v>
      </c>
      <c r="AE77" s="788" cm="1">
        <f t="array" aca="1" ref="AE77" ca="1">INDEX(AE$65:AE$74,$AI77,1)*(1-$AH77)+INDEX(AE$65:AE$74,$AJ77,1)*($AH77)</f>
        <v>400</v>
      </c>
      <c r="AF77" s="788" cm="1">
        <f t="array" aca="1" ref="AF77" ca="1">INDEX(AF$65:AF$74,$AI77,1)*(1-$AH77)+INDEX(AF$65:AF$74,$AJ77,1)*($AH77)</f>
        <v>400</v>
      </c>
      <c r="AG77" s="788"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28">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1">
        <f t="shared" si="6"/>
        <v>43684</v>
      </c>
      <c r="G78" s="277"/>
      <c r="H78" s="298"/>
      <c r="I78" s="298"/>
      <c r="J78" s="298">
        <v>3</v>
      </c>
      <c r="K78" s="477">
        <f>INDEX(Periods!$F$21:$O$30,J78+1,$E78+2)</f>
        <v>43684</v>
      </c>
      <c r="L78" s="826">
        <f t="shared" ca="1" si="1"/>
        <v>49</v>
      </c>
      <c r="M78" s="841"/>
      <c r="N78" s="282"/>
      <c r="O78" s="717" cm="1">
        <f t="array" aca="1" ref="O78" ca="1">INDEX(O$65:O$74,$AI78,1)*(1-$AH78)+INDEX(O$65:O$74,$AJ78,1)*($AH78)</f>
        <v>250</v>
      </c>
      <c r="P78" s="717" cm="1">
        <f t="array" aca="1" ref="P78" ca="1">INDEX(P$65:P$74,$AI78,1)*(1-$AH78)+INDEX(P$65:P$74,$AJ78,1)*($AH78)</f>
        <v>1600</v>
      </c>
      <c r="Q78" s="718" cm="1">
        <f t="array" aca="1" ref="Q78" ca="1">INDEX(Q$65:Q$74,$AI78,1)*(1-$AH78)+INDEX(Q$65:Q$74,$AJ78,1)*($AH78)</f>
        <v>0.8</v>
      </c>
      <c r="R78" s="718" cm="1">
        <f t="array" aca="1" ref="R78" ca="1">INDEX(R$65:R$74,$AI78,1)*(1-$AH78)+INDEX(R$65:R$74,$AJ78,1)*($AH78)</f>
        <v>0.8</v>
      </c>
      <c r="S78" s="714">
        <f>INDEX(Annual!i_pasture_stage_p6z,$J78+1,ROUNDDOWN((ROW($J78)-ROW($J$65))/i_p6_len,0)+1)</f>
        <v>1</v>
      </c>
      <c r="T78" s="718" cm="1">
        <f t="array" aca="1" ref="T78" ca="1">INDEX(T$65:T$74,$AI78,1)*(1-$AH78)+INDEX(T$65:T$74,$AJ78,1)*($AH78)</f>
        <v>0.3</v>
      </c>
      <c r="U78" s="713" cm="1">
        <f t="array" aca="1" ref="U78" ca="1">INDEX(U$65:U$74,$AI78,1)*(1-$AH78)+INDEX(U$65:U$74,$AJ78,1)*($AH78)</f>
        <v>10</v>
      </c>
      <c r="V78" s="718" cm="1">
        <f t="array" aca="1" ref="V78" ca="1">INDEX(V$65:V$74,$AI78,1)*(1-$AH78)+INDEX(V$65:V$74,$AJ78,1)*($AH78)</f>
        <v>0</v>
      </c>
      <c r="W78" s="282"/>
      <c r="X78" s="809" cm="1">
        <f t="array" aca="1" ref="X78" ca="1">INDEX(X$65:X$74,$AI78,1)*(1-$AH78)+INDEX(X$65:X$74,$AJ78,1)*($AH78)</f>
        <v>1</v>
      </c>
      <c r="Y78" s="788" cm="1">
        <f t="array" aca="1" ref="Y78" ca="1">INDEX(Y$65:Y$74,$AI78,1)*(1-$AH78)+INDEX(Y$65:Y$74,$AJ78,1)*($AH78)</f>
        <v>50</v>
      </c>
      <c r="Z78" s="788" cm="1">
        <f t="array" aca="1" ref="Z78" ca="1">INDEX(Z$65:Z$74,$AI78,1)*(1-$AH78)+INDEX(Z$65:Z$74,$AJ78,1)*($AH78)</f>
        <v>50</v>
      </c>
      <c r="AA78" s="788" cm="1">
        <f t="array" aca="1" ref="AA78" ca="1">INDEX(AA$65:AA$74,$AI78,1)*(1-$AH78)+INDEX(AA$65:AA$74,$AJ78,1)*($AH78)</f>
        <v>50</v>
      </c>
      <c r="AB78" s="788" cm="1">
        <f t="array" aca="1" ref="AB78" ca="1">INDEX(AB$65:AB$74,$AI78,1)*(1-$AH78)+INDEX(AB$65:AB$74,$AJ78,1)*($AH78)</f>
        <v>150</v>
      </c>
      <c r="AC78" s="788" cm="1">
        <f t="array" aca="1" ref="AC78" ca="1">INDEX(AC$65:AC$74,$AI78,1)*(1-$AH78)+INDEX(AC$65:AC$74,$AJ78,1)*($AH78)</f>
        <v>150</v>
      </c>
      <c r="AD78" s="788" cm="1">
        <f t="array" aca="1" ref="AD78" ca="1">INDEX(AD$65:AD$74,$AI78,1)*(1-$AH78)+INDEX(AD$65:AD$74,$AJ78,1)*($AH78)</f>
        <v>100</v>
      </c>
      <c r="AE78" s="788" cm="1">
        <f t="array" aca="1" ref="AE78" ca="1">INDEX(AE$65:AE$74,$AI78,1)*(1-$AH78)+INDEX(AE$65:AE$74,$AJ78,1)*($AH78)</f>
        <v>400</v>
      </c>
      <c r="AF78" s="788" cm="1">
        <f t="array" aca="1" ref="AF78" ca="1">INDEX(AF$65:AF$74,$AI78,1)*(1-$AH78)+INDEX(AF$65:AF$74,$AJ78,1)*($AH78)</f>
        <v>400</v>
      </c>
      <c r="AG78" s="788"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28">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1">
        <f t="shared" si="6"/>
        <v>43733</v>
      </c>
      <c r="G79" s="277"/>
      <c r="H79" s="298"/>
      <c r="I79" s="298"/>
      <c r="J79" s="298">
        <v>4</v>
      </c>
      <c r="K79" s="477">
        <f>INDEX(Periods!$F$21:$O$30,J79+1,$E79+2)</f>
        <v>43733</v>
      </c>
      <c r="L79" s="826">
        <f t="shared" ca="1" si="1"/>
        <v>20</v>
      </c>
      <c r="M79" s="841"/>
      <c r="N79" s="282"/>
      <c r="O79" s="717" cm="1">
        <f t="array" aca="1" ref="O79" ca="1">INDEX(O$65:O$74,$AI79,1)*(1-$AH79)+INDEX(O$65:O$74,$AJ79,1)*($AH79)</f>
        <v>250</v>
      </c>
      <c r="P79" s="717" cm="1">
        <f t="array" aca="1" ref="P79" ca="1">INDEX(P$65:P$74,$AI79,1)*(1-$AH79)+INDEX(P$65:P$74,$AJ79,1)*($AH79)</f>
        <v>4500</v>
      </c>
      <c r="Q79" s="718" cm="1">
        <f t="array" aca="1" ref="Q79" ca="1">INDEX(Q$65:Q$74,$AI79,1)*(1-$AH79)+INDEX(Q$65:Q$74,$AJ79,1)*($AH79)</f>
        <v>0.76</v>
      </c>
      <c r="R79" s="718" cm="1">
        <f t="array" aca="1" ref="R79" ca="1">INDEX(R$65:R$74,$AI79,1)*(1-$AH79)+INDEX(R$65:R$74,$AJ79,1)*($AH79)</f>
        <v>0.78</v>
      </c>
      <c r="S79" s="714">
        <f>INDEX(Annual!i_pasture_stage_p6z,$J79+1,ROUNDDOWN((ROW($J79)-ROW($J$65))/i_p6_len,0)+1)</f>
        <v>1</v>
      </c>
      <c r="T79" s="718" cm="1">
        <f t="array" aca="1" ref="T79" ca="1">INDEX(T$65:T$74,$AI79,1)*(1-$AH79)+INDEX(T$65:T$74,$AJ79,1)*($AH79)</f>
        <v>0.3</v>
      </c>
      <c r="U79" s="713" cm="1">
        <f t="array" aca="1" ref="U79" ca="1">INDEX(U$65:U$74,$AI79,1)*(1-$AH79)+INDEX(U$65:U$74,$AJ79,1)*($AH79)</f>
        <v>10</v>
      </c>
      <c r="V79" s="718" cm="1">
        <f t="array" aca="1" ref="V79" ca="1">INDEX(V$65:V$74,$AI79,1)*(1-$AH79)+INDEX(V$65:V$74,$AJ79,1)*($AH79)</f>
        <v>0</v>
      </c>
      <c r="W79" s="282"/>
      <c r="X79" s="809" cm="1">
        <f t="array" aca="1" ref="X79" ca="1">INDEX(X$65:X$74,$AI79,1)*(1-$AH79)+INDEX(X$65:X$74,$AJ79,1)*($AH79)</f>
        <v>0.75</v>
      </c>
      <c r="Y79" s="788" cm="1">
        <f t="array" aca="1" ref="Y79" ca="1">INDEX(Y$65:Y$74,$AI79,1)*(1-$AH79)+INDEX(Y$65:Y$74,$AJ79,1)*($AH79)</f>
        <v>50</v>
      </c>
      <c r="Z79" s="788" cm="1">
        <f t="array" aca="1" ref="Z79" ca="1">INDEX(Z$65:Z$74,$AI79,1)*(1-$AH79)+INDEX(Z$65:Z$74,$AJ79,1)*($AH79)</f>
        <v>50</v>
      </c>
      <c r="AA79" s="788" cm="1">
        <f t="array" aca="1" ref="AA79" ca="1">INDEX(AA$65:AA$74,$AI79,1)*(1-$AH79)+INDEX(AA$65:AA$74,$AJ79,1)*($AH79)</f>
        <v>50</v>
      </c>
      <c r="AB79" s="788" cm="1">
        <f t="array" aca="1" ref="AB79" ca="1">INDEX(AB$65:AB$74,$AI79,1)*(1-$AH79)+INDEX(AB$65:AB$74,$AJ79,1)*($AH79)</f>
        <v>150</v>
      </c>
      <c r="AC79" s="788" cm="1">
        <f t="array" aca="1" ref="AC79" ca="1">INDEX(AC$65:AC$74,$AI79,1)*(1-$AH79)+INDEX(AC$65:AC$74,$AJ79,1)*($AH79)</f>
        <v>150</v>
      </c>
      <c r="AD79" s="788" cm="1">
        <f t="array" aca="1" ref="AD79" ca="1">INDEX(AD$65:AD$74,$AI79,1)*(1-$AH79)+INDEX(AD$65:AD$74,$AJ79,1)*($AH79)</f>
        <v>150</v>
      </c>
      <c r="AE79" s="788" cm="1">
        <f t="array" aca="1" ref="AE79" ca="1">INDEX(AE$65:AE$74,$AI79,1)*(1-$AH79)+INDEX(AE$65:AE$74,$AJ79,1)*($AH79)</f>
        <v>400</v>
      </c>
      <c r="AF79" s="788" cm="1">
        <f t="array" aca="1" ref="AF79" ca="1">INDEX(AF$65:AF$74,$AI79,1)*(1-$AH79)+INDEX(AF$65:AF$74,$AJ79,1)*($AH79)</f>
        <v>400</v>
      </c>
      <c r="AG79" s="788"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28">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1">
        <f t="shared" si="6"/>
        <v>43753</v>
      </c>
      <c r="G80" s="277"/>
      <c r="H80" s="298"/>
      <c r="I80" s="298"/>
      <c r="J80" s="298">
        <v>5</v>
      </c>
      <c r="K80" s="477">
        <f>INDEX(Periods!$F$21:$O$30,J80+1,$E80+2)</f>
        <v>43753</v>
      </c>
      <c r="L80" s="826">
        <f t="shared" ca="1" si="1"/>
        <v>31</v>
      </c>
      <c r="M80" s="841"/>
      <c r="N80" s="282"/>
      <c r="O80" s="717" cm="1">
        <f t="array" aca="1" ref="O80" ca="1">INDEX(O$65:O$74,$AI80,1)*(1-$AH80)+INDEX(O$65:O$74,$AJ80,1)*($AH80)</f>
        <v>250</v>
      </c>
      <c r="P80" s="717" cm="1">
        <f t="array" aca="1" ref="P80" ca="1">INDEX(P$65:P$74,$AI80,1)*(1-$AH80)+INDEX(P$65:P$74,$AJ80,1)*($AH80)</f>
        <v>4500</v>
      </c>
      <c r="Q80" s="718" cm="1">
        <f t="array" aca="1" ref="Q80" ca="1">INDEX(Q$65:Q$74,$AI80,1)*(1-$AH80)+INDEX(Q$65:Q$74,$AJ80,1)*($AH80)</f>
        <v>0.76</v>
      </c>
      <c r="R80" s="718" cm="1">
        <f t="array" aca="1" ref="R80" ca="1">INDEX(R$65:R$74,$AI80,1)*(1-$AH80)+INDEX(R$65:R$74,$AJ80,1)*($AH80)</f>
        <v>0.78</v>
      </c>
      <c r="S80" s="714">
        <f>INDEX(Annual!i_pasture_stage_p6z,$J80+1,ROUNDDOWN((ROW($J80)-ROW($J$65))/i_p6_len,0)+1)</f>
        <v>1</v>
      </c>
      <c r="T80" s="718" cm="1">
        <f t="array" aca="1" ref="T80" ca="1">INDEX(T$65:T$74,$AI80,1)*(1-$AH80)+INDEX(T$65:T$74,$AJ80,1)*($AH80)</f>
        <v>0.3</v>
      </c>
      <c r="U80" s="713" cm="1">
        <f t="array" aca="1" ref="U80" ca="1">INDEX(U$65:U$74,$AI80,1)*(1-$AH80)+INDEX(U$65:U$74,$AJ80,1)*($AH80)</f>
        <v>10</v>
      </c>
      <c r="V80" s="718" cm="1">
        <f t="array" aca="1" ref="V80" ca="1">INDEX(V$65:V$74,$AI80,1)*(1-$AH80)+INDEX(V$65:V$74,$AJ80,1)*($AH80)</f>
        <v>0</v>
      </c>
      <c r="W80" s="282"/>
      <c r="X80" s="809" cm="1">
        <f t="array" aca="1" ref="X80" ca="1">INDEX(X$65:X$74,$AI80,1)*(1-$AH80)+INDEX(X$65:X$74,$AJ80,1)*($AH80)</f>
        <v>0.75</v>
      </c>
      <c r="Y80" s="788" cm="1">
        <f t="array" aca="1" ref="Y80" ca="1">INDEX(Y$65:Y$74,$AI80,1)*(1-$AH80)+INDEX(Y$65:Y$74,$AJ80,1)*($AH80)</f>
        <v>50</v>
      </c>
      <c r="Z80" s="788" cm="1">
        <f t="array" aca="1" ref="Z80" ca="1">INDEX(Z$65:Z$74,$AI80,1)*(1-$AH80)+INDEX(Z$65:Z$74,$AJ80,1)*($AH80)</f>
        <v>50</v>
      </c>
      <c r="AA80" s="788" cm="1">
        <f t="array" aca="1" ref="AA80" ca="1">INDEX(AA$65:AA$74,$AI80,1)*(1-$AH80)+INDEX(AA$65:AA$74,$AJ80,1)*($AH80)</f>
        <v>50</v>
      </c>
      <c r="AB80" s="788" cm="1">
        <f t="array" aca="1" ref="AB80" ca="1">INDEX(AB$65:AB$74,$AI80,1)*(1-$AH80)+INDEX(AB$65:AB$74,$AJ80,1)*($AH80)</f>
        <v>150</v>
      </c>
      <c r="AC80" s="788" cm="1">
        <f t="array" aca="1" ref="AC80" ca="1">INDEX(AC$65:AC$74,$AI80,1)*(1-$AH80)+INDEX(AC$65:AC$74,$AJ80,1)*($AH80)</f>
        <v>150</v>
      </c>
      <c r="AD80" s="788" cm="1">
        <f t="array" aca="1" ref="AD80" ca="1">INDEX(AD$65:AD$74,$AI80,1)*(1-$AH80)+INDEX(AD$65:AD$74,$AJ80,1)*($AH80)</f>
        <v>150</v>
      </c>
      <c r="AE80" s="788" cm="1">
        <f t="array" aca="1" ref="AE80" ca="1">INDEX(AE$65:AE$74,$AI80,1)*(1-$AH80)+INDEX(AE$65:AE$74,$AJ80,1)*($AH80)</f>
        <v>400</v>
      </c>
      <c r="AF80" s="788" cm="1">
        <f t="array" aca="1" ref="AF80" ca="1">INDEX(AF$65:AF$74,$AI80,1)*(1-$AH80)+INDEX(AF$65:AF$74,$AJ80,1)*($AH80)</f>
        <v>400</v>
      </c>
      <c r="AG80" s="788"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28">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1">
        <f t="shared" si="6"/>
        <v>43784</v>
      </c>
      <c r="G81" s="277"/>
      <c r="H81" s="298"/>
      <c r="I81" s="298"/>
      <c r="J81" s="298">
        <v>6</v>
      </c>
      <c r="K81" s="477">
        <f>INDEX(Periods!$F$21:$O$30,J81+1,$E81+2)</f>
        <v>43784</v>
      </c>
      <c r="L81" s="826">
        <f t="shared" ca="1" si="1"/>
        <v>68</v>
      </c>
      <c r="M81" s="841"/>
      <c r="N81" s="282"/>
      <c r="O81" s="717" cm="1">
        <f t="array" aca="1" ref="O81" ca="1">INDEX(O$65:O$74,$AI81,1)*(1-$AH81)+INDEX(O$65:O$74,$AJ81,1)*($AH81)</f>
        <v>499.99999999999994</v>
      </c>
      <c r="P81" s="717" cm="1">
        <f t="array" aca="1" ref="P81" ca="1">INDEX(P$65:P$74,$AI81,1)*(1-$AH81)+INDEX(P$65:P$74,$AJ81,1)*($AH81)</f>
        <v>2727.4193548387098</v>
      </c>
      <c r="Q81" s="718" cm="1">
        <f t="array" aca="1" ref="Q81" ca="1">INDEX(Q$65:Q$74,$AI81,1)*(1-$AH81)+INDEX(Q$65:Q$74,$AJ81,1)*($AH81)</f>
        <v>0.54419354838709677</v>
      </c>
      <c r="R81" s="718" cm="1">
        <f t="array" aca="1" ref="R81" ca="1">INDEX(R$65:R$74,$AI81,1)*(1-$AH81)+INDEX(R$65:R$74,$AJ81,1)*($AH81)</f>
        <v>0.67072580645161295</v>
      </c>
      <c r="S81" s="714">
        <f>INDEX(Annual!i_pasture_stage_p6z,$J81+1,ROUNDDOWN((ROW($J81)-ROW($J$65))/i_p6_len,0)+1)</f>
        <v>1</v>
      </c>
      <c r="T81" s="718" cm="1">
        <f t="array" aca="1" ref="T81" ca="1">INDEX(T$65:T$74,$AI81,1)*(1-$AH81)+INDEX(T$65:T$74,$AJ81,1)*($AH81)</f>
        <v>0.3</v>
      </c>
      <c r="U81" s="713" cm="1">
        <f t="array" aca="1" ref="U81" ca="1">INDEX(U$65:U$74,$AI81,1)*(1-$AH81)+INDEX(U$65:U$74,$AJ81,1)*($AH81)</f>
        <v>10</v>
      </c>
      <c r="V81" s="718" cm="1">
        <f t="array" aca="1" ref="V81" ca="1">INDEX(V$65:V$74,$AI81,1)*(1-$AH81)+INDEX(V$65:V$74,$AJ81,1)*($AH81)</f>
        <v>0</v>
      </c>
      <c r="W81" s="282"/>
      <c r="X81" s="809" cm="1">
        <f t="array" aca="1" ref="X81" ca="1">INDEX(X$65:X$74,$AI81,1)*(1-$AH81)+INDEX(X$65:X$74,$AJ81,1)*($AH81)</f>
        <v>0.68225806451612891</v>
      </c>
      <c r="Y81" s="788" cm="1">
        <f t="array" aca="1" ref="Y81" ca="1">INDEX(Y$65:Y$74,$AI81,1)*(1-$AH81)+INDEX(Y$65:Y$74,$AJ81,1)*($AH81)</f>
        <v>50</v>
      </c>
      <c r="Z81" s="788" cm="1">
        <f t="array" aca="1" ref="Z81" ca="1">INDEX(Z$65:Z$74,$AI81,1)*(1-$AH81)+INDEX(Z$65:Z$74,$AJ81,1)*($AH81)</f>
        <v>50</v>
      </c>
      <c r="AA81" s="788" cm="1">
        <f t="array" aca="1" ref="AA81" ca="1">INDEX(AA$65:AA$74,$AI81,1)*(1-$AH81)+INDEX(AA$65:AA$74,$AJ81,1)*($AH81)</f>
        <v>50</v>
      </c>
      <c r="AB81" s="788" cm="1">
        <f t="array" aca="1" ref="AB81" ca="1">INDEX(AB$65:AB$74,$AI81,1)*(1-$AH81)+INDEX(AB$65:AB$74,$AJ81,1)*($AH81)</f>
        <v>198.38709677419354</v>
      </c>
      <c r="AC81" s="788" cm="1">
        <f t="array" aca="1" ref="AC81" ca="1">INDEX(AC$65:AC$74,$AI81,1)*(1-$AH81)+INDEX(AC$65:AC$74,$AJ81,1)*($AH81)</f>
        <v>150</v>
      </c>
      <c r="AD81" s="788" cm="1">
        <f t="array" aca="1" ref="AD81" ca="1">INDEX(AD$65:AD$74,$AI81,1)*(1-$AH81)+INDEX(AD$65:AD$74,$AJ81,1)*($AH81)</f>
        <v>150</v>
      </c>
      <c r="AE81" s="788" cm="1">
        <f t="array" aca="1" ref="AE81" ca="1">INDEX(AE$65:AE$74,$AI81,1)*(1-$AH81)+INDEX(AE$65:AE$74,$AJ81,1)*($AH81)</f>
        <v>400</v>
      </c>
      <c r="AF81" s="788" cm="1">
        <f t="array" aca="1" ref="AF81" ca="1">INDEX(AF$65:AF$74,$AI81,1)*(1-$AH81)+INDEX(AF$65:AF$74,$AJ81,1)*($AH81)</f>
        <v>400</v>
      </c>
      <c r="AG81" s="788"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28">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1">
        <f t="shared" si="6"/>
        <v>43852</v>
      </c>
      <c r="G82" s="277"/>
      <c r="H82" s="298"/>
      <c r="I82" s="298"/>
      <c r="J82" s="298">
        <v>7</v>
      </c>
      <c r="K82" s="477">
        <f>INDEX(Periods!$F$21:$O$30,J82+1,$E82+2)</f>
        <v>43852</v>
      </c>
      <c r="L82" s="826">
        <f t="shared" ca="1" si="1"/>
        <v>39</v>
      </c>
      <c r="M82" s="841"/>
      <c r="N82" s="282"/>
      <c r="O82" s="717" cm="1">
        <f t="array" aca="1" ref="O82" ca="1">INDEX(O$65:O$74,$AI82,1)*(1-$AH82)+INDEX(O$65:O$74,$AJ82,1)*($AH82)</f>
        <v>350</v>
      </c>
      <c r="P82" s="717" cm="1">
        <f t="array" aca="1" ref="P82" ca="1">INDEX(P$65:P$74,$AI82,1)*(1-$AH82)+INDEX(P$65:P$74,$AJ82,1)*($AH82)</f>
        <v>1450</v>
      </c>
      <c r="Q82" s="718" cm="1">
        <f t="array" aca="1" ref="Q82" ca="1">INDEX(Q$65:Q$74,$AI82,1)*(1-$AH82)+INDEX(Q$65:Q$74,$AJ82,1)*($AH82)</f>
        <v>0.5</v>
      </c>
      <c r="R82" s="718" cm="1">
        <f t="array" aca="1" ref="R82" ca="1">INDEX(R$65:R$74,$AI82,1)*(1-$AH82)+INDEX(R$65:R$74,$AJ82,1)*($AH82)</f>
        <v>0.59250000000000003</v>
      </c>
      <c r="S82" s="714">
        <f>INDEX(Annual!i_pasture_stage_p6z,$J82+1,ROUNDDOWN((ROW($J82)-ROW($J$65))/i_p6_len,0)+1)</f>
        <v>1</v>
      </c>
      <c r="T82" s="718" cm="1">
        <f t="array" aca="1" ref="T82" ca="1">INDEX(T$65:T$74,$AI82,1)*(1-$AH82)+INDEX(T$65:T$74,$AJ82,1)*($AH82)</f>
        <v>0.3</v>
      </c>
      <c r="U82" s="713" cm="1">
        <f t="array" aca="1" ref="U82" ca="1">INDEX(U$65:U$74,$AI82,1)*(1-$AH82)+INDEX(U$65:U$74,$AJ82,1)*($AH82)</f>
        <v>10</v>
      </c>
      <c r="V82" s="718" cm="1">
        <f t="array" aca="1" ref="V82" ca="1">INDEX(V$65:V$74,$AI82,1)*(1-$AH82)+INDEX(V$65:V$74,$AJ82,1)*($AH82)</f>
        <v>0</v>
      </c>
      <c r="W82" s="282"/>
      <c r="X82" s="809" cm="1">
        <f t="array" aca="1" ref="X82" ca="1">INDEX(X$65:X$74,$AI82,1)*(1-$AH82)+INDEX(X$65:X$74,$AJ82,1)*($AH82)</f>
        <v>0.33</v>
      </c>
      <c r="Y82" s="788" cm="1">
        <f t="array" aca="1" ref="Y82" ca="1">INDEX(Y$65:Y$74,$AI82,1)*(1-$AH82)+INDEX(Y$65:Y$74,$AJ82,1)*($AH82)</f>
        <v>50</v>
      </c>
      <c r="Z82" s="788" cm="1">
        <f t="array" aca="1" ref="Z82" ca="1">INDEX(Z$65:Z$74,$AI82,1)*(1-$AH82)+INDEX(Z$65:Z$74,$AJ82,1)*($AH82)</f>
        <v>50</v>
      </c>
      <c r="AA82" s="788" cm="1">
        <f t="array" aca="1" ref="AA82" ca="1">INDEX(AA$65:AA$74,$AI82,1)*(1-$AH82)+INDEX(AA$65:AA$74,$AJ82,1)*($AH82)</f>
        <v>50</v>
      </c>
      <c r="AB82" s="788" cm="1">
        <f t="array" aca="1" ref="AB82" ca="1">INDEX(AB$65:AB$74,$AI82,1)*(1-$AH82)+INDEX(AB$65:AB$74,$AJ82,1)*($AH82)</f>
        <v>400</v>
      </c>
      <c r="AC82" s="788" cm="1">
        <f t="array" aca="1" ref="AC82" ca="1">INDEX(AC$65:AC$74,$AI82,1)*(1-$AH82)+INDEX(AC$65:AC$74,$AJ82,1)*($AH82)</f>
        <v>400</v>
      </c>
      <c r="AD82" s="788" cm="1">
        <f t="array" aca="1" ref="AD82" ca="1">INDEX(AD$65:AD$74,$AI82,1)*(1-$AH82)+INDEX(AD$65:AD$74,$AJ82,1)*($AH82)</f>
        <v>400</v>
      </c>
      <c r="AE82" s="788" cm="1">
        <f t="array" aca="1" ref="AE82" ca="1">INDEX(AE$65:AE$74,$AI82,1)*(1-$AH82)+INDEX(AE$65:AE$74,$AJ82,1)*($AH82)</f>
        <v>400</v>
      </c>
      <c r="AF82" s="788" cm="1">
        <f t="array" aca="1" ref="AF82" ca="1">INDEX(AF$65:AF$74,$AI82,1)*(1-$AH82)+INDEX(AF$65:AF$74,$AJ82,1)*($AH82)</f>
        <v>400</v>
      </c>
      <c r="AG82" s="788"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28">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1">
        <f t="shared" si="6"/>
        <v>43891</v>
      </c>
      <c r="G83" s="277"/>
      <c r="H83" s="298"/>
      <c r="I83" s="298"/>
      <c r="J83" s="298">
        <v>8</v>
      </c>
      <c r="K83" s="477">
        <f>INDEX(Periods!$F$21:$O$30,J83+1,$E83+2)</f>
        <v>43891</v>
      </c>
      <c r="L83" s="826">
        <f t="shared" ca="1" si="1"/>
        <v>31</v>
      </c>
      <c r="M83" s="841"/>
      <c r="N83" s="282"/>
      <c r="O83" s="717" cm="1">
        <f t="array" aca="1" ref="O83" ca="1">INDEX(O$65:O$74,$AI83,1)*(1-$AH83)+INDEX(O$65:O$74,$AJ83,1)*($AH83)</f>
        <v>233</v>
      </c>
      <c r="P83" s="717" cm="1">
        <f t="array" aca="1" ref="P83" ca="1">INDEX(P$65:P$74,$AI83,1)*(1-$AH83)+INDEX(P$65:P$74,$AJ83,1)*($AH83)</f>
        <v>865</v>
      </c>
      <c r="Q83" s="718" cm="1">
        <f t="array" aca="1" ref="Q83" ca="1">INDEX(Q$65:Q$74,$AI83,1)*(1-$AH83)+INDEX(Q$65:Q$74,$AJ83,1)*($AH83)</f>
        <v>0.48635</v>
      </c>
      <c r="R83" s="718" cm="1">
        <f t="array" aca="1" ref="R83" ca="1">INDEX(R$65:R$74,$AI83,1)*(1-$AH83)+INDEX(R$65:R$74,$AJ83,1)*($AH83)</f>
        <v>0.56520000000000004</v>
      </c>
      <c r="S83" s="714">
        <f>INDEX(Annual!i_pasture_stage_p6z,$J83+1,ROUNDDOWN((ROW($J83)-ROW($J$65))/i_p6_len,0)+1)</f>
        <v>1</v>
      </c>
      <c r="T83" s="718" cm="1">
        <f t="array" aca="1" ref="T83" ca="1">INDEX(T$65:T$74,$AI83,1)*(1-$AH83)+INDEX(T$65:T$74,$AJ83,1)*($AH83)</f>
        <v>0.3</v>
      </c>
      <c r="U83" s="713" cm="1">
        <f t="array" aca="1" ref="U83" ca="1">INDEX(U$65:U$74,$AI83,1)*(1-$AH83)+INDEX(U$65:U$74,$AJ83,1)*($AH83)</f>
        <v>10</v>
      </c>
      <c r="V83" s="718" cm="1">
        <f t="array" aca="1" ref="V83" ca="1">INDEX(V$65:V$74,$AI83,1)*(1-$AH83)+INDEX(V$65:V$74,$AJ83,1)*($AH83)</f>
        <v>3.9000000000000007E-2</v>
      </c>
      <c r="W83" s="282"/>
      <c r="X83" s="809" cm="1">
        <f t="array" aca="1" ref="X83" ca="1">INDEX(X$65:X$74,$AI83,1)*(1-$AH83)+INDEX(X$65:X$74,$AJ83,1)*($AH83)</f>
        <v>0.33</v>
      </c>
      <c r="Y83" s="788" cm="1">
        <f t="array" aca="1" ref="Y83" ca="1">INDEX(Y$65:Y$74,$AI83,1)*(1-$AH83)+INDEX(Y$65:Y$74,$AJ83,1)*($AH83)</f>
        <v>50</v>
      </c>
      <c r="Z83" s="788" cm="1">
        <f t="array" aca="1" ref="Z83" ca="1">INDEX(Z$65:Z$74,$AI83,1)*(1-$AH83)+INDEX(Z$65:Z$74,$AJ83,1)*($AH83)</f>
        <v>50</v>
      </c>
      <c r="AA83" s="788" cm="1">
        <f t="array" aca="1" ref="AA83" ca="1">INDEX(AA$65:AA$74,$AI83,1)*(1-$AH83)+INDEX(AA$65:AA$74,$AJ83,1)*($AH83)</f>
        <v>50</v>
      </c>
      <c r="AB83" s="788" cm="1">
        <f t="array" aca="1" ref="AB83" ca="1">INDEX(AB$65:AB$74,$AI83,1)*(1-$AH83)+INDEX(AB$65:AB$74,$AJ83,1)*($AH83)</f>
        <v>400</v>
      </c>
      <c r="AC83" s="788" cm="1">
        <f t="array" aca="1" ref="AC83" ca="1">INDEX(AC$65:AC$74,$AI83,1)*(1-$AH83)+INDEX(AC$65:AC$74,$AJ83,1)*($AH83)</f>
        <v>400</v>
      </c>
      <c r="AD83" s="788" cm="1">
        <f t="array" aca="1" ref="AD83" ca="1">INDEX(AD$65:AD$74,$AI83,1)*(1-$AH83)+INDEX(AD$65:AD$74,$AJ83,1)*($AH83)</f>
        <v>400</v>
      </c>
      <c r="AE83" s="788" cm="1">
        <f t="array" aca="1" ref="AE83" ca="1">INDEX(AE$65:AE$74,$AI83,1)*(1-$AH83)+INDEX(AE$65:AE$74,$AJ83,1)*($AH83)</f>
        <v>400</v>
      </c>
      <c r="AF83" s="788" cm="1">
        <f t="array" aca="1" ref="AF83" ca="1">INDEX(AF$65:AF$74,$AI83,1)*(1-$AH83)+INDEX(AF$65:AF$74,$AJ83,1)*($AH83)</f>
        <v>400</v>
      </c>
      <c r="AG83" s="788"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28">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1">
        <f t="shared" si="6"/>
        <v>43922</v>
      </c>
      <c r="G84" s="277"/>
      <c r="H84" s="298"/>
      <c r="I84" s="829"/>
      <c r="J84" s="829">
        <v>9</v>
      </c>
      <c r="K84" s="802">
        <f>INDEX(Periods!$F$21:$O$30,J84+1,$E84+2)</f>
        <v>43922</v>
      </c>
      <c r="L84" s="830">
        <f t="shared" ca="1" si="1"/>
        <v>14</v>
      </c>
      <c r="M84" s="842"/>
      <c r="N84" s="832"/>
      <c r="O84" s="843" cm="1">
        <f t="array" aca="1" ref="O84" ca="1">INDEX(O$65:O$74,$AI84,1)*(1-$AH84)+INDEX(O$65:O$74,$AJ84,1)*($AH84)</f>
        <v>200</v>
      </c>
      <c r="P84" s="843" cm="1">
        <f t="array" aca="1" ref="P84" ca="1">INDEX(P$65:P$74,$AI84,1)*(1-$AH84)+INDEX(P$65:P$74,$AJ84,1)*($AH84)</f>
        <v>545.88235294117658</v>
      </c>
      <c r="Q84" s="844" cm="1">
        <f t="array" aca="1" ref="Q84" ca="1">INDEX(Q$65:Q$74,$AI84,1)*(1-$AH84)+INDEX(Q$65:Q$74,$AJ84,1)*($AH84)</f>
        <v>0.47514705882352942</v>
      </c>
      <c r="R84" s="844" cm="1">
        <f t="array" aca="1" ref="R84" ca="1">INDEX(R$65:R$74,$AI84,1)*(1-$AH84)+INDEX(R$65:R$74,$AJ84,1)*($AH84)</f>
        <v>0.54132352941176465</v>
      </c>
      <c r="S84" s="835">
        <f>INDEX(Annual!i_pasture_stage_p6z,$J84+1,ROUNDDOWN((ROW($J84)-ROW($J$65))/i_p6_len,0)+1)</f>
        <v>1</v>
      </c>
      <c r="T84" s="844" cm="1">
        <f t="array" aca="1" ref="T84" ca="1">INDEX(T$65:T$74,$AI84,1)*(1-$AH84)+INDEX(T$65:T$74,$AJ84,1)*($AH84)</f>
        <v>0.3</v>
      </c>
      <c r="U84" s="835" cm="1">
        <f t="array" aca="1" ref="U84" ca="1">INDEX(U$65:U$74,$AI84,1)*(1-$AH84)+INDEX(U$65:U$74,$AJ84,1)*($AH84)</f>
        <v>10</v>
      </c>
      <c r="V84" s="844" cm="1">
        <f t="array" aca="1" ref="V84" ca="1">INDEX(V$65:V$74,$AI84,1)*(1-$AH84)+INDEX(V$65:V$74,$AJ84,1)*($AH84)</f>
        <v>0.10882352941176471</v>
      </c>
      <c r="W84" s="832"/>
      <c r="X84" s="845" cm="1">
        <f t="array" aca="1" ref="X84" ca="1">INDEX(X$65:X$74,$AI84,1)*(1-$AH84)+INDEX(X$65:X$74,$AJ84,1)*($AH84)</f>
        <v>0.72411764705882353</v>
      </c>
      <c r="Y84" s="846" cm="1">
        <f t="array" aca="1" ref="Y84" ca="1">INDEX(Y$65:Y$74,$AI84,1)*(1-$AH84)+INDEX(Y$65:Y$74,$AJ84,1)*($AH84)</f>
        <v>50</v>
      </c>
      <c r="Z84" s="846" cm="1">
        <f t="array" aca="1" ref="Z84" ca="1">INDEX(Z$65:Z$74,$AI84,1)*(1-$AH84)+INDEX(Z$65:Z$74,$AJ84,1)*($AH84)</f>
        <v>50</v>
      </c>
      <c r="AA84" s="846" cm="1">
        <f t="array" aca="1" ref="AA84" ca="1">INDEX(AA$65:AA$74,$AI84,1)*(1-$AH84)+INDEX(AA$65:AA$74,$AJ84,1)*($AH84)</f>
        <v>50</v>
      </c>
      <c r="AB84" s="846" cm="1">
        <f t="array" aca="1" ref="AB84" ca="1">INDEX(AB$65:AB$74,$AI84,1)*(1-$AH84)+INDEX(AB$65:AB$74,$AJ84,1)*($AH84)</f>
        <v>400</v>
      </c>
      <c r="AC84" s="846" cm="1">
        <f t="array" aca="1" ref="AC84" ca="1">INDEX(AC$65:AC$74,$AI84,1)*(1-$AH84)+INDEX(AC$65:AC$74,$AJ84,1)*($AH84)</f>
        <v>400</v>
      </c>
      <c r="AD84" s="846" cm="1">
        <f t="array" aca="1" ref="AD84" ca="1">INDEX(AD$65:AD$74,$AI84,1)*(1-$AH84)+INDEX(AD$65:AD$74,$AJ84,1)*($AH84)</f>
        <v>400</v>
      </c>
      <c r="AE84" s="846" cm="1">
        <f t="array" aca="1" ref="AE84" ca="1">INDEX(AE$65:AE$74,$AI84,1)*(1-$AH84)+INDEX(AE$65:AE$74,$AJ84,1)*($AH84)</f>
        <v>400</v>
      </c>
      <c r="AF84" s="846" cm="1">
        <f t="array" aca="1" ref="AF84" ca="1">INDEX(AF$65:AF$74,$AI84,1)*(1-$AH84)+INDEX(AF$65:AF$74,$AJ84,1)*($AH84)</f>
        <v>400</v>
      </c>
      <c r="AG84" s="846" cm="1">
        <f t="array" aca="1" ref="AG84" ca="1">INDEX(AG$65:AG$74,$AI84,1)*(1-$AH84)+INDEX(AG$65:AG$74,$AJ84,1)*($AH84)</f>
        <v>400</v>
      </c>
      <c r="AH84" s="832">
        <f t="shared" ca="1" si="13"/>
        <v>0.58823529411764708</v>
      </c>
      <c r="AI84" s="832">
        <f t="shared" si="14"/>
        <v>10</v>
      </c>
      <c r="AJ84" s="832">
        <f t="shared" si="15"/>
        <v>1</v>
      </c>
      <c r="AK84" s="829" t="str">
        <f t="shared" si="7"/>
        <v>Dry</v>
      </c>
      <c r="AL84" s="832">
        <f t="shared" si="9"/>
        <v>144</v>
      </c>
      <c r="AM84" s="832"/>
      <c r="AN84" s="837">
        <f t="shared" si="4"/>
        <v>43572</v>
      </c>
      <c r="AO84" s="837">
        <f t="shared" si="8"/>
        <v>43684</v>
      </c>
      <c r="AP84" s="838">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1">
        <f t="shared" si="6"/>
        <v>43572</v>
      </c>
      <c r="G85" s="277"/>
      <c r="H85" s="298"/>
      <c r="I85" s="507" t="s">
        <v>743</v>
      </c>
      <c r="J85" s="507">
        <v>0</v>
      </c>
      <c r="K85" s="815">
        <f>INDEX(Periods!$F$21:$O$30,J85+1,$E85+2)</f>
        <v>43572</v>
      </c>
      <c r="L85" s="816">
        <f t="shared" ca="1" si="1"/>
        <v>21</v>
      </c>
      <c r="M85" s="508"/>
      <c r="N85" s="509"/>
      <c r="O85" s="716" cm="1">
        <f t="array" aca="1" ref="O85" ca="1">INDEX(O$65:O$74,$AI85,1)*(1-$AH85)+INDEX(O$65:O$74,$AJ85,1)*($AH85)</f>
        <v>200</v>
      </c>
      <c r="P85" s="716" cm="1">
        <f t="array" aca="1" ref="P85" ca="1">INDEX(P$65:P$74,$AI85,1)*(1-$AH85)+INDEX(P$65:P$74,$AJ85,1)*($AH85)</f>
        <v>335</v>
      </c>
      <c r="Q85" s="839" cm="1">
        <f t="array" aca="1" ref="Q85" ca="1">INDEX(Q$65:Q$74,$AI85,1)*(1-$AH85)+INDEX(Q$65:Q$74,$AJ85,1)*($AH85)</f>
        <v>0.81</v>
      </c>
      <c r="R85" s="839" cm="1">
        <f t="array" aca="1" ref="R85" ca="1">INDEX(R$65:R$74,$AI85,1)*(1-$AH85)+INDEX(R$65:R$74,$AJ85,1)*($AH85)</f>
        <v>0.81</v>
      </c>
      <c r="S85" s="840">
        <f>INDEX(Annual!i_pasture_stage_p6z,$J85+1,ROUNDDOWN((ROW($J85)-ROW($J$65))/i_p6_len,0)+1)</f>
        <v>0</v>
      </c>
      <c r="T85" s="719" cm="1">
        <f t="array" aca="1" ref="T85" ca="1">INDEX(T$65:T$74,$AI85,1)*(1-$AH85)+INDEX(T$65:T$74,$AJ85,1)*($AH85)</f>
        <v>0.3</v>
      </c>
      <c r="U85" s="715" cm="1">
        <f t="array" aca="1" ref="U85" ca="1">INDEX(U$65:U$74,$AI85,1)*(1-$AH85)+INDEX(U$65:U$74,$AJ85,1)*($AH85)</f>
        <v>10</v>
      </c>
      <c r="V85" s="719" cm="1">
        <f t="array" aca="1" ref="V85" ca="1">INDEX(V$65:V$74,$AI85,1)*(1-$AH85)+INDEX(V$65:V$74,$AJ85,1)*($AH85)</f>
        <v>0.1</v>
      </c>
      <c r="W85" s="509"/>
      <c r="X85" s="808" cm="1">
        <f t="array" aca="1" ref="X85" ca="1">INDEX(X$65:X$74,$AI85,1)*(1-$AH85)+INDEX(X$65:X$74,$AJ85,1)*($AH85)</f>
        <v>1</v>
      </c>
      <c r="Y85" s="787" cm="1">
        <f t="array" aca="1" ref="Y85" ca="1">INDEX(Y$65:Y$74,$AI85,1)*(1-$AH85)+INDEX(Y$65:Y$74,$AJ85,1)*($AH85)</f>
        <v>50</v>
      </c>
      <c r="Z85" s="787" cm="1">
        <f t="array" aca="1" ref="Z85" ca="1">INDEX(Z$65:Z$74,$AI85,1)*(1-$AH85)+INDEX(Z$65:Z$74,$AJ85,1)*($AH85)</f>
        <v>50</v>
      </c>
      <c r="AA85" s="787" cm="1">
        <f t="array" aca="1" ref="AA85" ca="1">INDEX(AA$65:AA$74,$AI85,1)*(1-$AH85)+INDEX(AA$65:AA$74,$AJ85,1)*($AH85)</f>
        <v>50</v>
      </c>
      <c r="AB85" s="787" cm="1">
        <f t="array" aca="1" ref="AB85" ca="1">INDEX(AB$65:AB$74,$AI85,1)*(1-$AH85)+INDEX(AB$65:AB$74,$AJ85,1)*($AH85)</f>
        <v>100</v>
      </c>
      <c r="AC85" s="787" cm="1">
        <f t="array" aca="1" ref="AC85" ca="1">INDEX(AC$65:AC$74,$AI85,1)*(1-$AH85)+INDEX(AC$65:AC$74,$AJ85,1)*($AH85)</f>
        <v>400</v>
      </c>
      <c r="AD85" s="787" cm="1">
        <f t="array" aca="1" ref="AD85" ca="1">INDEX(AD$65:AD$74,$AI85,1)*(1-$AH85)+INDEX(AD$65:AD$74,$AJ85,1)*($AH85)</f>
        <v>400</v>
      </c>
      <c r="AE85" s="787" cm="1">
        <f t="array" aca="1" ref="AE85" ca="1">INDEX(AE$65:AE$74,$AI85,1)*(1-$AH85)+INDEX(AE$65:AE$74,$AJ85,1)*($AH85)</f>
        <v>400</v>
      </c>
      <c r="AF85" s="787" cm="1">
        <f t="array" aca="1" ref="AF85" ca="1">INDEX(AF$65:AF$74,$AI85,1)*(1-$AH85)+INDEX(AF$65:AF$74,$AJ85,1)*($AH85)</f>
        <v>400</v>
      </c>
      <c r="AG85" s="787"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3">
        <f t="shared" si="4"/>
        <v>43572</v>
      </c>
      <c r="AO85" s="823">
        <f t="shared" si="8"/>
        <v>43684</v>
      </c>
      <c r="AP85" s="825">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1">
        <f t="shared" si="6"/>
        <v>43593</v>
      </c>
      <c r="G86" s="277"/>
      <c r="H86" s="298"/>
      <c r="I86" s="298"/>
      <c r="J86" s="298">
        <v>1</v>
      </c>
      <c r="K86" s="477">
        <f>INDEX(Periods!$F$21:$O$30,J86+1,$E86+2)</f>
        <v>43593</v>
      </c>
      <c r="L86" s="826">
        <f t="shared" ca="1" si="1"/>
        <v>35</v>
      </c>
      <c r="M86" s="841"/>
      <c r="N86" s="282"/>
      <c r="O86" s="717" cm="1">
        <f t="array" aca="1" ref="O86" ca="1">INDEX(O$65:O$74,$AI86,1)*(1-$AH86)+INDEX(O$65:O$74,$AJ86,1)*($AH86)</f>
        <v>200</v>
      </c>
      <c r="P86" s="717" cm="1">
        <f t="array" aca="1" ref="P86" ca="1">INDEX(P$65:P$74,$AI86,1)*(1-$AH86)+INDEX(P$65:P$74,$AJ86,1)*($AH86)</f>
        <v>650</v>
      </c>
      <c r="Q86" s="718" cm="1">
        <f t="array" aca="1" ref="Q86" ca="1">INDEX(Q$65:Q$74,$AI86,1)*(1-$AH86)+INDEX(Q$65:Q$74,$AJ86,1)*($AH86)</f>
        <v>0.81</v>
      </c>
      <c r="R86" s="718" cm="1">
        <f t="array" aca="1" ref="R86" ca="1">INDEX(R$65:R$74,$AI86,1)*(1-$AH86)+INDEX(R$65:R$74,$AJ86,1)*($AH86)</f>
        <v>0.81</v>
      </c>
      <c r="S86" s="714">
        <f>INDEX(Annual!i_pasture_stage_p6z,$J86+1,ROUNDDOWN((ROW($J86)-ROW($J$65))/i_p6_len,0)+1)</f>
        <v>0.74285714285714288</v>
      </c>
      <c r="T86" s="718" cm="1">
        <f t="array" aca="1" ref="T86" ca="1">INDEX(T$65:T$74,$AI86,1)*(1-$AH86)+INDEX(T$65:T$74,$AJ86,1)*($AH86)</f>
        <v>0.3</v>
      </c>
      <c r="U86" s="713" cm="1">
        <f t="array" aca="1" ref="U86" ca="1">INDEX(U$65:U$74,$AI86,1)*(1-$AH86)+INDEX(U$65:U$74,$AJ86,1)*($AH86)</f>
        <v>10</v>
      </c>
      <c r="V86" s="718" cm="1">
        <f t="array" aca="1" ref="V86" ca="1">INDEX(V$65:V$74,$AI86,1)*(1-$AH86)+INDEX(V$65:V$74,$AJ86,1)*($AH86)</f>
        <v>0.05</v>
      </c>
      <c r="W86" s="282"/>
      <c r="X86" s="809" cm="1">
        <f t="array" aca="1" ref="X86" ca="1">INDEX(X$65:X$74,$AI86,1)*(1-$AH86)+INDEX(X$65:X$74,$AJ86,1)*($AH86)</f>
        <v>1</v>
      </c>
      <c r="Y86" s="788" cm="1">
        <f t="array" aca="1" ref="Y86" ca="1">INDEX(Y$65:Y$74,$AI86,1)*(1-$AH86)+INDEX(Y$65:Y$74,$AJ86,1)*($AH86)</f>
        <v>50</v>
      </c>
      <c r="Z86" s="788" cm="1">
        <f t="array" aca="1" ref="Z86" ca="1">INDEX(Z$65:Z$74,$AI86,1)*(1-$AH86)+INDEX(Z$65:Z$74,$AJ86,1)*($AH86)</f>
        <v>50</v>
      </c>
      <c r="AA86" s="788" cm="1">
        <f t="array" aca="1" ref="AA86" ca="1">INDEX(AA$65:AA$74,$AI86,1)*(1-$AH86)+INDEX(AA$65:AA$74,$AJ86,1)*($AH86)</f>
        <v>50</v>
      </c>
      <c r="AB86" s="788" cm="1">
        <f t="array" aca="1" ref="AB86" ca="1">INDEX(AB$65:AB$74,$AI86,1)*(1-$AH86)+INDEX(AB$65:AB$74,$AJ86,1)*($AH86)</f>
        <v>100</v>
      </c>
      <c r="AC86" s="788" cm="1">
        <f t="array" aca="1" ref="AC86" ca="1">INDEX(AC$65:AC$74,$AI86,1)*(1-$AH86)+INDEX(AC$65:AC$74,$AJ86,1)*($AH86)</f>
        <v>150</v>
      </c>
      <c r="AD86" s="788" cm="1">
        <f t="array" aca="1" ref="AD86" ca="1">INDEX(AD$65:AD$74,$AI86,1)*(1-$AH86)+INDEX(AD$65:AD$74,$AJ86,1)*($AH86)</f>
        <v>150</v>
      </c>
      <c r="AE86" s="788" cm="1">
        <f t="array" aca="1" ref="AE86" ca="1">INDEX(AE$65:AE$74,$AI86,1)*(1-$AH86)+INDEX(AE$65:AE$74,$AJ86,1)*($AH86)</f>
        <v>400</v>
      </c>
      <c r="AF86" s="788" cm="1">
        <f t="array" aca="1" ref="AF86" ca="1">INDEX(AF$65:AF$74,$AI86,1)*(1-$AH86)+INDEX(AF$65:AF$74,$AJ86,1)*($AH86)</f>
        <v>400</v>
      </c>
      <c r="AG86" s="788"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28">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1">
        <f t="shared" si="6"/>
        <v>43628</v>
      </c>
      <c r="G87" s="277"/>
      <c r="H87" s="298"/>
      <c r="I87" s="298"/>
      <c r="J87" s="298">
        <v>2</v>
      </c>
      <c r="K87" s="477">
        <f>INDEX(Periods!$F$21:$O$30,J87+1,$E87+2)</f>
        <v>43628</v>
      </c>
      <c r="L87" s="826">
        <f t="shared" ca="1" si="1"/>
        <v>56</v>
      </c>
      <c r="M87" s="841"/>
      <c r="N87" s="282"/>
      <c r="O87" s="717" cm="1">
        <f t="array" aca="1" ref="O87" ca="1">INDEX(O$65:O$74,$AI87,1)*(1-$AH87)+INDEX(O$65:O$74,$AJ87,1)*($AH87)</f>
        <v>225.23660714285711</v>
      </c>
      <c r="P87" s="717" cm="1">
        <f t="array" aca="1" ref="P87" ca="1">INDEX(P$65:P$74,$AI87,1)*(1-$AH87)+INDEX(P$65:P$74,$AJ87,1)*($AH87)</f>
        <v>985.71428571428567</v>
      </c>
      <c r="Q87" s="718" cm="1">
        <f t="array" aca="1" ref="Q87" ca="1">INDEX(Q$65:Q$74,$AI87,1)*(1-$AH87)+INDEX(Q$65:Q$74,$AJ87,1)*($AH87)</f>
        <v>0.80767857142857147</v>
      </c>
      <c r="R87" s="718" cm="1">
        <f t="array" aca="1" ref="R87" ca="1">INDEX(R$65:R$74,$AI87,1)*(1-$AH87)+INDEX(R$65:R$74,$AJ87,1)*($AH87)</f>
        <v>0.80767857142857147</v>
      </c>
      <c r="S87" s="714">
        <f>INDEX(Annual!i_pasture_stage_p6z,$J87+1,ROUNDDOWN((ROW($J87)-ROW($J$65))/i_p6_len,0)+1)</f>
        <v>1</v>
      </c>
      <c r="T87" s="718" cm="1">
        <f t="array" aca="1" ref="T87" ca="1">INDEX(T$65:T$74,$AI87,1)*(1-$AH87)+INDEX(T$65:T$74,$AJ87,1)*($AH87)</f>
        <v>0.29999999999999993</v>
      </c>
      <c r="U87" s="713" cm="1">
        <f t="array" aca="1" ref="U87" ca="1">INDEX(U$65:U$74,$AI87,1)*(1-$AH87)+INDEX(U$65:U$74,$AJ87,1)*($AH87)</f>
        <v>10</v>
      </c>
      <c r="V87" s="718" cm="1">
        <f t="array" aca="1" ref="V87" ca="1">INDEX(V$65:V$74,$AI87,1)*(1-$AH87)+INDEX(V$65:V$74,$AJ87,1)*($AH87)</f>
        <v>0</v>
      </c>
      <c r="W87" s="282"/>
      <c r="X87" s="809" cm="1">
        <f t="array" aca="1" ref="X87" ca="1">INDEX(X$65:X$74,$AI87,1)*(1-$AH87)+INDEX(X$65:X$74,$AJ87,1)*($AH87)</f>
        <v>1</v>
      </c>
      <c r="Y87" s="788" cm="1">
        <f t="array" aca="1" ref="Y87" ca="1">INDEX(Y$65:Y$74,$AI87,1)*(1-$AH87)+INDEX(Y$65:Y$74,$AJ87,1)*($AH87)</f>
        <v>50</v>
      </c>
      <c r="Z87" s="788" cm="1">
        <f t="array" aca="1" ref="Z87" ca="1">INDEX(Z$65:Z$74,$AI87,1)*(1-$AH87)+INDEX(Z$65:Z$74,$AJ87,1)*($AH87)</f>
        <v>50</v>
      </c>
      <c r="AA87" s="788" cm="1">
        <f t="array" aca="1" ref="AA87" ca="1">INDEX(AA$65:AA$74,$AI87,1)*(1-$AH87)+INDEX(AA$65:AA$74,$AJ87,1)*($AH87)</f>
        <v>50</v>
      </c>
      <c r="AB87" s="788" cm="1">
        <f t="array" aca="1" ref="AB87" ca="1">INDEX(AB$65:AB$74,$AI87,1)*(1-$AH87)+INDEX(AB$65:AB$74,$AJ87,1)*($AH87)</f>
        <v>150</v>
      </c>
      <c r="AC87" s="788" cm="1">
        <f t="array" aca="1" ref="AC87" ca="1">INDEX(AC$65:AC$74,$AI87,1)*(1-$AH87)+INDEX(AC$65:AC$74,$AJ87,1)*($AH87)</f>
        <v>111.60714285714285</v>
      </c>
      <c r="AD87" s="788" cm="1">
        <f t="array" aca="1" ref="AD87" ca="1">INDEX(AD$65:AD$74,$AI87,1)*(1-$AH87)+INDEX(AD$65:AD$74,$AJ87,1)*($AH87)</f>
        <v>138.39285714285714</v>
      </c>
      <c r="AE87" s="788" cm="1">
        <f t="array" aca="1" ref="AE87" ca="1">INDEX(AE$65:AE$74,$AI87,1)*(1-$AH87)+INDEX(AE$65:AE$74,$AJ87,1)*($AH87)</f>
        <v>400</v>
      </c>
      <c r="AF87" s="788" cm="1">
        <f t="array" aca="1" ref="AF87" ca="1">INDEX(AF$65:AF$74,$AI87,1)*(1-$AH87)+INDEX(AF$65:AF$74,$AJ87,1)*($AH87)</f>
        <v>400</v>
      </c>
      <c r="AG87" s="788"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28">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1">
        <f t="shared" si="6"/>
        <v>43684</v>
      </c>
      <c r="G88" s="277"/>
      <c r="H88" s="298"/>
      <c r="I88" s="298"/>
      <c r="J88" s="298">
        <v>3</v>
      </c>
      <c r="K88" s="477">
        <f>INDEX(Periods!$F$21:$O$30,J88+1,$E88+2)</f>
        <v>43684</v>
      </c>
      <c r="L88" s="826">
        <f t="shared" ca="1" si="1"/>
        <v>49</v>
      </c>
      <c r="M88" s="841"/>
      <c r="N88" s="282"/>
      <c r="O88" s="717" cm="1">
        <f t="array" aca="1" ref="O88" ca="1">INDEX(O$65:O$74,$AI88,1)*(1-$AH88)+INDEX(O$65:O$74,$AJ88,1)*($AH88)</f>
        <v>250</v>
      </c>
      <c r="P88" s="717" cm="1">
        <f t="array" aca="1" ref="P88" ca="1">INDEX(P$65:P$74,$AI88,1)*(1-$AH88)+INDEX(P$65:P$74,$AJ88,1)*($AH88)</f>
        <v>1600</v>
      </c>
      <c r="Q88" s="718" cm="1">
        <f t="array" aca="1" ref="Q88" ca="1">INDEX(Q$65:Q$74,$AI88,1)*(1-$AH88)+INDEX(Q$65:Q$74,$AJ88,1)*($AH88)</f>
        <v>0.8</v>
      </c>
      <c r="R88" s="718" cm="1">
        <f t="array" aca="1" ref="R88" ca="1">INDEX(R$65:R$74,$AI88,1)*(1-$AH88)+INDEX(R$65:R$74,$AJ88,1)*($AH88)</f>
        <v>0.8</v>
      </c>
      <c r="S88" s="714">
        <f>INDEX(Annual!i_pasture_stage_p6z,$J88+1,ROUNDDOWN((ROW($J88)-ROW($J$65))/i_p6_len,0)+1)</f>
        <v>1</v>
      </c>
      <c r="T88" s="718" cm="1">
        <f t="array" aca="1" ref="T88" ca="1">INDEX(T$65:T$74,$AI88,1)*(1-$AH88)+INDEX(T$65:T$74,$AJ88,1)*($AH88)</f>
        <v>0.3</v>
      </c>
      <c r="U88" s="713" cm="1">
        <f t="array" aca="1" ref="U88" ca="1">INDEX(U$65:U$74,$AI88,1)*(1-$AH88)+INDEX(U$65:U$74,$AJ88,1)*($AH88)</f>
        <v>10</v>
      </c>
      <c r="V88" s="718" cm="1">
        <f t="array" aca="1" ref="V88" ca="1">INDEX(V$65:V$74,$AI88,1)*(1-$AH88)+INDEX(V$65:V$74,$AJ88,1)*($AH88)</f>
        <v>0</v>
      </c>
      <c r="W88" s="282"/>
      <c r="X88" s="809" cm="1">
        <f t="array" aca="1" ref="X88" ca="1">INDEX(X$65:X$74,$AI88,1)*(1-$AH88)+INDEX(X$65:X$74,$AJ88,1)*($AH88)</f>
        <v>1</v>
      </c>
      <c r="Y88" s="788" cm="1">
        <f t="array" aca="1" ref="Y88" ca="1">INDEX(Y$65:Y$74,$AI88,1)*(1-$AH88)+INDEX(Y$65:Y$74,$AJ88,1)*($AH88)</f>
        <v>50</v>
      </c>
      <c r="Z88" s="788" cm="1">
        <f t="array" aca="1" ref="Z88" ca="1">INDEX(Z$65:Z$74,$AI88,1)*(1-$AH88)+INDEX(Z$65:Z$74,$AJ88,1)*($AH88)</f>
        <v>50</v>
      </c>
      <c r="AA88" s="788" cm="1">
        <f t="array" aca="1" ref="AA88" ca="1">INDEX(AA$65:AA$74,$AI88,1)*(1-$AH88)+INDEX(AA$65:AA$74,$AJ88,1)*($AH88)</f>
        <v>50</v>
      </c>
      <c r="AB88" s="788" cm="1">
        <f t="array" aca="1" ref="AB88" ca="1">INDEX(AB$65:AB$74,$AI88,1)*(1-$AH88)+INDEX(AB$65:AB$74,$AJ88,1)*($AH88)</f>
        <v>150</v>
      </c>
      <c r="AC88" s="788" cm="1">
        <f t="array" aca="1" ref="AC88" ca="1">INDEX(AC$65:AC$74,$AI88,1)*(1-$AH88)+INDEX(AC$65:AC$74,$AJ88,1)*($AH88)</f>
        <v>150</v>
      </c>
      <c r="AD88" s="788" cm="1">
        <f t="array" aca="1" ref="AD88" ca="1">INDEX(AD$65:AD$74,$AI88,1)*(1-$AH88)+INDEX(AD$65:AD$74,$AJ88,1)*($AH88)</f>
        <v>100</v>
      </c>
      <c r="AE88" s="788" cm="1">
        <f t="array" aca="1" ref="AE88" ca="1">INDEX(AE$65:AE$74,$AI88,1)*(1-$AH88)+INDEX(AE$65:AE$74,$AJ88,1)*($AH88)</f>
        <v>400</v>
      </c>
      <c r="AF88" s="788" cm="1">
        <f t="array" aca="1" ref="AF88" ca="1">INDEX(AF$65:AF$74,$AI88,1)*(1-$AH88)+INDEX(AF$65:AF$74,$AJ88,1)*($AH88)</f>
        <v>400</v>
      </c>
      <c r="AG88" s="788"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28">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1">
        <f t="shared" si="6"/>
        <v>43733</v>
      </c>
      <c r="G89" s="277"/>
      <c r="H89" s="298"/>
      <c r="I89" s="298"/>
      <c r="J89" s="298">
        <v>4</v>
      </c>
      <c r="K89" s="477">
        <f>INDEX(Periods!$F$21:$O$30,J89+1,$E89+2)</f>
        <v>43733</v>
      </c>
      <c r="L89" s="826">
        <f t="shared" ca="1" si="1"/>
        <v>20</v>
      </c>
      <c r="M89" s="841"/>
      <c r="N89" s="282"/>
      <c r="O89" s="717" cm="1">
        <f t="array" aca="1" ref="O89" ca="1">INDEX(O$65:O$74,$AI89,1)*(1-$AH89)+INDEX(O$65:O$74,$AJ89,1)*($AH89)</f>
        <v>250</v>
      </c>
      <c r="P89" s="717" cm="1">
        <f t="array" aca="1" ref="P89" ca="1">INDEX(P$65:P$74,$AI89,1)*(1-$AH89)+INDEX(P$65:P$74,$AJ89,1)*($AH89)</f>
        <v>4500</v>
      </c>
      <c r="Q89" s="718" cm="1">
        <f t="array" aca="1" ref="Q89" ca="1">INDEX(Q$65:Q$74,$AI89,1)*(1-$AH89)+INDEX(Q$65:Q$74,$AJ89,1)*($AH89)</f>
        <v>0.76</v>
      </c>
      <c r="R89" s="718" cm="1">
        <f t="array" aca="1" ref="R89" ca="1">INDEX(R$65:R$74,$AI89,1)*(1-$AH89)+INDEX(R$65:R$74,$AJ89,1)*($AH89)</f>
        <v>0.78</v>
      </c>
      <c r="S89" s="714">
        <f>INDEX(Annual!i_pasture_stage_p6z,$J89+1,ROUNDDOWN((ROW($J89)-ROW($J$65))/i_p6_len,0)+1)</f>
        <v>1</v>
      </c>
      <c r="T89" s="718" cm="1">
        <f t="array" aca="1" ref="T89" ca="1">INDEX(T$65:T$74,$AI89,1)*(1-$AH89)+INDEX(T$65:T$74,$AJ89,1)*($AH89)</f>
        <v>0.3</v>
      </c>
      <c r="U89" s="713" cm="1">
        <f t="array" aca="1" ref="U89" ca="1">INDEX(U$65:U$74,$AI89,1)*(1-$AH89)+INDEX(U$65:U$74,$AJ89,1)*($AH89)</f>
        <v>10</v>
      </c>
      <c r="V89" s="718" cm="1">
        <f t="array" aca="1" ref="V89" ca="1">INDEX(V$65:V$74,$AI89,1)*(1-$AH89)+INDEX(V$65:V$74,$AJ89,1)*($AH89)</f>
        <v>0</v>
      </c>
      <c r="W89" s="282"/>
      <c r="X89" s="809" cm="1">
        <f t="array" aca="1" ref="X89" ca="1">INDEX(X$65:X$74,$AI89,1)*(1-$AH89)+INDEX(X$65:X$74,$AJ89,1)*($AH89)</f>
        <v>0.75</v>
      </c>
      <c r="Y89" s="788" cm="1">
        <f t="array" aca="1" ref="Y89" ca="1">INDEX(Y$65:Y$74,$AI89,1)*(1-$AH89)+INDEX(Y$65:Y$74,$AJ89,1)*($AH89)</f>
        <v>50</v>
      </c>
      <c r="Z89" s="788" cm="1">
        <f t="array" aca="1" ref="Z89" ca="1">INDEX(Z$65:Z$74,$AI89,1)*(1-$AH89)+INDEX(Z$65:Z$74,$AJ89,1)*($AH89)</f>
        <v>50</v>
      </c>
      <c r="AA89" s="788" cm="1">
        <f t="array" aca="1" ref="AA89" ca="1">INDEX(AA$65:AA$74,$AI89,1)*(1-$AH89)+INDEX(AA$65:AA$74,$AJ89,1)*($AH89)</f>
        <v>50</v>
      </c>
      <c r="AB89" s="788" cm="1">
        <f t="array" aca="1" ref="AB89" ca="1">INDEX(AB$65:AB$74,$AI89,1)*(1-$AH89)+INDEX(AB$65:AB$74,$AJ89,1)*($AH89)</f>
        <v>150</v>
      </c>
      <c r="AC89" s="788" cm="1">
        <f t="array" aca="1" ref="AC89" ca="1">INDEX(AC$65:AC$74,$AI89,1)*(1-$AH89)+INDEX(AC$65:AC$74,$AJ89,1)*($AH89)</f>
        <v>150</v>
      </c>
      <c r="AD89" s="788" cm="1">
        <f t="array" aca="1" ref="AD89" ca="1">INDEX(AD$65:AD$74,$AI89,1)*(1-$AH89)+INDEX(AD$65:AD$74,$AJ89,1)*($AH89)</f>
        <v>150</v>
      </c>
      <c r="AE89" s="788" cm="1">
        <f t="array" aca="1" ref="AE89" ca="1">INDEX(AE$65:AE$74,$AI89,1)*(1-$AH89)+INDEX(AE$65:AE$74,$AJ89,1)*($AH89)</f>
        <v>400</v>
      </c>
      <c r="AF89" s="788" cm="1">
        <f t="array" aca="1" ref="AF89" ca="1">INDEX(AF$65:AF$74,$AI89,1)*(1-$AH89)+INDEX(AF$65:AF$74,$AJ89,1)*($AH89)</f>
        <v>400</v>
      </c>
      <c r="AG89" s="788"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28">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1">
        <f t="shared" si="6"/>
        <v>43753</v>
      </c>
      <c r="G90" s="277"/>
      <c r="H90" s="298"/>
      <c r="I90" s="298"/>
      <c r="J90" s="298">
        <v>5</v>
      </c>
      <c r="K90" s="477">
        <f>INDEX(Periods!$F$21:$O$30,J90+1,$E90+2)</f>
        <v>43753</v>
      </c>
      <c r="L90" s="826">
        <f t="shared" ca="1" si="1"/>
        <v>16</v>
      </c>
      <c r="M90" s="841"/>
      <c r="N90" s="282"/>
      <c r="O90" s="717" cm="1">
        <f t="array" aca="1" ref="O90" ca="1">INDEX(O$65:O$74,$AI90,1)*(1-$AH90)+INDEX(O$65:O$74,$AJ90,1)*($AH90)</f>
        <v>250</v>
      </c>
      <c r="P90" s="717" cm="1">
        <f t="array" aca="1" ref="P90" ca="1">INDEX(P$65:P$74,$AI90,1)*(1-$AH90)+INDEX(P$65:P$74,$AJ90,1)*($AH90)</f>
        <v>4500</v>
      </c>
      <c r="Q90" s="718" cm="1">
        <f t="array" aca="1" ref="Q90" ca="1">INDEX(Q$65:Q$74,$AI90,1)*(1-$AH90)+INDEX(Q$65:Q$74,$AJ90,1)*($AH90)</f>
        <v>0.76</v>
      </c>
      <c r="R90" s="718" cm="1">
        <f t="array" aca="1" ref="R90" ca="1">INDEX(R$65:R$74,$AI90,1)*(1-$AH90)+INDEX(R$65:R$74,$AJ90,1)*($AH90)</f>
        <v>0.78</v>
      </c>
      <c r="S90" s="714">
        <f>INDEX(Annual!i_pasture_stage_p6z,$J90+1,ROUNDDOWN((ROW($J90)-ROW($J$65))/i_p6_len,0)+1)</f>
        <v>1</v>
      </c>
      <c r="T90" s="718" cm="1">
        <f t="array" aca="1" ref="T90" ca="1">INDEX(T$65:T$74,$AI90,1)*(1-$AH90)+INDEX(T$65:T$74,$AJ90,1)*($AH90)</f>
        <v>0.3</v>
      </c>
      <c r="U90" s="713" cm="1">
        <f t="array" aca="1" ref="U90" ca="1">INDEX(U$65:U$74,$AI90,1)*(1-$AH90)+INDEX(U$65:U$74,$AJ90,1)*($AH90)</f>
        <v>10</v>
      </c>
      <c r="V90" s="718" cm="1">
        <f t="array" aca="1" ref="V90" ca="1">INDEX(V$65:V$74,$AI90,1)*(1-$AH90)+INDEX(V$65:V$74,$AJ90,1)*($AH90)</f>
        <v>0</v>
      </c>
      <c r="W90" s="282"/>
      <c r="X90" s="809" cm="1">
        <f t="array" aca="1" ref="X90" ca="1">INDEX(X$65:X$74,$AI90,1)*(1-$AH90)+INDEX(X$65:X$74,$AJ90,1)*($AH90)</f>
        <v>0.75</v>
      </c>
      <c r="Y90" s="788" cm="1">
        <f t="array" aca="1" ref="Y90" ca="1">INDEX(Y$65:Y$74,$AI90,1)*(1-$AH90)+INDEX(Y$65:Y$74,$AJ90,1)*($AH90)</f>
        <v>50</v>
      </c>
      <c r="Z90" s="788" cm="1">
        <f t="array" aca="1" ref="Z90" ca="1">INDEX(Z$65:Z$74,$AI90,1)*(1-$AH90)+INDEX(Z$65:Z$74,$AJ90,1)*($AH90)</f>
        <v>50</v>
      </c>
      <c r="AA90" s="788" cm="1">
        <f t="array" aca="1" ref="AA90" ca="1">INDEX(AA$65:AA$74,$AI90,1)*(1-$AH90)+INDEX(AA$65:AA$74,$AJ90,1)*($AH90)</f>
        <v>50</v>
      </c>
      <c r="AB90" s="788" cm="1">
        <f t="array" aca="1" ref="AB90" ca="1">INDEX(AB$65:AB$74,$AI90,1)*(1-$AH90)+INDEX(AB$65:AB$74,$AJ90,1)*($AH90)</f>
        <v>150</v>
      </c>
      <c r="AC90" s="788" cm="1">
        <f t="array" aca="1" ref="AC90" ca="1">INDEX(AC$65:AC$74,$AI90,1)*(1-$AH90)+INDEX(AC$65:AC$74,$AJ90,1)*($AH90)</f>
        <v>150</v>
      </c>
      <c r="AD90" s="788" cm="1">
        <f t="array" aca="1" ref="AD90" ca="1">INDEX(AD$65:AD$74,$AI90,1)*(1-$AH90)+INDEX(AD$65:AD$74,$AJ90,1)*($AH90)</f>
        <v>150</v>
      </c>
      <c r="AE90" s="788" cm="1">
        <f t="array" aca="1" ref="AE90" ca="1">INDEX(AE$65:AE$74,$AI90,1)*(1-$AH90)+INDEX(AE$65:AE$74,$AJ90,1)*($AH90)</f>
        <v>400</v>
      </c>
      <c r="AF90" s="788" cm="1">
        <f t="array" aca="1" ref="AF90" ca="1">INDEX(AF$65:AF$74,$AI90,1)*(1-$AH90)+INDEX(AF$65:AF$74,$AJ90,1)*($AH90)</f>
        <v>400</v>
      </c>
      <c r="AG90" s="788"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28">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1">
        <f t="shared" si="6"/>
        <v>43769</v>
      </c>
      <c r="G91" s="277"/>
      <c r="H91" s="298"/>
      <c r="I91" s="298"/>
      <c r="J91" s="298">
        <v>6</v>
      </c>
      <c r="K91" s="477">
        <f>INDEX(Periods!$F$21:$O$30,J91+1,$E91+2)</f>
        <v>43769</v>
      </c>
      <c r="L91" s="826">
        <f t="shared" ca="1" si="1"/>
        <v>83</v>
      </c>
      <c r="M91" s="841"/>
      <c r="N91" s="282"/>
      <c r="O91" s="717" cm="1">
        <f t="array" aca="1" ref="O91" ca="1">INDEX(O$65:O$74,$AI91,1)*(1-$AH91)+INDEX(O$65:O$74,$AJ91,1)*($AH91)</f>
        <v>500</v>
      </c>
      <c r="P91" s="717" cm="1">
        <f t="array" aca="1" ref="P91" ca="1">INDEX(P$65:P$74,$AI91,1)*(1-$AH91)+INDEX(P$65:P$74,$AJ91,1)*($AH91)</f>
        <v>2800</v>
      </c>
      <c r="Q91" s="718" cm="1">
        <f t="array" aca="1" ref="Q91" ca="1">INDEX(Q$65:Q$74,$AI91,1)*(1-$AH91)+INDEX(Q$65:Q$74,$AJ91,1)*($AH91)</f>
        <v>0.55000000000000004</v>
      </c>
      <c r="R91" s="718" cm="1">
        <f t="array" aca="1" ref="R91" ca="1">INDEX(R$65:R$74,$AI91,1)*(1-$AH91)+INDEX(R$65:R$74,$AJ91,1)*($AH91)</f>
        <v>0.67749999999999999</v>
      </c>
      <c r="S91" s="714">
        <f>INDEX(Annual!i_pasture_stage_p6z,$J91+1,ROUNDDOWN((ROW($J91)-ROW($J$65))/i_p6_len,0)+1)</f>
        <v>1</v>
      </c>
      <c r="T91" s="718" cm="1">
        <f t="array" aca="1" ref="T91" ca="1">INDEX(T$65:T$74,$AI91,1)*(1-$AH91)+INDEX(T$65:T$74,$AJ91,1)*($AH91)</f>
        <v>0.3</v>
      </c>
      <c r="U91" s="713" cm="1">
        <f t="array" aca="1" ref="U91" ca="1">INDEX(U$65:U$74,$AI91,1)*(1-$AH91)+INDEX(U$65:U$74,$AJ91,1)*($AH91)</f>
        <v>10</v>
      </c>
      <c r="V91" s="718" cm="1">
        <f t="array" aca="1" ref="V91" ca="1">INDEX(V$65:V$74,$AI91,1)*(1-$AH91)+INDEX(V$65:V$74,$AJ91,1)*($AH91)</f>
        <v>0</v>
      </c>
      <c r="W91" s="282"/>
      <c r="X91" s="809" cm="1">
        <f t="array" aca="1" ref="X91" ca="1">INDEX(X$65:X$74,$AI91,1)*(1-$AH91)+INDEX(X$65:X$74,$AJ91,1)*($AH91)</f>
        <v>0.75</v>
      </c>
      <c r="Y91" s="788" cm="1">
        <f t="array" aca="1" ref="Y91" ca="1">INDEX(Y$65:Y$74,$AI91,1)*(1-$AH91)+INDEX(Y$65:Y$74,$AJ91,1)*($AH91)</f>
        <v>50</v>
      </c>
      <c r="Z91" s="788" cm="1">
        <f t="array" aca="1" ref="Z91" ca="1">INDEX(Z$65:Z$74,$AI91,1)*(1-$AH91)+INDEX(Z$65:Z$74,$AJ91,1)*($AH91)</f>
        <v>50</v>
      </c>
      <c r="AA91" s="788" cm="1">
        <f t="array" aca="1" ref="AA91" ca="1">INDEX(AA$65:AA$74,$AI91,1)*(1-$AH91)+INDEX(AA$65:AA$74,$AJ91,1)*($AH91)</f>
        <v>50</v>
      </c>
      <c r="AB91" s="788" cm="1">
        <f t="array" aca="1" ref="AB91" ca="1">INDEX(AB$65:AB$74,$AI91,1)*(1-$AH91)+INDEX(AB$65:AB$74,$AJ91,1)*($AH91)</f>
        <v>150</v>
      </c>
      <c r="AC91" s="788" cm="1">
        <f t="array" aca="1" ref="AC91" ca="1">INDEX(AC$65:AC$74,$AI91,1)*(1-$AH91)+INDEX(AC$65:AC$74,$AJ91,1)*($AH91)</f>
        <v>150</v>
      </c>
      <c r="AD91" s="788" cm="1">
        <f t="array" aca="1" ref="AD91" ca="1">INDEX(AD$65:AD$74,$AI91,1)*(1-$AH91)+INDEX(AD$65:AD$74,$AJ91,1)*($AH91)</f>
        <v>150</v>
      </c>
      <c r="AE91" s="788" cm="1">
        <f t="array" aca="1" ref="AE91" ca="1">INDEX(AE$65:AE$74,$AI91,1)*(1-$AH91)+INDEX(AE$65:AE$74,$AJ91,1)*($AH91)</f>
        <v>400</v>
      </c>
      <c r="AF91" s="788" cm="1">
        <f t="array" aca="1" ref="AF91" ca="1">INDEX(AF$65:AF$74,$AI91,1)*(1-$AH91)+INDEX(AF$65:AF$74,$AJ91,1)*($AH91)</f>
        <v>400</v>
      </c>
      <c r="AG91" s="788"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28">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1">
        <f t="shared" si="6"/>
        <v>43852</v>
      </c>
      <c r="G92" s="277"/>
      <c r="H92" s="298"/>
      <c r="I92" s="298"/>
      <c r="J92" s="298">
        <v>7</v>
      </c>
      <c r="K92" s="477">
        <f>INDEX(Periods!$F$21:$O$30,J92+1,$E92+2)</f>
        <v>43852</v>
      </c>
      <c r="L92" s="826">
        <f t="shared" ca="1" si="1"/>
        <v>39</v>
      </c>
      <c r="M92" s="841"/>
      <c r="N92" s="282"/>
      <c r="O92" s="717" cm="1">
        <f t="array" aca="1" ref="O92" ca="1">INDEX(O$65:O$74,$AI92,1)*(1-$AH92)+INDEX(O$65:O$74,$AJ92,1)*($AH92)</f>
        <v>350</v>
      </c>
      <c r="P92" s="717" cm="1">
        <f t="array" aca="1" ref="P92" ca="1">INDEX(P$65:P$74,$AI92,1)*(1-$AH92)+INDEX(P$65:P$74,$AJ92,1)*($AH92)</f>
        <v>1450</v>
      </c>
      <c r="Q92" s="718" cm="1">
        <f t="array" aca="1" ref="Q92" ca="1">INDEX(Q$65:Q$74,$AI92,1)*(1-$AH92)+INDEX(Q$65:Q$74,$AJ92,1)*($AH92)</f>
        <v>0.5</v>
      </c>
      <c r="R92" s="718" cm="1">
        <f t="array" aca="1" ref="R92" ca="1">INDEX(R$65:R$74,$AI92,1)*(1-$AH92)+INDEX(R$65:R$74,$AJ92,1)*($AH92)</f>
        <v>0.59250000000000003</v>
      </c>
      <c r="S92" s="714">
        <f>INDEX(Annual!i_pasture_stage_p6z,$J92+1,ROUNDDOWN((ROW($J92)-ROW($J$65))/i_p6_len,0)+1)</f>
        <v>1</v>
      </c>
      <c r="T92" s="718" cm="1">
        <f t="array" aca="1" ref="T92" ca="1">INDEX(T$65:T$74,$AI92,1)*(1-$AH92)+INDEX(T$65:T$74,$AJ92,1)*($AH92)</f>
        <v>0.3</v>
      </c>
      <c r="U92" s="713" cm="1">
        <f t="array" aca="1" ref="U92" ca="1">INDEX(U$65:U$74,$AI92,1)*(1-$AH92)+INDEX(U$65:U$74,$AJ92,1)*($AH92)</f>
        <v>10</v>
      </c>
      <c r="V92" s="718" cm="1">
        <f t="array" aca="1" ref="V92" ca="1">INDEX(V$65:V$74,$AI92,1)*(1-$AH92)+INDEX(V$65:V$74,$AJ92,1)*($AH92)</f>
        <v>0</v>
      </c>
      <c r="W92" s="282"/>
      <c r="X92" s="809" cm="1">
        <f t="array" aca="1" ref="X92" ca="1">INDEX(X$65:X$74,$AI92,1)*(1-$AH92)+INDEX(X$65:X$74,$AJ92,1)*($AH92)</f>
        <v>0.33</v>
      </c>
      <c r="Y92" s="788" cm="1">
        <f t="array" aca="1" ref="Y92" ca="1">INDEX(Y$65:Y$74,$AI92,1)*(1-$AH92)+INDEX(Y$65:Y$74,$AJ92,1)*($AH92)</f>
        <v>50</v>
      </c>
      <c r="Z92" s="788" cm="1">
        <f t="array" aca="1" ref="Z92" ca="1">INDEX(Z$65:Z$74,$AI92,1)*(1-$AH92)+INDEX(Z$65:Z$74,$AJ92,1)*($AH92)</f>
        <v>50</v>
      </c>
      <c r="AA92" s="788" cm="1">
        <f t="array" aca="1" ref="AA92" ca="1">INDEX(AA$65:AA$74,$AI92,1)*(1-$AH92)+INDEX(AA$65:AA$74,$AJ92,1)*($AH92)</f>
        <v>50</v>
      </c>
      <c r="AB92" s="788" cm="1">
        <f t="array" aca="1" ref="AB92" ca="1">INDEX(AB$65:AB$74,$AI92,1)*(1-$AH92)+INDEX(AB$65:AB$74,$AJ92,1)*($AH92)</f>
        <v>400</v>
      </c>
      <c r="AC92" s="788" cm="1">
        <f t="array" aca="1" ref="AC92" ca="1">INDEX(AC$65:AC$74,$AI92,1)*(1-$AH92)+INDEX(AC$65:AC$74,$AJ92,1)*($AH92)</f>
        <v>400</v>
      </c>
      <c r="AD92" s="788" cm="1">
        <f t="array" aca="1" ref="AD92" ca="1">INDEX(AD$65:AD$74,$AI92,1)*(1-$AH92)+INDEX(AD$65:AD$74,$AJ92,1)*($AH92)</f>
        <v>400</v>
      </c>
      <c r="AE92" s="788" cm="1">
        <f t="array" aca="1" ref="AE92" ca="1">INDEX(AE$65:AE$74,$AI92,1)*(1-$AH92)+INDEX(AE$65:AE$74,$AJ92,1)*($AH92)</f>
        <v>400</v>
      </c>
      <c r="AF92" s="788" cm="1">
        <f t="array" aca="1" ref="AF92" ca="1">INDEX(AF$65:AF$74,$AI92,1)*(1-$AH92)+INDEX(AF$65:AF$74,$AJ92,1)*($AH92)</f>
        <v>400</v>
      </c>
      <c r="AG92" s="788"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28">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1">
        <f t="shared" si="6"/>
        <v>43891</v>
      </c>
      <c r="G93" s="277"/>
      <c r="H93" s="298"/>
      <c r="I93" s="298"/>
      <c r="J93" s="298">
        <v>8</v>
      </c>
      <c r="K93" s="477">
        <f>INDEX(Periods!$F$21:$O$30,J93+1,$E93+2)</f>
        <v>43891</v>
      </c>
      <c r="L93" s="826">
        <f t="shared" ca="1" si="1"/>
        <v>31</v>
      </c>
      <c r="M93" s="841"/>
      <c r="N93" s="282"/>
      <c r="O93" s="717" cm="1">
        <f t="array" aca="1" ref="O93" ca="1">INDEX(O$65:O$74,$AI93,1)*(1-$AH93)+INDEX(O$65:O$74,$AJ93,1)*($AH93)</f>
        <v>233</v>
      </c>
      <c r="P93" s="717" cm="1">
        <f t="array" aca="1" ref="P93" ca="1">INDEX(P$65:P$74,$AI93,1)*(1-$AH93)+INDEX(P$65:P$74,$AJ93,1)*($AH93)</f>
        <v>865</v>
      </c>
      <c r="Q93" s="718" cm="1">
        <f t="array" aca="1" ref="Q93" ca="1">INDEX(Q$65:Q$74,$AI93,1)*(1-$AH93)+INDEX(Q$65:Q$74,$AJ93,1)*($AH93)</f>
        <v>0.48635</v>
      </c>
      <c r="R93" s="718" cm="1">
        <f t="array" aca="1" ref="R93" ca="1">INDEX(R$65:R$74,$AI93,1)*(1-$AH93)+INDEX(R$65:R$74,$AJ93,1)*($AH93)</f>
        <v>0.56520000000000004</v>
      </c>
      <c r="S93" s="714">
        <f>INDEX(Annual!i_pasture_stage_p6z,$J93+1,ROUNDDOWN((ROW($J93)-ROW($J$65))/i_p6_len,0)+1)</f>
        <v>1</v>
      </c>
      <c r="T93" s="718" cm="1">
        <f t="array" aca="1" ref="T93" ca="1">INDEX(T$65:T$74,$AI93,1)*(1-$AH93)+INDEX(T$65:T$74,$AJ93,1)*($AH93)</f>
        <v>0.3</v>
      </c>
      <c r="U93" s="713" cm="1">
        <f t="array" aca="1" ref="U93" ca="1">INDEX(U$65:U$74,$AI93,1)*(1-$AH93)+INDEX(U$65:U$74,$AJ93,1)*($AH93)</f>
        <v>10</v>
      </c>
      <c r="V93" s="718" cm="1">
        <f t="array" aca="1" ref="V93" ca="1">INDEX(V$65:V$74,$AI93,1)*(1-$AH93)+INDEX(V$65:V$74,$AJ93,1)*($AH93)</f>
        <v>3.9000000000000007E-2</v>
      </c>
      <c r="W93" s="282"/>
      <c r="X93" s="809" cm="1">
        <f t="array" aca="1" ref="X93" ca="1">INDEX(X$65:X$74,$AI93,1)*(1-$AH93)+INDEX(X$65:X$74,$AJ93,1)*($AH93)</f>
        <v>0.33</v>
      </c>
      <c r="Y93" s="788" cm="1">
        <f t="array" aca="1" ref="Y93" ca="1">INDEX(Y$65:Y$74,$AI93,1)*(1-$AH93)+INDEX(Y$65:Y$74,$AJ93,1)*($AH93)</f>
        <v>50</v>
      </c>
      <c r="Z93" s="788" cm="1">
        <f t="array" aca="1" ref="Z93" ca="1">INDEX(Z$65:Z$74,$AI93,1)*(1-$AH93)+INDEX(Z$65:Z$74,$AJ93,1)*($AH93)</f>
        <v>50</v>
      </c>
      <c r="AA93" s="788" cm="1">
        <f t="array" aca="1" ref="AA93" ca="1">INDEX(AA$65:AA$74,$AI93,1)*(1-$AH93)+INDEX(AA$65:AA$74,$AJ93,1)*($AH93)</f>
        <v>50</v>
      </c>
      <c r="AB93" s="788" cm="1">
        <f t="array" aca="1" ref="AB93" ca="1">INDEX(AB$65:AB$74,$AI93,1)*(1-$AH93)+INDEX(AB$65:AB$74,$AJ93,1)*($AH93)</f>
        <v>400</v>
      </c>
      <c r="AC93" s="788" cm="1">
        <f t="array" aca="1" ref="AC93" ca="1">INDEX(AC$65:AC$74,$AI93,1)*(1-$AH93)+INDEX(AC$65:AC$74,$AJ93,1)*($AH93)</f>
        <v>400</v>
      </c>
      <c r="AD93" s="788" cm="1">
        <f t="array" aca="1" ref="AD93" ca="1">INDEX(AD$65:AD$74,$AI93,1)*(1-$AH93)+INDEX(AD$65:AD$74,$AJ93,1)*($AH93)</f>
        <v>400</v>
      </c>
      <c r="AE93" s="788" cm="1">
        <f t="array" aca="1" ref="AE93" ca="1">INDEX(AE$65:AE$74,$AI93,1)*(1-$AH93)+INDEX(AE$65:AE$74,$AJ93,1)*($AH93)</f>
        <v>400</v>
      </c>
      <c r="AF93" s="788" cm="1">
        <f t="array" aca="1" ref="AF93" ca="1">INDEX(AF$65:AF$74,$AI93,1)*(1-$AH93)+INDEX(AF$65:AF$74,$AJ93,1)*($AH93)</f>
        <v>400</v>
      </c>
      <c r="AG93" s="788"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28">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1">
        <f t="shared" si="6"/>
        <v>43922</v>
      </c>
      <c r="G94" s="277"/>
      <c r="H94" s="298"/>
      <c r="I94" s="829"/>
      <c r="J94" s="829">
        <v>9</v>
      </c>
      <c r="K94" s="802">
        <f>INDEX(Periods!$F$21:$O$30,J94+1,$E94+2)</f>
        <v>43922</v>
      </c>
      <c r="L94" s="830">
        <f t="shared" ca="1" si="1"/>
        <v>14</v>
      </c>
      <c r="M94" s="842"/>
      <c r="N94" s="832"/>
      <c r="O94" s="843" cm="1">
        <f t="array" aca="1" ref="O94" ca="1">INDEX(O$65:O$74,$AI94,1)*(1-$AH94)+INDEX(O$65:O$74,$AJ94,1)*($AH94)</f>
        <v>200</v>
      </c>
      <c r="P94" s="843" cm="1">
        <f t="array" aca="1" ref="P94" ca="1">INDEX(P$65:P$74,$AI94,1)*(1-$AH94)+INDEX(P$65:P$74,$AJ94,1)*($AH94)</f>
        <v>545.88235294117658</v>
      </c>
      <c r="Q94" s="844" cm="1">
        <f t="array" aca="1" ref="Q94" ca="1">INDEX(Q$65:Q$74,$AI94,1)*(1-$AH94)+INDEX(Q$65:Q$74,$AJ94,1)*($AH94)</f>
        <v>0.47514705882352942</v>
      </c>
      <c r="R94" s="844" cm="1">
        <f t="array" aca="1" ref="R94" ca="1">INDEX(R$65:R$74,$AI94,1)*(1-$AH94)+INDEX(R$65:R$74,$AJ94,1)*($AH94)</f>
        <v>0.54132352941176465</v>
      </c>
      <c r="S94" s="835">
        <f>INDEX(Annual!i_pasture_stage_p6z,$J94+1,ROUNDDOWN((ROW($J94)-ROW($J$65))/i_p6_len,0)+1)</f>
        <v>1</v>
      </c>
      <c r="T94" s="844" cm="1">
        <f t="array" aca="1" ref="T94" ca="1">INDEX(T$65:T$74,$AI94,1)*(1-$AH94)+INDEX(T$65:T$74,$AJ94,1)*($AH94)</f>
        <v>0.3</v>
      </c>
      <c r="U94" s="835" cm="1">
        <f t="array" aca="1" ref="U94" ca="1">INDEX(U$65:U$74,$AI94,1)*(1-$AH94)+INDEX(U$65:U$74,$AJ94,1)*($AH94)</f>
        <v>10</v>
      </c>
      <c r="V94" s="844" cm="1">
        <f t="array" aca="1" ref="V94" ca="1">INDEX(V$65:V$74,$AI94,1)*(1-$AH94)+INDEX(V$65:V$74,$AJ94,1)*($AH94)</f>
        <v>0.10882352941176471</v>
      </c>
      <c r="W94" s="832"/>
      <c r="X94" s="845" cm="1">
        <f t="array" aca="1" ref="X94" ca="1">INDEX(X$65:X$74,$AI94,1)*(1-$AH94)+INDEX(X$65:X$74,$AJ94,1)*($AH94)</f>
        <v>0.72411764705882353</v>
      </c>
      <c r="Y94" s="846" cm="1">
        <f t="array" aca="1" ref="Y94" ca="1">INDEX(Y$65:Y$74,$AI94,1)*(1-$AH94)+INDEX(Y$65:Y$74,$AJ94,1)*($AH94)</f>
        <v>50</v>
      </c>
      <c r="Z94" s="846" cm="1">
        <f t="array" aca="1" ref="Z94" ca="1">INDEX(Z$65:Z$74,$AI94,1)*(1-$AH94)+INDEX(Z$65:Z$74,$AJ94,1)*($AH94)</f>
        <v>50</v>
      </c>
      <c r="AA94" s="846" cm="1">
        <f t="array" aca="1" ref="AA94" ca="1">INDEX(AA$65:AA$74,$AI94,1)*(1-$AH94)+INDEX(AA$65:AA$74,$AJ94,1)*($AH94)</f>
        <v>50</v>
      </c>
      <c r="AB94" s="846" cm="1">
        <f t="array" aca="1" ref="AB94" ca="1">INDEX(AB$65:AB$74,$AI94,1)*(1-$AH94)+INDEX(AB$65:AB$74,$AJ94,1)*($AH94)</f>
        <v>400</v>
      </c>
      <c r="AC94" s="846" cm="1">
        <f t="array" aca="1" ref="AC94" ca="1">INDEX(AC$65:AC$74,$AI94,1)*(1-$AH94)+INDEX(AC$65:AC$74,$AJ94,1)*($AH94)</f>
        <v>400</v>
      </c>
      <c r="AD94" s="846" cm="1">
        <f t="array" aca="1" ref="AD94" ca="1">INDEX(AD$65:AD$74,$AI94,1)*(1-$AH94)+INDEX(AD$65:AD$74,$AJ94,1)*($AH94)</f>
        <v>400</v>
      </c>
      <c r="AE94" s="846" cm="1">
        <f t="array" aca="1" ref="AE94" ca="1">INDEX(AE$65:AE$74,$AI94,1)*(1-$AH94)+INDEX(AE$65:AE$74,$AJ94,1)*($AH94)</f>
        <v>400</v>
      </c>
      <c r="AF94" s="846" cm="1">
        <f t="array" aca="1" ref="AF94" ca="1">INDEX(AF$65:AF$74,$AI94,1)*(1-$AH94)+INDEX(AF$65:AF$74,$AJ94,1)*($AH94)</f>
        <v>400</v>
      </c>
      <c r="AG94" s="846" cm="1">
        <f t="array" aca="1" ref="AG94" ca="1">INDEX(AG$65:AG$74,$AI94,1)*(1-$AH94)+INDEX(AG$65:AG$74,$AJ94,1)*($AH94)</f>
        <v>400</v>
      </c>
      <c r="AH94" s="832">
        <f t="shared" ca="1" si="13"/>
        <v>0.58823529411764708</v>
      </c>
      <c r="AI94" s="832">
        <f t="shared" si="14"/>
        <v>10</v>
      </c>
      <c r="AJ94" s="832">
        <f t="shared" si="15"/>
        <v>1</v>
      </c>
      <c r="AK94" s="829" t="str">
        <f t="shared" si="7"/>
        <v>Dry</v>
      </c>
      <c r="AL94" s="832">
        <f t="shared" si="9"/>
        <v>144</v>
      </c>
      <c r="AM94" s="832"/>
      <c r="AN94" s="837">
        <f t="shared" si="4"/>
        <v>43572</v>
      </c>
      <c r="AO94" s="837">
        <f t="shared" si="8"/>
        <v>43684</v>
      </c>
      <c r="AP94" s="838">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1">
        <f t="shared" si="6"/>
        <v>43572</v>
      </c>
      <c r="G95" s="277"/>
      <c r="H95" s="298"/>
      <c r="I95" s="507" t="s">
        <v>744</v>
      </c>
      <c r="J95" s="507">
        <v>0</v>
      </c>
      <c r="K95" s="815">
        <f>INDEX(Periods!$F$21:$O$30,J95+1,$E95+2)</f>
        <v>43572</v>
      </c>
      <c r="L95" s="816">
        <f t="shared" ca="1" si="1"/>
        <v>21</v>
      </c>
      <c r="M95" s="508"/>
      <c r="N95" s="509"/>
      <c r="O95" s="716" cm="1">
        <f t="array" aca="1" ref="O95" ca="1">INDEX(O$65:O$74,$AI95,1)*(1-$AH95)+INDEX(O$65:O$74,$AJ95,1)*($AH95)</f>
        <v>200</v>
      </c>
      <c r="P95" s="716" cm="1">
        <f t="array" aca="1" ref="P95" ca="1">INDEX(P$65:P$74,$AI95,1)*(1-$AH95)+INDEX(P$65:P$74,$AJ95,1)*($AH95)</f>
        <v>335</v>
      </c>
      <c r="Q95" s="839" cm="1">
        <f t="array" aca="1" ref="Q95" ca="1">INDEX(Q$65:Q$74,$AI95,1)*(1-$AH95)+INDEX(Q$65:Q$74,$AJ95,1)*($AH95)</f>
        <v>0.81</v>
      </c>
      <c r="R95" s="839" cm="1">
        <f t="array" aca="1" ref="R95" ca="1">INDEX(R$65:R$74,$AI95,1)*(1-$AH95)+INDEX(R$65:R$74,$AJ95,1)*($AH95)</f>
        <v>0.81</v>
      </c>
      <c r="S95" s="840">
        <f>INDEX(Annual!i_pasture_stage_p6z,$J95+1,ROUNDDOWN((ROW($J95)-ROW($J$65))/i_p6_len,0)+1)</f>
        <v>0</v>
      </c>
      <c r="T95" s="719" cm="1">
        <f t="array" aca="1" ref="T95" ca="1">INDEX(T$65:T$74,$AI95,1)*(1-$AH95)+INDEX(T$65:T$74,$AJ95,1)*($AH95)</f>
        <v>0.3</v>
      </c>
      <c r="U95" s="715" cm="1">
        <f t="array" aca="1" ref="U95" ca="1">INDEX(U$65:U$74,$AI95,1)*(1-$AH95)+INDEX(U$65:U$74,$AJ95,1)*($AH95)</f>
        <v>10</v>
      </c>
      <c r="V95" s="719" cm="1">
        <f t="array" aca="1" ref="V95" ca="1">INDEX(V$65:V$74,$AI95,1)*(1-$AH95)+INDEX(V$65:V$74,$AJ95,1)*($AH95)</f>
        <v>0.1</v>
      </c>
      <c r="W95" s="509"/>
      <c r="X95" s="808" cm="1">
        <f t="array" aca="1" ref="X95" ca="1">INDEX(X$65:X$74,$AI95,1)*(1-$AH95)+INDEX(X$65:X$74,$AJ95,1)*($AH95)</f>
        <v>1</v>
      </c>
      <c r="Y95" s="787" cm="1">
        <f t="array" aca="1" ref="Y95" ca="1">INDEX(Y$65:Y$74,$AI95,1)*(1-$AH95)+INDEX(Y$65:Y$74,$AJ95,1)*($AH95)</f>
        <v>50</v>
      </c>
      <c r="Z95" s="787" cm="1">
        <f t="array" aca="1" ref="Z95" ca="1">INDEX(Z$65:Z$74,$AI95,1)*(1-$AH95)+INDEX(Z$65:Z$74,$AJ95,1)*($AH95)</f>
        <v>50</v>
      </c>
      <c r="AA95" s="787" cm="1">
        <f t="array" aca="1" ref="AA95" ca="1">INDEX(AA$65:AA$74,$AI95,1)*(1-$AH95)+INDEX(AA$65:AA$74,$AJ95,1)*($AH95)</f>
        <v>50</v>
      </c>
      <c r="AB95" s="787" cm="1">
        <f t="array" aca="1" ref="AB95" ca="1">INDEX(AB$65:AB$74,$AI95,1)*(1-$AH95)+INDEX(AB$65:AB$74,$AJ95,1)*($AH95)</f>
        <v>100</v>
      </c>
      <c r="AC95" s="787" cm="1">
        <f t="array" aca="1" ref="AC95" ca="1">INDEX(AC$65:AC$74,$AI95,1)*(1-$AH95)+INDEX(AC$65:AC$74,$AJ95,1)*($AH95)</f>
        <v>400</v>
      </c>
      <c r="AD95" s="787" cm="1">
        <f t="array" aca="1" ref="AD95" ca="1">INDEX(AD$65:AD$74,$AI95,1)*(1-$AH95)+INDEX(AD$65:AD$74,$AJ95,1)*($AH95)</f>
        <v>400</v>
      </c>
      <c r="AE95" s="787" cm="1">
        <f t="array" aca="1" ref="AE95" ca="1">INDEX(AE$65:AE$74,$AI95,1)*(1-$AH95)+INDEX(AE$65:AE$74,$AJ95,1)*($AH95)</f>
        <v>400</v>
      </c>
      <c r="AF95" s="787" cm="1">
        <f t="array" aca="1" ref="AF95" ca="1">INDEX(AF$65:AF$74,$AI95,1)*(1-$AH95)+INDEX(AF$65:AF$74,$AJ95,1)*($AH95)</f>
        <v>400</v>
      </c>
      <c r="AG95" s="787"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3">
        <f t="shared" si="4"/>
        <v>43572</v>
      </c>
      <c r="AO95" s="823">
        <f t="shared" si="8"/>
        <v>43684</v>
      </c>
      <c r="AP95" s="825">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1">
        <f t="shared" si="6"/>
        <v>43593</v>
      </c>
      <c r="G96" s="277"/>
      <c r="H96" s="298"/>
      <c r="I96" s="298"/>
      <c r="J96" s="298">
        <v>1</v>
      </c>
      <c r="K96" s="477">
        <f>INDEX(Periods!$F$21:$O$30,J96+1,$E96+2)</f>
        <v>43593</v>
      </c>
      <c r="L96" s="826">
        <f t="shared" ca="1" si="1"/>
        <v>35</v>
      </c>
      <c r="M96" s="841"/>
      <c r="N96" s="282"/>
      <c r="O96" s="717" cm="1">
        <f t="array" aca="1" ref="O96" ca="1">INDEX(O$65:O$74,$AI96,1)*(1-$AH96)+INDEX(O$65:O$74,$AJ96,1)*($AH96)</f>
        <v>200</v>
      </c>
      <c r="P96" s="717" cm="1">
        <f t="array" aca="1" ref="P96" ca="1">INDEX(P$65:P$74,$AI96,1)*(1-$AH96)+INDEX(P$65:P$74,$AJ96,1)*($AH96)</f>
        <v>650</v>
      </c>
      <c r="Q96" s="718" cm="1">
        <f t="array" aca="1" ref="Q96" ca="1">INDEX(Q$65:Q$74,$AI96,1)*(1-$AH96)+INDEX(Q$65:Q$74,$AJ96,1)*($AH96)</f>
        <v>0.81</v>
      </c>
      <c r="R96" s="718" cm="1">
        <f t="array" aca="1" ref="R96" ca="1">INDEX(R$65:R$74,$AI96,1)*(1-$AH96)+INDEX(R$65:R$74,$AJ96,1)*($AH96)</f>
        <v>0.81</v>
      </c>
      <c r="S96" s="714">
        <f>INDEX(Annual!i_pasture_stage_p6z,$J96+1,ROUNDDOWN((ROW($J96)-ROW($J$65))/i_p6_len,0)+1)</f>
        <v>0.74285714285714288</v>
      </c>
      <c r="T96" s="718" cm="1">
        <f t="array" aca="1" ref="T96" ca="1">INDEX(T$65:T$74,$AI96,1)*(1-$AH96)+INDEX(T$65:T$74,$AJ96,1)*($AH96)</f>
        <v>0.3</v>
      </c>
      <c r="U96" s="713" cm="1">
        <f t="array" aca="1" ref="U96" ca="1">INDEX(U$65:U$74,$AI96,1)*(1-$AH96)+INDEX(U$65:U$74,$AJ96,1)*($AH96)</f>
        <v>10</v>
      </c>
      <c r="V96" s="718" cm="1">
        <f t="array" aca="1" ref="V96" ca="1">INDEX(V$65:V$74,$AI96,1)*(1-$AH96)+INDEX(V$65:V$74,$AJ96,1)*($AH96)</f>
        <v>0.05</v>
      </c>
      <c r="W96" s="282"/>
      <c r="X96" s="809" cm="1">
        <f t="array" aca="1" ref="X96" ca="1">INDEX(X$65:X$74,$AI96,1)*(1-$AH96)+INDEX(X$65:X$74,$AJ96,1)*($AH96)</f>
        <v>1</v>
      </c>
      <c r="Y96" s="788" cm="1">
        <f t="array" aca="1" ref="Y96" ca="1">INDEX(Y$65:Y$74,$AI96,1)*(1-$AH96)+INDEX(Y$65:Y$74,$AJ96,1)*($AH96)</f>
        <v>50</v>
      </c>
      <c r="Z96" s="788" cm="1">
        <f t="array" aca="1" ref="Z96" ca="1">INDEX(Z$65:Z$74,$AI96,1)*(1-$AH96)+INDEX(Z$65:Z$74,$AJ96,1)*($AH96)</f>
        <v>50</v>
      </c>
      <c r="AA96" s="788" cm="1">
        <f t="array" aca="1" ref="AA96" ca="1">INDEX(AA$65:AA$74,$AI96,1)*(1-$AH96)+INDEX(AA$65:AA$74,$AJ96,1)*($AH96)</f>
        <v>50</v>
      </c>
      <c r="AB96" s="788" cm="1">
        <f t="array" aca="1" ref="AB96" ca="1">INDEX(AB$65:AB$74,$AI96,1)*(1-$AH96)+INDEX(AB$65:AB$74,$AJ96,1)*($AH96)</f>
        <v>100</v>
      </c>
      <c r="AC96" s="788" cm="1">
        <f t="array" aca="1" ref="AC96" ca="1">INDEX(AC$65:AC$74,$AI96,1)*(1-$AH96)+INDEX(AC$65:AC$74,$AJ96,1)*($AH96)</f>
        <v>150</v>
      </c>
      <c r="AD96" s="788" cm="1">
        <f t="array" aca="1" ref="AD96" ca="1">INDEX(AD$65:AD$74,$AI96,1)*(1-$AH96)+INDEX(AD$65:AD$74,$AJ96,1)*($AH96)</f>
        <v>150</v>
      </c>
      <c r="AE96" s="788" cm="1">
        <f t="array" aca="1" ref="AE96" ca="1">INDEX(AE$65:AE$74,$AI96,1)*(1-$AH96)+INDEX(AE$65:AE$74,$AJ96,1)*($AH96)</f>
        <v>400</v>
      </c>
      <c r="AF96" s="788" cm="1">
        <f t="array" aca="1" ref="AF96" ca="1">INDEX(AF$65:AF$74,$AI96,1)*(1-$AH96)+INDEX(AF$65:AF$74,$AJ96,1)*($AH96)</f>
        <v>400</v>
      </c>
      <c r="AG96" s="788"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28">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1">
        <f t="shared" si="6"/>
        <v>43628</v>
      </c>
      <c r="G97" s="277"/>
      <c r="H97" s="298"/>
      <c r="I97" s="298"/>
      <c r="J97" s="298">
        <v>2</v>
      </c>
      <c r="K97" s="477">
        <f>INDEX(Periods!$F$21:$O$30,J97+1,$E97+2)</f>
        <v>43628</v>
      </c>
      <c r="L97" s="826">
        <f t="shared" ref="L97:L128" ca="1" si="18">IF(K98-K97&gt;0,K98-K97,OFFSET(K98,-i_p6_len,0)+364-K97)</f>
        <v>56</v>
      </c>
      <c r="M97" s="841"/>
      <c r="N97" s="282"/>
      <c r="O97" s="717" cm="1">
        <f t="array" aca="1" ref="O97" ca="1">INDEX(O$65:O$74,$AI97,1)*(1-$AH97)+INDEX(O$65:O$74,$AJ97,1)*($AH97)</f>
        <v>225.23660714285711</v>
      </c>
      <c r="P97" s="717" cm="1">
        <f t="array" aca="1" ref="P97" ca="1">INDEX(P$65:P$74,$AI97,1)*(1-$AH97)+INDEX(P$65:P$74,$AJ97,1)*($AH97)</f>
        <v>985.71428571428567</v>
      </c>
      <c r="Q97" s="718" cm="1">
        <f t="array" aca="1" ref="Q97" ca="1">INDEX(Q$65:Q$74,$AI97,1)*(1-$AH97)+INDEX(Q$65:Q$74,$AJ97,1)*($AH97)</f>
        <v>0.80767857142857147</v>
      </c>
      <c r="R97" s="718" cm="1">
        <f t="array" aca="1" ref="R97" ca="1">INDEX(R$65:R$74,$AI97,1)*(1-$AH97)+INDEX(R$65:R$74,$AJ97,1)*($AH97)</f>
        <v>0.80767857142857147</v>
      </c>
      <c r="S97" s="714">
        <f>INDEX(Annual!i_pasture_stage_p6z,$J97+1,ROUNDDOWN((ROW($J97)-ROW($J$65))/i_p6_len,0)+1)</f>
        <v>1</v>
      </c>
      <c r="T97" s="718" cm="1">
        <f t="array" aca="1" ref="T97" ca="1">INDEX(T$65:T$74,$AI97,1)*(1-$AH97)+INDEX(T$65:T$74,$AJ97,1)*($AH97)</f>
        <v>0.29999999999999993</v>
      </c>
      <c r="U97" s="713" cm="1">
        <f t="array" aca="1" ref="U97" ca="1">INDEX(U$65:U$74,$AI97,1)*(1-$AH97)+INDEX(U$65:U$74,$AJ97,1)*($AH97)</f>
        <v>10</v>
      </c>
      <c r="V97" s="718" cm="1">
        <f t="array" aca="1" ref="V97" ca="1">INDEX(V$65:V$74,$AI97,1)*(1-$AH97)+INDEX(V$65:V$74,$AJ97,1)*($AH97)</f>
        <v>0</v>
      </c>
      <c r="W97" s="282"/>
      <c r="X97" s="809" cm="1">
        <f t="array" aca="1" ref="X97" ca="1">INDEX(X$65:X$74,$AI97,1)*(1-$AH97)+INDEX(X$65:X$74,$AJ97,1)*($AH97)</f>
        <v>1</v>
      </c>
      <c r="Y97" s="788" cm="1">
        <f t="array" aca="1" ref="Y97" ca="1">INDEX(Y$65:Y$74,$AI97,1)*(1-$AH97)+INDEX(Y$65:Y$74,$AJ97,1)*($AH97)</f>
        <v>50</v>
      </c>
      <c r="Z97" s="788" cm="1">
        <f t="array" aca="1" ref="Z97" ca="1">INDEX(Z$65:Z$74,$AI97,1)*(1-$AH97)+INDEX(Z$65:Z$74,$AJ97,1)*($AH97)</f>
        <v>50</v>
      </c>
      <c r="AA97" s="788" cm="1">
        <f t="array" aca="1" ref="AA97" ca="1">INDEX(AA$65:AA$74,$AI97,1)*(1-$AH97)+INDEX(AA$65:AA$74,$AJ97,1)*($AH97)</f>
        <v>50</v>
      </c>
      <c r="AB97" s="788" cm="1">
        <f t="array" aca="1" ref="AB97" ca="1">INDEX(AB$65:AB$74,$AI97,1)*(1-$AH97)+INDEX(AB$65:AB$74,$AJ97,1)*($AH97)</f>
        <v>150</v>
      </c>
      <c r="AC97" s="788" cm="1">
        <f t="array" aca="1" ref="AC97" ca="1">INDEX(AC$65:AC$74,$AI97,1)*(1-$AH97)+INDEX(AC$65:AC$74,$AJ97,1)*($AH97)</f>
        <v>111.60714285714285</v>
      </c>
      <c r="AD97" s="788" cm="1">
        <f t="array" aca="1" ref="AD97" ca="1">INDEX(AD$65:AD$74,$AI97,1)*(1-$AH97)+INDEX(AD$65:AD$74,$AJ97,1)*($AH97)</f>
        <v>138.39285714285714</v>
      </c>
      <c r="AE97" s="788" cm="1">
        <f t="array" aca="1" ref="AE97" ca="1">INDEX(AE$65:AE$74,$AI97,1)*(1-$AH97)+INDEX(AE$65:AE$74,$AJ97,1)*($AH97)</f>
        <v>400</v>
      </c>
      <c r="AF97" s="788" cm="1">
        <f t="array" aca="1" ref="AF97" ca="1">INDEX(AF$65:AF$74,$AI97,1)*(1-$AH97)+INDEX(AF$65:AF$74,$AJ97,1)*($AH97)</f>
        <v>400</v>
      </c>
      <c r="AG97" s="788"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28">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1">
        <f t="shared" si="6"/>
        <v>43684</v>
      </c>
      <c r="G98" s="277"/>
      <c r="H98" s="298"/>
      <c r="I98" s="298"/>
      <c r="J98" s="298">
        <v>3</v>
      </c>
      <c r="K98" s="477">
        <f>INDEX(Periods!$F$21:$O$30,J98+1,$E98+2)</f>
        <v>43684</v>
      </c>
      <c r="L98" s="826">
        <f t="shared" ca="1" si="18"/>
        <v>49</v>
      </c>
      <c r="M98" s="841"/>
      <c r="N98" s="282"/>
      <c r="O98" s="717" cm="1">
        <f t="array" aca="1" ref="O98" ca="1">INDEX(O$65:O$74,$AI98,1)*(1-$AH98)+INDEX(O$65:O$74,$AJ98,1)*($AH98)</f>
        <v>250</v>
      </c>
      <c r="P98" s="717" cm="1">
        <f t="array" aca="1" ref="P98" ca="1">INDEX(P$65:P$74,$AI98,1)*(1-$AH98)+INDEX(P$65:P$74,$AJ98,1)*($AH98)</f>
        <v>1600</v>
      </c>
      <c r="Q98" s="718" cm="1">
        <f t="array" aca="1" ref="Q98" ca="1">INDEX(Q$65:Q$74,$AI98,1)*(1-$AH98)+INDEX(Q$65:Q$74,$AJ98,1)*($AH98)</f>
        <v>0.8</v>
      </c>
      <c r="R98" s="718" cm="1">
        <f t="array" aca="1" ref="R98" ca="1">INDEX(R$65:R$74,$AI98,1)*(1-$AH98)+INDEX(R$65:R$74,$AJ98,1)*($AH98)</f>
        <v>0.8</v>
      </c>
      <c r="S98" s="714">
        <f>INDEX(Annual!i_pasture_stage_p6z,$J98+1,ROUNDDOWN((ROW($J98)-ROW($J$65))/i_p6_len,0)+1)</f>
        <v>1</v>
      </c>
      <c r="T98" s="718" cm="1">
        <f t="array" aca="1" ref="T98" ca="1">INDEX(T$65:T$74,$AI98,1)*(1-$AH98)+INDEX(T$65:T$74,$AJ98,1)*($AH98)</f>
        <v>0.3</v>
      </c>
      <c r="U98" s="713" cm="1">
        <f t="array" aca="1" ref="U98" ca="1">INDEX(U$65:U$74,$AI98,1)*(1-$AH98)+INDEX(U$65:U$74,$AJ98,1)*($AH98)</f>
        <v>10</v>
      </c>
      <c r="V98" s="718" cm="1">
        <f t="array" aca="1" ref="V98" ca="1">INDEX(V$65:V$74,$AI98,1)*(1-$AH98)+INDEX(V$65:V$74,$AJ98,1)*($AH98)</f>
        <v>0</v>
      </c>
      <c r="W98" s="282"/>
      <c r="X98" s="809" cm="1">
        <f t="array" aca="1" ref="X98" ca="1">INDEX(X$65:X$74,$AI98,1)*(1-$AH98)+INDEX(X$65:X$74,$AJ98,1)*($AH98)</f>
        <v>1</v>
      </c>
      <c r="Y98" s="788" cm="1">
        <f t="array" aca="1" ref="Y98" ca="1">INDEX(Y$65:Y$74,$AI98,1)*(1-$AH98)+INDEX(Y$65:Y$74,$AJ98,1)*($AH98)</f>
        <v>50</v>
      </c>
      <c r="Z98" s="788" cm="1">
        <f t="array" aca="1" ref="Z98" ca="1">INDEX(Z$65:Z$74,$AI98,1)*(1-$AH98)+INDEX(Z$65:Z$74,$AJ98,1)*($AH98)</f>
        <v>50</v>
      </c>
      <c r="AA98" s="788" cm="1">
        <f t="array" aca="1" ref="AA98" ca="1">INDEX(AA$65:AA$74,$AI98,1)*(1-$AH98)+INDEX(AA$65:AA$74,$AJ98,1)*($AH98)</f>
        <v>50</v>
      </c>
      <c r="AB98" s="788" cm="1">
        <f t="array" aca="1" ref="AB98" ca="1">INDEX(AB$65:AB$74,$AI98,1)*(1-$AH98)+INDEX(AB$65:AB$74,$AJ98,1)*($AH98)</f>
        <v>150</v>
      </c>
      <c r="AC98" s="788" cm="1">
        <f t="array" aca="1" ref="AC98" ca="1">INDEX(AC$65:AC$74,$AI98,1)*(1-$AH98)+INDEX(AC$65:AC$74,$AJ98,1)*($AH98)</f>
        <v>150</v>
      </c>
      <c r="AD98" s="788" cm="1">
        <f t="array" aca="1" ref="AD98" ca="1">INDEX(AD$65:AD$74,$AI98,1)*(1-$AH98)+INDEX(AD$65:AD$74,$AJ98,1)*($AH98)</f>
        <v>100</v>
      </c>
      <c r="AE98" s="788" cm="1">
        <f t="array" aca="1" ref="AE98" ca="1">INDEX(AE$65:AE$74,$AI98,1)*(1-$AH98)+INDEX(AE$65:AE$74,$AJ98,1)*($AH98)</f>
        <v>400</v>
      </c>
      <c r="AF98" s="788" cm="1">
        <f t="array" aca="1" ref="AF98" ca="1">INDEX(AF$65:AF$74,$AI98,1)*(1-$AH98)+INDEX(AF$65:AF$74,$AJ98,1)*($AH98)</f>
        <v>400</v>
      </c>
      <c r="AG98" s="788"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28">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1">
        <f t="shared" si="6"/>
        <v>43733</v>
      </c>
      <c r="G99" s="277"/>
      <c r="H99" s="298"/>
      <c r="I99" s="298"/>
      <c r="J99" s="298">
        <v>4</v>
      </c>
      <c r="K99" s="477">
        <f>INDEX(Periods!$F$21:$O$30,J99+1,$E99+2)</f>
        <v>43733</v>
      </c>
      <c r="L99" s="826">
        <f t="shared" ca="1" si="18"/>
        <v>20</v>
      </c>
      <c r="M99" s="841"/>
      <c r="N99" s="282"/>
      <c r="O99" s="717" cm="1">
        <f t="array" aca="1" ref="O99" ca="1">INDEX(O$65:O$74,$AI99,1)*(1-$AH99)+INDEX(O$65:O$74,$AJ99,1)*($AH99)</f>
        <v>250</v>
      </c>
      <c r="P99" s="717" cm="1">
        <f t="array" aca="1" ref="P99" ca="1">INDEX(P$65:P$74,$AI99,1)*(1-$AH99)+INDEX(P$65:P$74,$AJ99,1)*($AH99)</f>
        <v>4500</v>
      </c>
      <c r="Q99" s="718" cm="1">
        <f t="array" aca="1" ref="Q99" ca="1">INDEX(Q$65:Q$74,$AI99,1)*(1-$AH99)+INDEX(Q$65:Q$74,$AJ99,1)*($AH99)</f>
        <v>0.76</v>
      </c>
      <c r="R99" s="718" cm="1">
        <f t="array" aca="1" ref="R99" ca="1">INDEX(R$65:R$74,$AI99,1)*(1-$AH99)+INDEX(R$65:R$74,$AJ99,1)*($AH99)</f>
        <v>0.78</v>
      </c>
      <c r="S99" s="714">
        <f>INDEX(Annual!i_pasture_stage_p6z,$J99+1,ROUNDDOWN((ROW($J99)-ROW($J$65))/i_p6_len,0)+1)</f>
        <v>1</v>
      </c>
      <c r="T99" s="718" cm="1">
        <f t="array" aca="1" ref="T99" ca="1">INDEX(T$65:T$74,$AI99,1)*(1-$AH99)+INDEX(T$65:T$74,$AJ99,1)*($AH99)</f>
        <v>0.3</v>
      </c>
      <c r="U99" s="713" cm="1">
        <f t="array" aca="1" ref="U99" ca="1">INDEX(U$65:U$74,$AI99,1)*(1-$AH99)+INDEX(U$65:U$74,$AJ99,1)*($AH99)</f>
        <v>10</v>
      </c>
      <c r="V99" s="718" cm="1">
        <f t="array" aca="1" ref="V99" ca="1">INDEX(V$65:V$74,$AI99,1)*(1-$AH99)+INDEX(V$65:V$74,$AJ99,1)*($AH99)</f>
        <v>0</v>
      </c>
      <c r="W99" s="282"/>
      <c r="X99" s="809" cm="1">
        <f t="array" aca="1" ref="X99" ca="1">INDEX(X$65:X$74,$AI99,1)*(1-$AH99)+INDEX(X$65:X$74,$AJ99,1)*($AH99)</f>
        <v>0.75</v>
      </c>
      <c r="Y99" s="788" cm="1">
        <f t="array" aca="1" ref="Y99" ca="1">INDEX(Y$65:Y$74,$AI99,1)*(1-$AH99)+INDEX(Y$65:Y$74,$AJ99,1)*($AH99)</f>
        <v>50</v>
      </c>
      <c r="Z99" s="788" cm="1">
        <f t="array" aca="1" ref="Z99" ca="1">INDEX(Z$65:Z$74,$AI99,1)*(1-$AH99)+INDEX(Z$65:Z$74,$AJ99,1)*($AH99)</f>
        <v>50</v>
      </c>
      <c r="AA99" s="788" cm="1">
        <f t="array" aca="1" ref="AA99" ca="1">INDEX(AA$65:AA$74,$AI99,1)*(1-$AH99)+INDEX(AA$65:AA$74,$AJ99,1)*($AH99)</f>
        <v>50</v>
      </c>
      <c r="AB99" s="788" cm="1">
        <f t="array" aca="1" ref="AB99" ca="1">INDEX(AB$65:AB$74,$AI99,1)*(1-$AH99)+INDEX(AB$65:AB$74,$AJ99,1)*($AH99)</f>
        <v>150</v>
      </c>
      <c r="AC99" s="788" cm="1">
        <f t="array" aca="1" ref="AC99" ca="1">INDEX(AC$65:AC$74,$AI99,1)*(1-$AH99)+INDEX(AC$65:AC$74,$AJ99,1)*($AH99)</f>
        <v>150</v>
      </c>
      <c r="AD99" s="788" cm="1">
        <f t="array" aca="1" ref="AD99" ca="1">INDEX(AD$65:AD$74,$AI99,1)*(1-$AH99)+INDEX(AD$65:AD$74,$AJ99,1)*($AH99)</f>
        <v>150</v>
      </c>
      <c r="AE99" s="788" cm="1">
        <f t="array" aca="1" ref="AE99" ca="1">INDEX(AE$65:AE$74,$AI99,1)*(1-$AH99)+INDEX(AE$65:AE$74,$AJ99,1)*($AH99)</f>
        <v>400</v>
      </c>
      <c r="AF99" s="788" cm="1">
        <f t="array" aca="1" ref="AF99" ca="1">INDEX(AF$65:AF$74,$AI99,1)*(1-$AH99)+INDEX(AF$65:AF$74,$AJ99,1)*($AH99)</f>
        <v>400</v>
      </c>
      <c r="AG99" s="788"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28">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1">
        <f t="shared" si="6"/>
        <v>43753</v>
      </c>
      <c r="G100" s="277"/>
      <c r="H100" s="298"/>
      <c r="I100" s="298"/>
      <c r="J100" s="298">
        <v>5</v>
      </c>
      <c r="K100" s="477">
        <f>INDEX(Periods!$F$21:$O$30,J100+1,$E100+2)</f>
        <v>43753</v>
      </c>
      <c r="L100" s="826">
        <f t="shared" ca="1" si="18"/>
        <v>31</v>
      </c>
      <c r="M100" s="841"/>
      <c r="N100" s="282"/>
      <c r="O100" s="717" cm="1">
        <f t="array" aca="1" ref="O100" ca="1">INDEX(O$65:O$74,$AI100,1)*(1-$AH100)+INDEX(O$65:O$74,$AJ100,1)*($AH100)</f>
        <v>250</v>
      </c>
      <c r="P100" s="717" cm="1">
        <f t="array" aca="1" ref="P100" ca="1">INDEX(P$65:P$74,$AI100,1)*(1-$AH100)+INDEX(P$65:P$74,$AJ100,1)*($AH100)</f>
        <v>4500</v>
      </c>
      <c r="Q100" s="718" cm="1">
        <f t="array" aca="1" ref="Q100" ca="1">INDEX(Q$65:Q$74,$AI100,1)*(1-$AH100)+INDEX(Q$65:Q$74,$AJ100,1)*($AH100)</f>
        <v>0.76</v>
      </c>
      <c r="R100" s="718" cm="1">
        <f t="array" aca="1" ref="R100" ca="1">INDEX(R$65:R$74,$AI100,1)*(1-$AH100)+INDEX(R$65:R$74,$AJ100,1)*($AH100)</f>
        <v>0.78</v>
      </c>
      <c r="S100" s="714">
        <f>INDEX(Annual!i_pasture_stage_p6z,$J100+1,ROUNDDOWN((ROW($J100)-ROW($J$65))/i_p6_len,0)+1)</f>
        <v>1</v>
      </c>
      <c r="T100" s="718" cm="1">
        <f t="array" aca="1" ref="T100" ca="1">INDEX(T$65:T$74,$AI100,1)*(1-$AH100)+INDEX(T$65:T$74,$AJ100,1)*($AH100)</f>
        <v>0.3</v>
      </c>
      <c r="U100" s="713" cm="1">
        <f t="array" aca="1" ref="U100" ca="1">INDEX(U$65:U$74,$AI100,1)*(1-$AH100)+INDEX(U$65:U$74,$AJ100,1)*($AH100)</f>
        <v>10</v>
      </c>
      <c r="V100" s="718" cm="1">
        <f t="array" aca="1" ref="V100" ca="1">INDEX(V$65:V$74,$AI100,1)*(1-$AH100)+INDEX(V$65:V$74,$AJ100,1)*($AH100)</f>
        <v>0</v>
      </c>
      <c r="W100" s="282"/>
      <c r="X100" s="809" cm="1">
        <f t="array" aca="1" ref="X100" ca="1">INDEX(X$65:X$74,$AI100,1)*(1-$AH100)+INDEX(X$65:X$74,$AJ100,1)*($AH100)</f>
        <v>0.75</v>
      </c>
      <c r="Y100" s="788" cm="1">
        <f t="array" aca="1" ref="Y100" ca="1">INDEX(Y$65:Y$74,$AI100,1)*(1-$AH100)+INDEX(Y$65:Y$74,$AJ100,1)*($AH100)</f>
        <v>50</v>
      </c>
      <c r="Z100" s="788" cm="1">
        <f t="array" aca="1" ref="Z100" ca="1">INDEX(Z$65:Z$74,$AI100,1)*(1-$AH100)+INDEX(Z$65:Z$74,$AJ100,1)*($AH100)</f>
        <v>50</v>
      </c>
      <c r="AA100" s="788" cm="1">
        <f t="array" aca="1" ref="AA100" ca="1">INDEX(AA$65:AA$74,$AI100,1)*(1-$AH100)+INDEX(AA$65:AA$74,$AJ100,1)*($AH100)</f>
        <v>50</v>
      </c>
      <c r="AB100" s="788" cm="1">
        <f t="array" aca="1" ref="AB100" ca="1">INDEX(AB$65:AB$74,$AI100,1)*(1-$AH100)+INDEX(AB$65:AB$74,$AJ100,1)*($AH100)</f>
        <v>150</v>
      </c>
      <c r="AC100" s="788" cm="1">
        <f t="array" aca="1" ref="AC100" ca="1">INDEX(AC$65:AC$74,$AI100,1)*(1-$AH100)+INDEX(AC$65:AC$74,$AJ100,1)*($AH100)</f>
        <v>150</v>
      </c>
      <c r="AD100" s="788" cm="1">
        <f t="array" aca="1" ref="AD100" ca="1">INDEX(AD$65:AD$74,$AI100,1)*(1-$AH100)+INDEX(AD$65:AD$74,$AJ100,1)*($AH100)</f>
        <v>150</v>
      </c>
      <c r="AE100" s="788" cm="1">
        <f t="array" aca="1" ref="AE100" ca="1">INDEX(AE$65:AE$74,$AI100,1)*(1-$AH100)+INDEX(AE$65:AE$74,$AJ100,1)*($AH100)</f>
        <v>400</v>
      </c>
      <c r="AF100" s="788" cm="1">
        <f t="array" aca="1" ref="AF100" ca="1">INDEX(AF$65:AF$74,$AI100,1)*(1-$AH100)+INDEX(AF$65:AF$74,$AJ100,1)*($AH100)</f>
        <v>400</v>
      </c>
      <c r="AG100" s="788"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28">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1">
        <f t="shared" si="6"/>
        <v>43784</v>
      </c>
      <c r="G101" s="277"/>
      <c r="H101" s="298"/>
      <c r="I101" s="298"/>
      <c r="J101" s="298">
        <v>6</v>
      </c>
      <c r="K101" s="477">
        <f>INDEX(Periods!$F$21:$O$30,J101+1,$E101+2)</f>
        <v>43784</v>
      </c>
      <c r="L101" s="826">
        <f t="shared" ca="1" si="18"/>
        <v>68</v>
      </c>
      <c r="M101" s="841"/>
      <c r="N101" s="282"/>
      <c r="O101" s="717" cm="1">
        <f t="array" aca="1" ref="O101" ca="1">INDEX(O$65:O$74,$AI101,1)*(1-$AH101)+INDEX(O$65:O$74,$AJ101,1)*($AH101)</f>
        <v>499.99999999999994</v>
      </c>
      <c r="P101" s="717" cm="1">
        <f t="array" aca="1" ref="P101" ca="1">INDEX(P$65:P$74,$AI101,1)*(1-$AH101)+INDEX(P$65:P$74,$AJ101,1)*($AH101)</f>
        <v>2727.4193548387098</v>
      </c>
      <c r="Q101" s="718" cm="1">
        <f t="array" aca="1" ref="Q101" ca="1">INDEX(Q$65:Q$74,$AI101,1)*(1-$AH101)+INDEX(Q$65:Q$74,$AJ101,1)*($AH101)</f>
        <v>0.54419354838709677</v>
      </c>
      <c r="R101" s="718" cm="1">
        <f t="array" aca="1" ref="R101" ca="1">INDEX(R$65:R$74,$AI101,1)*(1-$AH101)+INDEX(R$65:R$74,$AJ101,1)*($AH101)</f>
        <v>0.67072580645161295</v>
      </c>
      <c r="S101" s="714">
        <f>INDEX(Annual!i_pasture_stage_p6z,$J101+1,ROUNDDOWN((ROW($J101)-ROW($J$65))/i_p6_len,0)+1)</f>
        <v>1</v>
      </c>
      <c r="T101" s="718" cm="1">
        <f t="array" aca="1" ref="T101" ca="1">INDEX(T$65:T$74,$AI101,1)*(1-$AH101)+INDEX(T$65:T$74,$AJ101,1)*($AH101)</f>
        <v>0.3</v>
      </c>
      <c r="U101" s="713" cm="1">
        <f t="array" aca="1" ref="U101" ca="1">INDEX(U$65:U$74,$AI101,1)*(1-$AH101)+INDEX(U$65:U$74,$AJ101,1)*($AH101)</f>
        <v>10</v>
      </c>
      <c r="V101" s="718" cm="1">
        <f t="array" aca="1" ref="V101" ca="1">INDEX(V$65:V$74,$AI101,1)*(1-$AH101)+INDEX(V$65:V$74,$AJ101,1)*($AH101)</f>
        <v>0</v>
      </c>
      <c r="W101" s="282"/>
      <c r="X101" s="809" cm="1">
        <f t="array" aca="1" ref="X101" ca="1">INDEX(X$65:X$74,$AI101,1)*(1-$AH101)+INDEX(X$65:X$74,$AJ101,1)*($AH101)</f>
        <v>0.68225806451612891</v>
      </c>
      <c r="Y101" s="788" cm="1">
        <f t="array" aca="1" ref="Y101" ca="1">INDEX(Y$65:Y$74,$AI101,1)*(1-$AH101)+INDEX(Y$65:Y$74,$AJ101,1)*($AH101)</f>
        <v>50</v>
      </c>
      <c r="Z101" s="788" cm="1">
        <f t="array" aca="1" ref="Z101" ca="1">INDEX(Z$65:Z$74,$AI101,1)*(1-$AH101)+INDEX(Z$65:Z$74,$AJ101,1)*($AH101)</f>
        <v>50</v>
      </c>
      <c r="AA101" s="788" cm="1">
        <f t="array" aca="1" ref="AA101" ca="1">INDEX(AA$65:AA$74,$AI101,1)*(1-$AH101)+INDEX(AA$65:AA$74,$AJ101,1)*($AH101)</f>
        <v>50</v>
      </c>
      <c r="AB101" s="788" cm="1">
        <f t="array" aca="1" ref="AB101" ca="1">INDEX(AB$65:AB$74,$AI101,1)*(1-$AH101)+INDEX(AB$65:AB$74,$AJ101,1)*($AH101)</f>
        <v>198.38709677419354</v>
      </c>
      <c r="AC101" s="788" cm="1">
        <f t="array" aca="1" ref="AC101" ca="1">INDEX(AC$65:AC$74,$AI101,1)*(1-$AH101)+INDEX(AC$65:AC$74,$AJ101,1)*($AH101)</f>
        <v>150</v>
      </c>
      <c r="AD101" s="788" cm="1">
        <f t="array" aca="1" ref="AD101" ca="1">INDEX(AD$65:AD$74,$AI101,1)*(1-$AH101)+INDEX(AD$65:AD$74,$AJ101,1)*($AH101)</f>
        <v>150</v>
      </c>
      <c r="AE101" s="788" cm="1">
        <f t="array" aca="1" ref="AE101" ca="1">INDEX(AE$65:AE$74,$AI101,1)*(1-$AH101)+INDEX(AE$65:AE$74,$AJ101,1)*($AH101)</f>
        <v>400</v>
      </c>
      <c r="AF101" s="788" cm="1">
        <f t="array" aca="1" ref="AF101" ca="1">INDEX(AF$65:AF$74,$AI101,1)*(1-$AH101)+INDEX(AF$65:AF$74,$AJ101,1)*($AH101)</f>
        <v>400</v>
      </c>
      <c r="AG101" s="788"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28">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1">
        <f t="shared" si="6"/>
        <v>43852</v>
      </c>
      <c r="G102" s="277"/>
      <c r="H102" s="298"/>
      <c r="I102" s="298"/>
      <c r="J102" s="298">
        <v>7</v>
      </c>
      <c r="K102" s="477">
        <f>INDEX(Periods!$F$21:$O$30,J102+1,$E102+2)</f>
        <v>43852</v>
      </c>
      <c r="L102" s="826">
        <f t="shared" ca="1" si="18"/>
        <v>39</v>
      </c>
      <c r="M102" s="841"/>
      <c r="N102" s="282"/>
      <c r="O102" s="717" cm="1">
        <f t="array" aca="1" ref="O102" ca="1">INDEX(O$65:O$74,$AI102,1)*(1-$AH102)+INDEX(O$65:O$74,$AJ102,1)*($AH102)</f>
        <v>350</v>
      </c>
      <c r="P102" s="717" cm="1">
        <f t="array" aca="1" ref="P102" ca="1">INDEX(P$65:P$74,$AI102,1)*(1-$AH102)+INDEX(P$65:P$74,$AJ102,1)*($AH102)</f>
        <v>1450</v>
      </c>
      <c r="Q102" s="718" cm="1">
        <f t="array" aca="1" ref="Q102" ca="1">INDEX(Q$65:Q$74,$AI102,1)*(1-$AH102)+INDEX(Q$65:Q$74,$AJ102,1)*($AH102)</f>
        <v>0.5</v>
      </c>
      <c r="R102" s="718" cm="1">
        <f t="array" aca="1" ref="R102" ca="1">INDEX(R$65:R$74,$AI102,1)*(1-$AH102)+INDEX(R$65:R$74,$AJ102,1)*($AH102)</f>
        <v>0.59250000000000003</v>
      </c>
      <c r="S102" s="714">
        <f>INDEX(Annual!i_pasture_stage_p6z,$J102+1,ROUNDDOWN((ROW($J102)-ROW($J$65))/i_p6_len,0)+1)</f>
        <v>1</v>
      </c>
      <c r="T102" s="718" cm="1">
        <f t="array" aca="1" ref="T102" ca="1">INDEX(T$65:T$74,$AI102,1)*(1-$AH102)+INDEX(T$65:T$74,$AJ102,1)*($AH102)</f>
        <v>0.3</v>
      </c>
      <c r="U102" s="713" cm="1">
        <f t="array" aca="1" ref="U102" ca="1">INDEX(U$65:U$74,$AI102,1)*(1-$AH102)+INDEX(U$65:U$74,$AJ102,1)*($AH102)</f>
        <v>10</v>
      </c>
      <c r="V102" s="718" cm="1">
        <f t="array" aca="1" ref="V102" ca="1">INDEX(V$65:V$74,$AI102,1)*(1-$AH102)+INDEX(V$65:V$74,$AJ102,1)*($AH102)</f>
        <v>0</v>
      </c>
      <c r="W102" s="282"/>
      <c r="X102" s="809" cm="1">
        <f t="array" aca="1" ref="X102" ca="1">INDEX(X$65:X$74,$AI102,1)*(1-$AH102)+INDEX(X$65:X$74,$AJ102,1)*($AH102)</f>
        <v>0.33</v>
      </c>
      <c r="Y102" s="788" cm="1">
        <f t="array" aca="1" ref="Y102" ca="1">INDEX(Y$65:Y$74,$AI102,1)*(1-$AH102)+INDEX(Y$65:Y$74,$AJ102,1)*($AH102)</f>
        <v>50</v>
      </c>
      <c r="Z102" s="788" cm="1">
        <f t="array" aca="1" ref="Z102" ca="1">INDEX(Z$65:Z$74,$AI102,1)*(1-$AH102)+INDEX(Z$65:Z$74,$AJ102,1)*($AH102)</f>
        <v>50</v>
      </c>
      <c r="AA102" s="788" cm="1">
        <f t="array" aca="1" ref="AA102" ca="1">INDEX(AA$65:AA$74,$AI102,1)*(1-$AH102)+INDEX(AA$65:AA$74,$AJ102,1)*($AH102)</f>
        <v>50</v>
      </c>
      <c r="AB102" s="788" cm="1">
        <f t="array" aca="1" ref="AB102" ca="1">INDEX(AB$65:AB$74,$AI102,1)*(1-$AH102)+INDEX(AB$65:AB$74,$AJ102,1)*($AH102)</f>
        <v>400</v>
      </c>
      <c r="AC102" s="788" cm="1">
        <f t="array" aca="1" ref="AC102" ca="1">INDEX(AC$65:AC$74,$AI102,1)*(1-$AH102)+INDEX(AC$65:AC$74,$AJ102,1)*($AH102)</f>
        <v>400</v>
      </c>
      <c r="AD102" s="788" cm="1">
        <f t="array" aca="1" ref="AD102" ca="1">INDEX(AD$65:AD$74,$AI102,1)*(1-$AH102)+INDEX(AD$65:AD$74,$AJ102,1)*($AH102)</f>
        <v>400</v>
      </c>
      <c r="AE102" s="788" cm="1">
        <f t="array" aca="1" ref="AE102" ca="1">INDEX(AE$65:AE$74,$AI102,1)*(1-$AH102)+INDEX(AE$65:AE$74,$AJ102,1)*($AH102)</f>
        <v>400</v>
      </c>
      <c r="AF102" s="788" cm="1">
        <f t="array" aca="1" ref="AF102" ca="1">INDEX(AF$65:AF$74,$AI102,1)*(1-$AH102)+INDEX(AF$65:AF$74,$AJ102,1)*($AH102)</f>
        <v>400</v>
      </c>
      <c r="AG102" s="788"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28">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1">
        <f t="shared" si="6"/>
        <v>43891</v>
      </c>
      <c r="G103" s="277"/>
      <c r="H103" s="298"/>
      <c r="I103" s="298"/>
      <c r="J103" s="298">
        <v>8</v>
      </c>
      <c r="K103" s="477">
        <f>INDEX(Periods!$F$21:$O$30,J103+1,$E103+2)</f>
        <v>43891</v>
      </c>
      <c r="L103" s="826">
        <f t="shared" ca="1" si="18"/>
        <v>31</v>
      </c>
      <c r="M103" s="841"/>
      <c r="N103" s="282"/>
      <c r="O103" s="717" cm="1">
        <f t="array" aca="1" ref="O103" ca="1">INDEX(O$65:O$74,$AI103,1)*(1-$AH103)+INDEX(O$65:O$74,$AJ103,1)*($AH103)</f>
        <v>233</v>
      </c>
      <c r="P103" s="717" cm="1">
        <f t="array" aca="1" ref="P103" ca="1">INDEX(P$65:P$74,$AI103,1)*(1-$AH103)+INDEX(P$65:P$74,$AJ103,1)*($AH103)</f>
        <v>865</v>
      </c>
      <c r="Q103" s="718" cm="1">
        <f t="array" aca="1" ref="Q103" ca="1">INDEX(Q$65:Q$74,$AI103,1)*(1-$AH103)+INDEX(Q$65:Q$74,$AJ103,1)*($AH103)</f>
        <v>0.48635</v>
      </c>
      <c r="R103" s="718" cm="1">
        <f t="array" aca="1" ref="R103" ca="1">INDEX(R$65:R$74,$AI103,1)*(1-$AH103)+INDEX(R$65:R$74,$AJ103,1)*($AH103)</f>
        <v>0.56520000000000004</v>
      </c>
      <c r="S103" s="714">
        <f>INDEX(Annual!i_pasture_stage_p6z,$J103+1,ROUNDDOWN((ROW($J103)-ROW($J$65))/i_p6_len,0)+1)</f>
        <v>1</v>
      </c>
      <c r="T103" s="718" cm="1">
        <f t="array" aca="1" ref="T103" ca="1">INDEX(T$65:T$74,$AI103,1)*(1-$AH103)+INDEX(T$65:T$74,$AJ103,1)*($AH103)</f>
        <v>0.3</v>
      </c>
      <c r="U103" s="713" cm="1">
        <f t="array" aca="1" ref="U103" ca="1">INDEX(U$65:U$74,$AI103,1)*(1-$AH103)+INDEX(U$65:U$74,$AJ103,1)*($AH103)</f>
        <v>10</v>
      </c>
      <c r="V103" s="718" cm="1">
        <f t="array" aca="1" ref="V103" ca="1">INDEX(V$65:V$74,$AI103,1)*(1-$AH103)+INDEX(V$65:V$74,$AJ103,1)*($AH103)</f>
        <v>3.9000000000000007E-2</v>
      </c>
      <c r="W103" s="282"/>
      <c r="X103" s="809" cm="1">
        <f t="array" aca="1" ref="X103" ca="1">INDEX(X$65:X$74,$AI103,1)*(1-$AH103)+INDEX(X$65:X$74,$AJ103,1)*($AH103)</f>
        <v>0.33</v>
      </c>
      <c r="Y103" s="788" cm="1">
        <f t="array" aca="1" ref="Y103" ca="1">INDEX(Y$65:Y$74,$AI103,1)*(1-$AH103)+INDEX(Y$65:Y$74,$AJ103,1)*($AH103)</f>
        <v>50</v>
      </c>
      <c r="Z103" s="788" cm="1">
        <f t="array" aca="1" ref="Z103" ca="1">INDEX(Z$65:Z$74,$AI103,1)*(1-$AH103)+INDEX(Z$65:Z$74,$AJ103,1)*($AH103)</f>
        <v>50</v>
      </c>
      <c r="AA103" s="788" cm="1">
        <f t="array" aca="1" ref="AA103" ca="1">INDEX(AA$65:AA$74,$AI103,1)*(1-$AH103)+INDEX(AA$65:AA$74,$AJ103,1)*($AH103)</f>
        <v>50</v>
      </c>
      <c r="AB103" s="788" cm="1">
        <f t="array" aca="1" ref="AB103" ca="1">INDEX(AB$65:AB$74,$AI103,1)*(1-$AH103)+INDEX(AB$65:AB$74,$AJ103,1)*($AH103)</f>
        <v>400</v>
      </c>
      <c r="AC103" s="788" cm="1">
        <f t="array" aca="1" ref="AC103" ca="1">INDEX(AC$65:AC$74,$AI103,1)*(1-$AH103)+INDEX(AC$65:AC$74,$AJ103,1)*($AH103)</f>
        <v>400</v>
      </c>
      <c r="AD103" s="788" cm="1">
        <f t="array" aca="1" ref="AD103" ca="1">INDEX(AD$65:AD$74,$AI103,1)*(1-$AH103)+INDEX(AD$65:AD$74,$AJ103,1)*($AH103)</f>
        <v>400</v>
      </c>
      <c r="AE103" s="788" cm="1">
        <f t="array" aca="1" ref="AE103" ca="1">INDEX(AE$65:AE$74,$AI103,1)*(1-$AH103)+INDEX(AE$65:AE$74,$AJ103,1)*($AH103)</f>
        <v>400</v>
      </c>
      <c r="AF103" s="788" cm="1">
        <f t="array" aca="1" ref="AF103" ca="1">INDEX(AF$65:AF$74,$AI103,1)*(1-$AH103)+INDEX(AF$65:AF$74,$AJ103,1)*($AH103)</f>
        <v>400</v>
      </c>
      <c r="AG103" s="788"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28">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1">
        <f t="shared" si="6"/>
        <v>43922</v>
      </c>
      <c r="G104" s="277"/>
      <c r="H104" s="298"/>
      <c r="I104" s="829"/>
      <c r="J104" s="829">
        <v>9</v>
      </c>
      <c r="K104" s="802">
        <f>INDEX(Periods!$F$21:$O$30,J104+1,$E104+2)</f>
        <v>43922</v>
      </c>
      <c r="L104" s="830">
        <f t="shared" ca="1" si="18"/>
        <v>14</v>
      </c>
      <c r="M104" s="842"/>
      <c r="N104" s="832"/>
      <c r="O104" s="843" cm="1">
        <f t="array" aca="1" ref="O104" ca="1">INDEX(O$65:O$74,$AI104,1)*(1-$AH104)+INDEX(O$65:O$74,$AJ104,1)*($AH104)</f>
        <v>200</v>
      </c>
      <c r="P104" s="843" cm="1">
        <f t="array" aca="1" ref="P104" ca="1">INDEX(P$65:P$74,$AI104,1)*(1-$AH104)+INDEX(P$65:P$74,$AJ104,1)*($AH104)</f>
        <v>545.88235294117658</v>
      </c>
      <c r="Q104" s="844" cm="1">
        <f t="array" aca="1" ref="Q104" ca="1">INDEX(Q$65:Q$74,$AI104,1)*(1-$AH104)+INDEX(Q$65:Q$74,$AJ104,1)*($AH104)</f>
        <v>0.47514705882352942</v>
      </c>
      <c r="R104" s="844" cm="1">
        <f t="array" aca="1" ref="R104" ca="1">INDEX(R$65:R$74,$AI104,1)*(1-$AH104)+INDEX(R$65:R$74,$AJ104,1)*($AH104)</f>
        <v>0.54132352941176465</v>
      </c>
      <c r="S104" s="835">
        <f>INDEX(Annual!i_pasture_stage_p6z,$J104+1,ROUNDDOWN((ROW($J104)-ROW($J$65))/i_p6_len,0)+1)</f>
        <v>1</v>
      </c>
      <c r="T104" s="844" cm="1">
        <f t="array" aca="1" ref="T104" ca="1">INDEX(T$65:T$74,$AI104,1)*(1-$AH104)+INDEX(T$65:T$74,$AJ104,1)*($AH104)</f>
        <v>0.3</v>
      </c>
      <c r="U104" s="835" cm="1">
        <f t="array" aca="1" ref="U104" ca="1">INDEX(U$65:U$74,$AI104,1)*(1-$AH104)+INDEX(U$65:U$74,$AJ104,1)*($AH104)</f>
        <v>10</v>
      </c>
      <c r="V104" s="844" cm="1">
        <f t="array" aca="1" ref="V104" ca="1">INDEX(V$65:V$74,$AI104,1)*(1-$AH104)+INDEX(V$65:V$74,$AJ104,1)*($AH104)</f>
        <v>0.10882352941176471</v>
      </c>
      <c r="W104" s="832"/>
      <c r="X104" s="845" cm="1">
        <f t="array" aca="1" ref="X104" ca="1">INDEX(X$65:X$74,$AI104,1)*(1-$AH104)+INDEX(X$65:X$74,$AJ104,1)*($AH104)</f>
        <v>0.72411764705882353</v>
      </c>
      <c r="Y104" s="846" cm="1">
        <f t="array" aca="1" ref="Y104" ca="1">INDEX(Y$65:Y$74,$AI104,1)*(1-$AH104)+INDEX(Y$65:Y$74,$AJ104,1)*($AH104)</f>
        <v>50</v>
      </c>
      <c r="Z104" s="846" cm="1">
        <f t="array" aca="1" ref="Z104" ca="1">INDEX(Z$65:Z$74,$AI104,1)*(1-$AH104)+INDEX(Z$65:Z$74,$AJ104,1)*($AH104)</f>
        <v>50</v>
      </c>
      <c r="AA104" s="846" cm="1">
        <f t="array" aca="1" ref="AA104" ca="1">INDEX(AA$65:AA$74,$AI104,1)*(1-$AH104)+INDEX(AA$65:AA$74,$AJ104,1)*($AH104)</f>
        <v>50</v>
      </c>
      <c r="AB104" s="846" cm="1">
        <f t="array" aca="1" ref="AB104" ca="1">INDEX(AB$65:AB$74,$AI104,1)*(1-$AH104)+INDEX(AB$65:AB$74,$AJ104,1)*($AH104)</f>
        <v>400</v>
      </c>
      <c r="AC104" s="846" cm="1">
        <f t="array" aca="1" ref="AC104" ca="1">INDEX(AC$65:AC$74,$AI104,1)*(1-$AH104)+INDEX(AC$65:AC$74,$AJ104,1)*($AH104)</f>
        <v>400</v>
      </c>
      <c r="AD104" s="846" cm="1">
        <f t="array" aca="1" ref="AD104" ca="1">INDEX(AD$65:AD$74,$AI104,1)*(1-$AH104)+INDEX(AD$65:AD$74,$AJ104,1)*($AH104)</f>
        <v>400</v>
      </c>
      <c r="AE104" s="846" cm="1">
        <f t="array" aca="1" ref="AE104" ca="1">INDEX(AE$65:AE$74,$AI104,1)*(1-$AH104)+INDEX(AE$65:AE$74,$AJ104,1)*($AH104)</f>
        <v>400</v>
      </c>
      <c r="AF104" s="846" cm="1">
        <f t="array" aca="1" ref="AF104" ca="1">INDEX(AF$65:AF$74,$AI104,1)*(1-$AH104)+INDEX(AF$65:AF$74,$AJ104,1)*($AH104)</f>
        <v>400</v>
      </c>
      <c r="AG104" s="846" cm="1">
        <f t="array" aca="1" ref="AG104" ca="1">INDEX(AG$65:AG$74,$AI104,1)*(1-$AH104)+INDEX(AG$65:AG$74,$AJ104,1)*($AH104)</f>
        <v>400</v>
      </c>
      <c r="AH104" s="832">
        <f t="shared" ca="1" si="13"/>
        <v>0.58823529411764708</v>
      </c>
      <c r="AI104" s="832">
        <f t="shared" si="14"/>
        <v>10</v>
      </c>
      <c r="AJ104" s="832">
        <f t="shared" si="15"/>
        <v>1</v>
      </c>
      <c r="AK104" s="829" t="str">
        <f t="shared" si="7"/>
        <v>Dry</v>
      </c>
      <c r="AL104" s="832">
        <f t="shared" si="9"/>
        <v>144</v>
      </c>
      <c r="AM104" s="832"/>
      <c r="AN104" s="837">
        <f t="shared" si="19"/>
        <v>43572</v>
      </c>
      <c r="AO104" s="837">
        <f t="shared" si="8"/>
        <v>43684</v>
      </c>
      <c r="AP104" s="838">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1">
        <f t="shared" si="6"/>
        <v>43572</v>
      </c>
      <c r="G105" s="277"/>
      <c r="H105" s="298"/>
      <c r="I105" s="507" t="s">
        <v>745</v>
      </c>
      <c r="J105" s="507">
        <v>0</v>
      </c>
      <c r="K105" s="815">
        <f>INDEX(Periods!$F$21:$O$30,J105+1,$E105+2)</f>
        <v>43572</v>
      </c>
      <c r="L105" s="816">
        <f t="shared" ca="1" si="18"/>
        <v>21</v>
      </c>
      <c r="M105" s="508"/>
      <c r="N105" s="509"/>
      <c r="O105" s="716" cm="1">
        <f t="array" aca="1" ref="O105" ca="1">INDEX(O$65:O$74,$AI105,1)*(1-$AH105)+INDEX(O$65:O$74,$AJ105,1)*($AH105)</f>
        <v>200</v>
      </c>
      <c r="P105" s="716" cm="1">
        <f t="array" aca="1" ref="P105" ca="1">INDEX(P$65:P$74,$AI105,1)*(1-$AH105)+INDEX(P$65:P$74,$AJ105,1)*($AH105)</f>
        <v>335</v>
      </c>
      <c r="Q105" s="839" cm="1">
        <f t="array" aca="1" ref="Q105" ca="1">INDEX(Q$65:Q$74,$AI105,1)*(1-$AH105)+INDEX(Q$65:Q$74,$AJ105,1)*($AH105)</f>
        <v>0.81</v>
      </c>
      <c r="R105" s="839" cm="1">
        <f t="array" aca="1" ref="R105" ca="1">INDEX(R$65:R$74,$AI105,1)*(1-$AH105)+INDEX(R$65:R$74,$AJ105,1)*($AH105)</f>
        <v>0.81</v>
      </c>
      <c r="S105" s="840">
        <f>INDEX(Annual!i_pasture_stage_p6z,$J105+1,ROUNDDOWN((ROW($J105)-ROW($J$65))/i_p6_len,0)+1)</f>
        <v>0</v>
      </c>
      <c r="T105" s="719" cm="1">
        <f t="array" aca="1" ref="T105" ca="1">INDEX(T$65:T$74,$AI105,1)*(1-$AH105)+INDEX(T$65:T$74,$AJ105,1)*($AH105)</f>
        <v>0.3</v>
      </c>
      <c r="U105" s="715" cm="1">
        <f t="array" aca="1" ref="U105" ca="1">INDEX(U$65:U$74,$AI105,1)*(1-$AH105)+INDEX(U$65:U$74,$AJ105,1)*($AH105)</f>
        <v>10</v>
      </c>
      <c r="V105" s="719" cm="1">
        <f t="array" aca="1" ref="V105" ca="1">INDEX(V$65:V$74,$AI105,1)*(1-$AH105)+INDEX(V$65:V$74,$AJ105,1)*($AH105)</f>
        <v>0.1</v>
      </c>
      <c r="W105" s="509"/>
      <c r="X105" s="808" cm="1">
        <f t="array" aca="1" ref="X105" ca="1">INDEX(X$65:X$74,$AI105,1)*(1-$AH105)+INDEX(X$65:X$74,$AJ105,1)*($AH105)</f>
        <v>1</v>
      </c>
      <c r="Y105" s="787" cm="1">
        <f t="array" aca="1" ref="Y105" ca="1">INDEX(Y$65:Y$74,$AI105,1)*(1-$AH105)+INDEX(Y$65:Y$74,$AJ105,1)*($AH105)</f>
        <v>50</v>
      </c>
      <c r="Z105" s="787" cm="1">
        <f t="array" aca="1" ref="Z105" ca="1">INDEX(Z$65:Z$74,$AI105,1)*(1-$AH105)+INDEX(Z$65:Z$74,$AJ105,1)*($AH105)</f>
        <v>50</v>
      </c>
      <c r="AA105" s="787" cm="1">
        <f t="array" aca="1" ref="AA105" ca="1">INDEX(AA$65:AA$74,$AI105,1)*(1-$AH105)+INDEX(AA$65:AA$74,$AJ105,1)*($AH105)</f>
        <v>50</v>
      </c>
      <c r="AB105" s="787" cm="1">
        <f t="array" aca="1" ref="AB105" ca="1">INDEX(AB$65:AB$74,$AI105,1)*(1-$AH105)+INDEX(AB$65:AB$74,$AJ105,1)*($AH105)</f>
        <v>100</v>
      </c>
      <c r="AC105" s="787" cm="1">
        <f t="array" aca="1" ref="AC105" ca="1">INDEX(AC$65:AC$74,$AI105,1)*(1-$AH105)+INDEX(AC$65:AC$74,$AJ105,1)*($AH105)</f>
        <v>400</v>
      </c>
      <c r="AD105" s="787" cm="1">
        <f t="array" aca="1" ref="AD105" ca="1">INDEX(AD$65:AD$74,$AI105,1)*(1-$AH105)+INDEX(AD$65:AD$74,$AJ105,1)*($AH105)</f>
        <v>400</v>
      </c>
      <c r="AE105" s="787" cm="1">
        <f t="array" aca="1" ref="AE105" ca="1">INDEX(AE$65:AE$74,$AI105,1)*(1-$AH105)+INDEX(AE$65:AE$74,$AJ105,1)*($AH105)</f>
        <v>400</v>
      </c>
      <c r="AF105" s="787" cm="1">
        <f t="array" aca="1" ref="AF105" ca="1">INDEX(AF$65:AF$74,$AI105,1)*(1-$AH105)+INDEX(AF$65:AF$74,$AJ105,1)*($AH105)</f>
        <v>400</v>
      </c>
      <c r="AG105" s="787"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3">
        <f t="shared" si="19"/>
        <v>43572</v>
      </c>
      <c r="AO105" s="823">
        <f t="shared" si="8"/>
        <v>43684</v>
      </c>
      <c r="AP105" s="825">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1">
        <f t="shared" si="6"/>
        <v>43593</v>
      </c>
      <c r="G106" s="277"/>
      <c r="H106" s="298"/>
      <c r="I106" s="298"/>
      <c r="J106" s="298">
        <v>1</v>
      </c>
      <c r="K106" s="477">
        <f>INDEX(Periods!$F$21:$O$30,J106+1,$E106+2)</f>
        <v>43593</v>
      </c>
      <c r="L106" s="826">
        <f t="shared" ca="1" si="18"/>
        <v>35</v>
      </c>
      <c r="M106" s="841"/>
      <c r="N106" s="282"/>
      <c r="O106" s="717" cm="1">
        <f t="array" aca="1" ref="O106" ca="1">INDEX(O$65:O$74,$AI106,1)*(1-$AH106)+INDEX(O$65:O$74,$AJ106,1)*($AH106)</f>
        <v>200</v>
      </c>
      <c r="P106" s="717" cm="1">
        <f t="array" aca="1" ref="P106" ca="1">INDEX(P$65:P$74,$AI106,1)*(1-$AH106)+INDEX(P$65:P$74,$AJ106,1)*($AH106)</f>
        <v>650</v>
      </c>
      <c r="Q106" s="718" cm="1">
        <f t="array" aca="1" ref="Q106" ca="1">INDEX(Q$65:Q$74,$AI106,1)*(1-$AH106)+INDEX(Q$65:Q$74,$AJ106,1)*($AH106)</f>
        <v>0.81</v>
      </c>
      <c r="R106" s="718" cm="1">
        <f t="array" aca="1" ref="R106" ca="1">INDEX(R$65:R$74,$AI106,1)*(1-$AH106)+INDEX(R$65:R$74,$AJ106,1)*($AH106)</f>
        <v>0.81</v>
      </c>
      <c r="S106" s="714">
        <f>INDEX(Annual!i_pasture_stage_p6z,$J106+1,ROUNDDOWN((ROW($J106)-ROW($J$65))/i_p6_len,0)+1)</f>
        <v>0.74285714285714288</v>
      </c>
      <c r="T106" s="718" cm="1">
        <f t="array" aca="1" ref="T106" ca="1">INDEX(T$65:T$74,$AI106,1)*(1-$AH106)+INDEX(T$65:T$74,$AJ106,1)*($AH106)</f>
        <v>0.3</v>
      </c>
      <c r="U106" s="713" cm="1">
        <f t="array" aca="1" ref="U106" ca="1">INDEX(U$65:U$74,$AI106,1)*(1-$AH106)+INDEX(U$65:U$74,$AJ106,1)*($AH106)</f>
        <v>10</v>
      </c>
      <c r="V106" s="718" cm="1">
        <f t="array" aca="1" ref="V106" ca="1">INDEX(V$65:V$74,$AI106,1)*(1-$AH106)+INDEX(V$65:V$74,$AJ106,1)*($AH106)</f>
        <v>0.05</v>
      </c>
      <c r="W106" s="282"/>
      <c r="X106" s="809" cm="1">
        <f t="array" aca="1" ref="X106" ca="1">INDEX(X$65:X$74,$AI106,1)*(1-$AH106)+INDEX(X$65:X$74,$AJ106,1)*($AH106)</f>
        <v>1</v>
      </c>
      <c r="Y106" s="788" cm="1">
        <f t="array" aca="1" ref="Y106" ca="1">INDEX(Y$65:Y$74,$AI106,1)*(1-$AH106)+INDEX(Y$65:Y$74,$AJ106,1)*($AH106)</f>
        <v>50</v>
      </c>
      <c r="Z106" s="788" cm="1">
        <f t="array" aca="1" ref="Z106" ca="1">INDEX(Z$65:Z$74,$AI106,1)*(1-$AH106)+INDEX(Z$65:Z$74,$AJ106,1)*($AH106)</f>
        <v>50</v>
      </c>
      <c r="AA106" s="788" cm="1">
        <f t="array" aca="1" ref="AA106" ca="1">INDEX(AA$65:AA$74,$AI106,1)*(1-$AH106)+INDEX(AA$65:AA$74,$AJ106,1)*($AH106)</f>
        <v>50</v>
      </c>
      <c r="AB106" s="788" cm="1">
        <f t="array" aca="1" ref="AB106" ca="1">INDEX(AB$65:AB$74,$AI106,1)*(1-$AH106)+INDEX(AB$65:AB$74,$AJ106,1)*($AH106)</f>
        <v>100</v>
      </c>
      <c r="AC106" s="788" cm="1">
        <f t="array" aca="1" ref="AC106" ca="1">INDEX(AC$65:AC$74,$AI106,1)*(1-$AH106)+INDEX(AC$65:AC$74,$AJ106,1)*($AH106)</f>
        <v>150</v>
      </c>
      <c r="AD106" s="788" cm="1">
        <f t="array" aca="1" ref="AD106" ca="1">INDEX(AD$65:AD$74,$AI106,1)*(1-$AH106)+INDEX(AD$65:AD$74,$AJ106,1)*($AH106)</f>
        <v>150</v>
      </c>
      <c r="AE106" s="788" cm="1">
        <f t="array" aca="1" ref="AE106" ca="1">INDEX(AE$65:AE$74,$AI106,1)*(1-$AH106)+INDEX(AE$65:AE$74,$AJ106,1)*($AH106)</f>
        <v>400</v>
      </c>
      <c r="AF106" s="788" cm="1">
        <f t="array" aca="1" ref="AF106" ca="1">INDEX(AF$65:AF$74,$AI106,1)*(1-$AH106)+INDEX(AF$65:AF$74,$AJ106,1)*($AH106)</f>
        <v>400</v>
      </c>
      <c r="AG106" s="788"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28">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1">
        <f t="shared" si="6"/>
        <v>43628</v>
      </c>
      <c r="G107" s="277"/>
      <c r="H107" s="298"/>
      <c r="I107" s="298"/>
      <c r="J107" s="298">
        <v>2</v>
      </c>
      <c r="K107" s="477">
        <f>INDEX(Periods!$F$21:$O$30,J107+1,$E107+2)</f>
        <v>43628</v>
      </c>
      <c r="L107" s="826">
        <f t="shared" ca="1" si="18"/>
        <v>56</v>
      </c>
      <c r="M107" s="841"/>
      <c r="N107" s="282"/>
      <c r="O107" s="717" cm="1">
        <f t="array" aca="1" ref="O107" ca="1">INDEX(O$65:O$74,$AI107,1)*(1-$AH107)+INDEX(O$65:O$74,$AJ107,1)*($AH107)</f>
        <v>225.23660714285711</v>
      </c>
      <c r="P107" s="717" cm="1">
        <f t="array" aca="1" ref="P107" ca="1">INDEX(P$65:P$74,$AI107,1)*(1-$AH107)+INDEX(P$65:P$74,$AJ107,1)*($AH107)</f>
        <v>985.71428571428567</v>
      </c>
      <c r="Q107" s="718" cm="1">
        <f t="array" aca="1" ref="Q107" ca="1">INDEX(Q$65:Q$74,$AI107,1)*(1-$AH107)+INDEX(Q$65:Q$74,$AJ107,1)*($AH107)</f>
        <v>0.80767857142857147</v>
      </c>
      <c r="R107" s="718" cm="1">
        <f t="array" aca="1" ref="R107" ca="1">INDEX(R$65:R$74,$AI107,1)*(1-$AH107)+INDEX(R$65:R$74,$AJ107,1)*($AH107)</f>
        <v>0.80767857142857147</v>
      </c>
      <c r="S107" s="714">
        <f>INDEX(Annual!i_pasture_stage_p6z,$J107+1,ROUNDDOWN((ROW($J107)-ROW($J$65))/i_p6_len,0)+1)</f>
        <v>1</v>
      </c>
      <c r="T107" s="718" cm="1">
        <f t="array" aca="1" ref="T107" ca="1">INDEX(T$65:T$74,$AI107,1)*(1-$AH107)+INDEX(T$65:T$74,$AJ107,1)*($AH107)</f>
        <v>0.29999999999999993</v>
      </c>
      <c r="U107" s="713" cm="1">
        <f t="array" aca="1" ref="U107" ca="1">INDEX(U$65:U$74,$AI107,1)*(1-$AH107)+INDEX(U$65:U$74,$AJ107,1)*($AH107)</f>
        <v>10</v>
      </c>
      <c r="V107" s="718" cm="1">
        <f t="array" aca="1" ref="V107" ca="1">INDEX(V$65:V$74,$AI107,1)*(1-$AH107)+INDEX(V$65:V$74,$AJ107,1)*($AH107)</f>
        <v>0</v>
      </c>
      <c r="W107" s="282"/>
      <c r="X107" s="809" cm="1">
        <f t="array" aca="1" ref="X107" ca="1">INDEX(X$65:X$74,$AI107,1)*(1-$AH107)+INDEX(X$65:X$74,$AJ107,1)*($AH107)</f>
        <v>1</v>
      </c>
      <c r="Y107" s="788" cm="1">
        <f t="array" aca="1" ref="Y107" ca="1">INDEX(Y$65:Y$74,$AI107,1)*(1-$AH107)+INDEX(Y$65:Y$74,$AJ107,1)*($AH107)</f>
        <v>50</v>
      </c>
      <c r="Z107" s="788" cm="1">
        <f t="array" aca="1" ref="Z107" ca="1">INDEX(Z$65:Z$74,$AI107,1)*(1-$AH107)+INDEX(Z$65:Z$74,$AJ107,1)*($AH107)</f>
        <v>50</v>
      </c>
      <c r="AA107" s="788" cm="1">
        <f t="array" aca="1" ref="AA107" ca="1">INDEX(AA$65:AA$74,$AI107,1)*(1-$AH107)+INDEX(AA$65:AA$74,$AJ107,1)*($AH107)</f>
        <v>50</v>
      </c>
      <c r="AB107" s="788" cm="1">
        <f t="array" aca="1" ref="AB107" ca="1">INDEX(AB$65:AB$74,$AI107,1)*(1-$AH107)+INDEX(AB$65:AB$74,$AJ107,1)*($AH107)</f>
        <v>150</v>
      </c>
      <c r="AC107" s="788" cm="1">
        <f t="array" aca="1" ref="AC107" ca="1">INDEX(AC$65:AC$74,$AI107,1)*(1-$AH107)+INDEX(AC$65:AC$74,$AJ107,1)*($AH107)</f>
        <v>111.60714285714285</v>
      </c>
      <c r="AD107" s="788" cm="1">
        <f t="array" aca="1" ref="AD107" ca="1">INDEX(AD$65:AD$74,$AI107,1)*(1-$AH107)+INDEX(AD$65:AD$74,$AJ107,1)*($AH107)</f>
        <v>138.39285714285714</v>
      </c>
      <c r="AE107" s="788" cm="1">
        <f t="array" aca="1" ref="AE107" ca="1">INDEX(AE$65:AE$74,$AI107,1)*(1-$AH107)+INDEX(AE$65:AE$74,$AJ107,1)*($AH107)</f>
        <v>400</v>
      </c>
      <c r="AF107" s="788" cm="1">
        <f t="array" aca="1" ref="AF107" ca="1">INDEX(AF$65:AF$74,$AI107,1)*(1-$AH107)+INDEX(AF$65:AF$74,$AJ107,1)*($AH107)</f>
        <v>400</v>
      </c>
      <c r="AG107" s="788"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28">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1">
        <f t="shared" si="6"/>
        <v>43684</v>
      </c>
      <c r="G108" s="277"/>
      <c r="H108" s="298"/>
      <c r="I108" s="298"/>
      <c r="J108" s="298">
        <v>3</v>
      </c>
      <c r="K108" s="477">
        <f>INDEX(Periods!$F$21:$O$30,J108+1,$E108+2)</f>
        <v>43684</v>
      </c>
      <c r="L108" s="826">
        <f t="shared" ca="1" si="18"/>
        <v>49</v>
      </c>
      <c r="M108" s="841"/>
      <c r="N108" s="282"/>
      <c r="O108" s="717" cm="1">
        <f t="array" aca="1" ref="O108" ca="1">INDEX(O$65:O$74,$AI108,1)*(1-$AH108)+INDEX(O$65:O$74,$AJ108,1)*($AH108)</f>
        <v>250</v>
      </c>
      <c r="P108" s="717" cm="1">
        <f t="array" aca="1" ref="P108" ca="1">INDEX(P$65:P$74,$AI108,1)*(1-$AH108)+INDEX(P$65:P$74,$AJ108,1)*($AH108)</f>
        <v>1600</v>
      </c>
      <c r="Q108" s="718" cm="1">
        <f t="array" aca="1" ref="Q108" ca="1">INDEX(Q$65:Q$74,$AI108,1)*(1-$AH108)+INDEX(Q$65:Q$74,$AJ108,1)*($AH108)</f>
        <v>0.8</v>
      </c>
      <c r="R108" s="718" cm="1">
        <f t="array" aca="1" ref="R108" ca="1">INDEX(R$65:R$74,$AI108,1)*(1-$AH108)+INDEX(R$65:R$74,$AJ108,1)*($AH108)</f>
        <v>0.8</v>
      </c>
      <c r="S108" s="714">
        <f>INDEX(Annual!i_pasture_stage_p6z,$J108+1,ROUNDDOWN((ROW($J108)-ROW($J$65))/i_p6_len,0)+1)</f>
        <v>1</v>
      </c>
      <c r="T108" s="718" cm="1">
        <f t="array" aca="1" ref="T108" ca="1">INDEX(T$65:T$74,$AI108,1)*(1-$AH108)+INDEX(T$65:T$74,$AJ108,1)*($AH108)</f>
        <v>0.3</v>
      </c>
      <c r="U108" s="713" cm="1">
        <f t="array" aca="1" ref="U108" ca="1">INDEX(U$65:U$74,$AI108,1)*(1-$AH108)+INDEX(U$65:U$74,$AJ108,1)*($AH108)</f>
        <v>10</v>
      </c>
      <c r="V108" s="718" cm="1">
        <f t="array" aca="1" ref="V108" ca="1">INDEX(V$65:V$74,$AI108,1)*(1-$AH108)+INDEX(V$65:V$74,$AJ108,1)*($AH108)</f>
        <v>0</v>
      </c>
      <c r="W108" s="282"/>
      <c r="X108" s="809" cm="1">
        <f t="array" aca="1" ref="X108" ca="1">INDEX(X$65:X$74,$AI108,1)*(1-$AH108)+INDEX(X$65:X$74,$AJ108,1)*($AH108)</f>
        <v>1</v>
      </c>
      <c r="Y108" s="788" cm="1">
        <f t="array" aca="1" ref="Y108" ca="1">INDEX(Y$65:Y$74,$AI108,1)*(1-$AH108)+INDEX(Y$65:Y$74,$AJ108,1)*($AH108)</f>
        <v>50</v>
      </c>
      <c r="Z108" s="788" cm="1">
        <f t="array" aca="1" ref="Z108" ca="1">INDEX(Z$65:Z$74,$AI108,1)*(1-$AH108)+INDEX(Z$65:Z$74,$AJ108,1)*($AH108)</f>
        <v>50</v>
      </c>
      <c r="AA108" s="788" cm="1">
        <f t="array" aca="1" ref="AA108" ca="1">INDEX(AA$65:AA$74,$AI108,1)*(1-$AH108)+INDEX(AA$65:AA$74,$AJ108,1)*($AH108)</f>
        <v>50</v>
      </c>
      <c r="AB108" s="788" cm="1">
        <f t="array" aca="1" ref="AB108" ca="1">INDEX(AB$65:AB$74,$AI108,1)*(1-$AH108)+INDEX(AB$65:AB$74,$AJ108,1)*($AH108)</f>
        <v>150</v>
      </c>
      <c r="AC108" s="788" cm="1">
        <f t="array" aca="1" ref="AC108" ca="1">INDEX(AC$65:AC$74,$AI108,1)*(1-$AH108)+INDEX(AC$65:AC$74,$AJ108,1)*($AH108)</f>
        <v>150</v>
      </c>
      <c r="AD108" s="788" cm="1">
        <f t="array" aca="1" ref="AD108" ca="1">INDEX(AD$65:AD$74,$AI108,1)*(1-$AH108)+INDEX(AD$65:AD$74,$AJ108,1)*($AH108)</f>
        <v>100</v>
      </c>
      <c r="AE108" s="788" cm="1">
        <f t="array" aca="1" ref="AE108" ca="1">INDEX(AE$65:AE$74,$AI108,1)*(1-$AH108)+INDEX(AE$65:AE$74,$AJ108,1)*($AH108)</f>
        <v>400</v>
      </c>
      <c r="AF108" s="788" cm="1">
        <f t="array" aca="1" ref="AF108" ca="1">INDEX(AF$65:AF$74,$AI108,1)*(1-$AH108)+INDEX(AF$65:AF$74,$AJ108,1)*($AH108)</f>
        <v>400</v>
      </c>
      <c r="AG108" s="788"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28">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1">
        <f t="shared" si="6"/>
        <v>43733</v>
      </c>
      <c r="G109" s="277"/>
      <c r="H109" s="298"/>
      <c r="I109" s="298"/>
      <c r="J109" s="298">
        <v>4</v>
      </c>
      <c r="K109" s="477">
        <f>INDEX(Periods!$F$21:$O$30,J109+1,$E109+2)</f>
        <v>43733</v>
      </c>
      <c r="L109" s="826">
        <f t="shared" ca="1" si="18"/>
        <v>20</v>
      </c>
      <c r="M109" s="841"/>
      <c r="N109" s="282"/>
      <c r="O109" s="717" cm="1">
        <f t="array" aca="1" ref="O109" ca="1">INDEX(O$65:O$74,$AI109,1)*(1-$AH109)+INDEX(O$65:O$74,$AJ109,1)*($AH109)</f>
        <v>250</v>
      </c>
      <c r="P109" s="717" cm="1">
        <f t="array" aca="1" ref="P109" ca="1">INDEX(P$65:P$74,$AI109,1)*(1-$AH109)+INDEX(P$65:P$74,$AJ109,1)*($AH109)</f>
        <v>4500</v>
      </c>
      <c r="Q109" s="718" cm="1">
        <f t="array" aca="1" ref="Q109" ca="1">INDEX(Q$65:Q$74,$AI109,1)*(1-$AH109)+INDEX(Q$65:Q$74,$AJ109,1)*($AH109)</f>
        <v>0.76</v>
      </c>
      <c r="R109" s="718" cm="1">
        <f t="array" aca="1" ref="R109" ca="1">INDEX(R$65:R$74,$AI109,1)*(1-$AH109)+INDEX(R$65:R$74,$AJ109,1)*($AH109)</f>
        <v>0.78</v>
      </c>
      <c r="S109" s="714">
        <f>INDEX(Annual!i_pasture_stage_p6z,$J109+1,ROUNDDOWN((ROW($J109)-ROW($J$65))/i_p6_len,0)+1)</f>
        <v>1</v>
      </c>
      <c r="T109" s="718" cm="1">
        <f t="array" aca="1" ref="T109" ca="1">INDEX(T$65:T$74,$AI109,1)*(1-$AH109)+INDEX(T$65:T$74,$AJ109,1)*($AH109)</f>
        <v>0.3</v>
      </c>
      <c r="U109" s="713" cm="1">
        <f t="array" aca="1" ref="U109" ca="1">INDEX(U$65:U$74,$AI109,1)*(1-$AH109)+INDEX(U$65:U$74,$AJ109,1)*($AH109)</f>
        <v>10</v>
      </c>
      <c r="V109" s="718" cm="1">
        <f t="array" aca="1" ref="V109" ca="1">INDEX(V$65:V$74,$AI109,1)*(1-$AH109)+INDEX(V$65:V$74,$AJ109,1)*($AH109)</f>
        <v>0</v>
      </c>
      <c r="W109" s="282"/>
      <c r="X109" s="809" cm="1">
        <f t="array" aca="1" ref="X109" ca="1">INDEX(X$65:X$74,$AI109,1)*(1-$AH109)+INDEX(X$65:X$74,$AJ109,1)*($AH109)</f>
        <v>0.75</v>
      </c>
      <c r="Y109" s="788" cm="1">
        <f t="array" aca="1" ref="Y109" ca="1">INDEX(Y$65:Y$74,$AI109,1)*(1-$AH109)+INDEX(Y$65:Y$74,$AJ109,1)*($AH109)</f>
        <v>50</v>
      </c>
      <c r="Z109" s="788" cm="1">
        <f t="array" aca="1" ref="Z109" ca="1">INDEX(Z$65:Z$74,$AI109,1)*(1-$AH109)+INDEX(Z$65:Z$74,$AJ109,1)*($AH109)</f>
        <v>50</v>
      </c>
      <c r="AA109" s="788" cm="1">
        <f t="array" aca="1" ref="AA109" ca="1">INDEX(AA$65:AA$74,$AI109,1)*(1-$AH109)+INDEX(AA$65:AA$74,$AJ109,1)*($AH109)</f>
        <v>50</v>
      </c>
      <c r="AB109" s="788" cm="1">
        <f t="array" aca="1" ref="AB109" ca="1">INDEX(AB$65:AB$74,$AI109,1)*(1-$AH109)+INDEX(AB$65:AB$74,$AJ109,1)*($AH109)</f>
        <v>150</v>
      </c>
      <c r="AC109" s="788" cm="1">
        <f t="array" aca="1" ref="AC109" ca="1">INDEX(AC$65:AC$74,$AI109,1)*(1-$AH109)+INDEX(AC$65:AC$74,$AJ109,1)*($AH109)</f>
        <v>150</v>
      </c>
      <c r="AD109" s="788" cm="1">
        <f t="array" aca="1" ref="AD109" ca="1">INDEX(AD$65:AD$74,$AI109,1)*(1-$AH109)+INDEX(AD$65:AD$74,$AJ109,1)*($AH109)</f>
        <v>150</v>
      </c>
      <c r="AE109" s="788" cm="1">
        <f t="array" aca="1" ref="AE109" ca="1">INDEX(AE$65:AE$74,$AI109,1)*(1-$AH109)+INDEX(AE$65:AE$74,$AJ109,1)*($AH109)</f>
        <v>400</v>
      </c>
      <c r="AF109" s="788" cm="1">
        <f t="array" aca="1" ref="AF109" ca="1">INDEX(AF$65:AF$74,$AI109,1)*(1-$AH109)+INDEX(AF$65:AF$74,$AJ109,1)*($AH109)</f>
        <v>400</v>
      </c>
      <c r="AG109" s="788"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28">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1">
        <f t="shared" si="6"/>
        <v>43753</v>
      </c>
      <c r="G110" s="277"/>
      <c r="H110" s="298"/>
      <c r="I110" s="298"/>
      <c r="J110" s="298">
        <v>5</v>
      </c>
      <c r="K110" s="477">
        <f>INDEX(Periods!$F$21:$O$30,J110+1,$E110+2)</f>
        <v>43753</v>
      </c>
      <c r="L110" s="826">
        <f t="shared" ca="1" si="18"/>
        <v>13</v>
      </c>
      <c r="M110" s="841"/>
      <c r="N110" s="282"/>
      <c r="O110" s="717" cm="1">
        <f t="array" aca="1" ref="O110" ca="1">INDEX(O$65:O$74,$AI110,1)*(1-$AH110)+INDEX(O$65:O$74,$AJ110,1)*($AH110)</f>
        <v>250</v>
      </c>
      <c r="P110" s="717" cm="1">
        <f t="array" aca="1" ref="P110" ca="1">INDEX(P$65:P$74,$AI110,1)*(1-$AH110)+INDEX(P$65:P$74,$AJ110,1)*($AH110)</f>
        <v>4500</v>
      </c>
      <c r="Q110" s="718" cm="1">
        <f t="array" aca="1" ref="Q110" ca="1">INDEX(Q$65:Q$74,$AI110,1)*(1-$AH110)+INDEX(Q$65:Q$74,$AJ110,1)*($AH110)</f>
        <v>0.76</v>
      </c>
      <c r="R110" s="718" cm="1">
        <f t="array" aca="1" ref="R110" ca="1">INDEX(R$65:R$74,$AI110,1)*(1-$AH110)+INDEX(R$65:R$74,$AJ110,1)*($AH110)</f>
        <v>0.78</v>
      </c>
      <c r="S110" s="714">
        <f>INDEX(Annual!i_pasture_stage_p6z,$J110+1,ROUNDDOWN((ROW($J110)-ROW($J$65))/i_p6_len,0)+1)</f>
        <v>1</v>
      </c>
      <c r="T110" s="718" cm="1">
        <f t="array" aca="1" ref="T110" ca="1">INDEX(T$65:T$74,$AI110,1)*(1-$AH110)+INDEX(T$65:T$74,$AJ110,1)*($AH110)</f>
        <v>0.3</v>
      </c>
      <c r="U110" s="713" cm="1">
        <f t="array" aca="1" ref="U110" ca="1">INDEX(U$65:U$74,$AI110,1)*(1-$AH110)+INDEX(U$65:U$74,$AJ110,1)*($AH110)</f>
        <v>10</v>
      </c>
      <c r="V110" s="718" cm="1">
        <f t="array" aca="1" ref="V110" ca="1">INDEX(V$65:V$74,$AI110,1)*(1-$AH110)+INDEX(V$65:V$74,$AJ110,1)*($AH110)</f>
        <v>0</v>
      </c>
      <c r="W110" s="282"/>
      <c r="X110" s="809" cm="1">
        <f t="array" aca="1" ref="X110" ca="1">INDEX(X$65:X$74,$AI110,1)*(1-$AH110)+INDEX(X$65:X$74,$AJ110,1)*($AH110)</f>
        <v>0.75</v>
      </c>
      <c r="Y110" s="788" cm="1">
        <f t="array" aca="1" ref="Y110" ca="1">INDEX(Y$65:Y$74,$AI110,1)*(1-$AH110)+INDEX(Y$65:Y$74,$AJ110,1)*($AH110)</f>
        <v>50</v>
      </c>
      <c r="Z110" s="788" cm="1">
        <f t="array" aca="1" ref="Z110" ca="1">INDEX(Z$65:Z$74,$AI110,1)*(1-$AH110)+INDEX(Z$65:Z$74,$AJ110,1)*($AH110)</f>
        <v>50</v>
      </c>
      <c r="AA110" s="788" cm="1">
        <f t="array" aca="1" ref="AA110" ca="1">INDEX(AA$65:AA$74,$AI110,1)*(1-$AH110)+INDEX(AA$65:AA$74,$AJ110,1)*($AH110)</f>
        <v>50</v>
      </c>
      <c r="AB110" s="788" cm="1">
        <f t="array" aca="1" ref="AB110" ca="1">INDEX(AB$65:AB$74,$AI110,1)*(1-$AH110)+INDEX(AB$65:AB$74,$AJ110,1)*($AH110)</f>
        <v>150</v>
      </c>
      <c r="AC110" s="788" cm="1">
        <f t="array" aca="1" ref="AC110" ca="1">INDEX(AC$65:AC$74,$AI110,1)*(1-$AH110)+INDEX(AC$65:AC$74,$AJ110,1)*($AH110)</f>
        <v>150</v>
      </c>
      <c r="AD110" s="788" cm="1">
        <f t="array" aca="1" ref="AD110" ca="1">INDEX(AD$65:AD$74,$AI110,1)*(1-$AH110)+INDEX(AD$65:AD$74,$AJ110,1)*($AH110)</f>
        <v>150</v>
      </c>
      <c r="AE110" s="788" cm="1">
        <f t="array" aca="1" ref="AE110" ca="1">INDEX(AE$65:AE$74,$AI110,1)*(1-$AH110)+INDEX(AE$65:AE$74,$AJ110,1)*($AH110)</f>
        <v>400</v>
      </c>
      <c r="AF110" s="788" cm="1">
        <f t="array" aca="1" ref="AF110" ca="1">INDEX(AF$65:AF$74,$AI110,1)*(1-$AH110)+INDEX(AF$65:AF$74,$AJ110,1)*($AH110)</f>
        <v>400</v>
      </c>
      <c r="AG110" s="788"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28">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1">
        <f t="shared" si="6"/>
        <v>43766</v>
      </c>
      <c r="G111" s="277"/>
      <c r="H111" s="298"/>
      <c r="I111" s="298"/>
      <c r="J111" s="298">
        <v>6</v>
      </c>
      <c r="K111" s="477">
        <f>INDEX(Periods!$F$21:$O$30,J111+1,$E111+2)</f>
        <v>43766</v>
      </c>
      <c r="L111" s="826">
        <f t="shared" ca="1" si="18"/>
        <v>86</v>
      </c>
      <c r="M111" s="841"/>
      <c r="N111" s="282"/>
      <c r="O111" s="717" cm="1">
        <f t="array" aca="1" ref="O111" ca="1">INDEX(O$65:O$74,$AI111,1)*(1-$AH111)+INDEX(O$65:O$74,$AJ111,1)*($AH111)</f>
        <v>500</v>
      </c>
      <c r="P111" s="717" cm="1">
        <f t="array" aca="1" ref="P111" ca="1">INDEX(P$65:P$74,$AI111,1)*(1-$AH111)+INDEX(P$65:P$74,$AJ111,1)*($AH111)</f>
        <v>2800</v>
      </c>
      <c r="Q111" s="718" cm="1">
        <f t="array" aca="1" ref="Q111" ca="1">INDEX(Q$65:Q$74,$AI111,1)*(1-$AH111)+INDEX(Q$65:Q$74,$AJ111,1)*($AH111)</f>
        <v>0.55000000000000004</v>
      </c>
      <c r="R111" s="718" cm="1">
        <f t="array" aca="1" ref="R111" ca="1">INDEX(R$65:R$74,$AI111,1)*(1-$AH111)+INDEX(R$65:R$74,$AJ111,1)*($AH111)</f>
        <v>0.67749999999999999</v>
      </c>
      <c r="S111" s="714">
        <f>INDEX(Annual!i_pasture_stage_p6z,$J111+1,ROUNDDOWN((ROW($J111)-ROW($J$65))/i_p6_len,0)+1)</f>
        <v>1</v>
      </c>
      <c r="T111" s="718" cm="1">
        <f t="array" aca="1" ref="T111" ca="1">INDEX(T$65:T$74,$AI111,1)*(1-$AH111)+INDEX(T$65:T$74,$AJ111,1)*($AH111)</f>
        <v>0.3</v>
      </c>
      <c r="U111" s="713" cm="1">
        <f t="array" aca="1" ref="U111" ca="1">INDEX(U$65:U$74,$AI111,1)*(1-$AH111)+INDEX(U$65:U$74,$AJ111,1)*($AH111)</f>
        <v>10</v>
      </c>
      <c r="V111" s="718" cm="1">
        <f t="array" aca="1" ref="V111" ca="1">INDEX(V$65:V$74,$AI111,1)*(1-$AH111)+INDEX(V$65:V$74,$AJ111,1)*($AH111)</f>
        <v>0</v>
      </c>
      <c r="W111" s="282"/>
      <c r="X111" s="809" cm="1">
        <f t="array" aca="1" ref="X111" ca="1">INDEX(X$65:X$74,$AI111,1)*(1-$AH111)+INDEX(X$65:X$74,$AJ111,1)*($AH111)</f>
        <v>0.75</v>
      </c>
      <c r="Y111" s="788" cm="1">
        <f t="array" aca="1" ref="Y111" ca="1">INDEX(Y$65:Y$74,$AI111,1)*(1-$AH111)+INDEX(Y$65:Y$74,$AJ111,1)*($AH111)</f>
        <v>50</v>
      </c>
      <c r="Z111" s="788" cm="1">
        <f t="array" aca="1" ref="Z111" ca="1">INDEX(Z$65:Z$74,$AI111,1)*(1-$AH111)+INDEX(Z$65:Z$74,$AJ111,1)*($AH111)</f>
        <v>50</v>
      </c>
      <c r="AA111" s="788" cm="1">
        <f t="array" aca="1" ref="AA111" ca="1">INDEX(AA$65:AA$74,$AI111,1)*(1-$AH111)+INDEX(AA$65:AA$74,$AJ111,1)*($AH111)</f>
        <v>50</v>
      </c>
      <c r="AB111" s="788" cm="1">
        <f t="array" aca="1" ref="AB111" ca="1">INDEX(AB$65:AB$74,$AI111,1)*(1-$AH111)+INDEX(AB$65:AB$74,$AJ111,1)*($AH111)</f>
        <v>150</v>
      </c>
      <c r="AC111" s="788" cm="1">
        <f t="array" aca="1" ref="AC111" ca="1">INDEX(AC$65:AC$74,$AI111,1)*(1-$AH111)+INDEX(AC$65:AC$74,$AJ111,1)*($AH111)</f>
        <v>150</v>
      </c>
      <c r="AD111" s="788" cm="1">
        <f t="array" aca="1" ref="AD111" ca="1">INDEX(AD$65:AD$74,$AI111,1)*(1-$AH111)+INDEX(AD$65:AD$74,$AJ111,1)*($AH111)</f>
        <v>150</v>
      </c>
      <c r="AE111" s="788" cm="1">
        <f t="array" aca="1" ref="AE111" ca="1">INDEX(AE$65:AE$74,$AI111,1)*(1-$AH111)+INDEX(AE$65:AE$74,$AJ111,1)*($AH111)</f>
        <v>400</v>
      </c>
      <c r="AF111" s="788" cm="1">
        <f t="array" aca="1" ref="AF111" ca="1">INDEX(AF$65:AF$74,$AI111,1)*(1-$AH111)+INDEX(AF$65:AF$74,$AJ111,1)*($AH111)</f>
        <v>400</v>
      </c>
      <c r="AG111" s="788"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28">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1">
        <f t="shared" si="6"/>
        <v>43852</v>
      </c>
      <c r="G112" s="277"/>
      <c r="H112" s="298"/>
      <c r="I112" s="298"/>
      <c r="J112" s="298">
        <v>7</v>
      </c>
      <c r="K112" s="477">
        <f>INDEX(Periods!$F$21:$O$30,J112+1,$E112+2)</f>
        <v>43852</v>
      </c>
      <c r="L112" s="826">
        <f t="shared" ca="1" si="18"/>
        <v>39</v>
      </c>
      <c r="M112" s="841"/>
      <c r="N112" s="282"/>
      <c r="O112" s="717" cm="1">
        <f t="array" aca="1" ref="O112" ca="1">INDEX(O$65:O$74,$AI112,1)*(1-$AH112)+INDEX(O$65:O$74,$AJ112,1)*($AH112)</f>
        <v>350</v>
      </c>
      <c r="P112" s="717" cm="1">
        <f t="array" aca="1" ref="P112" ca="1">INDEX(P$65:P$74,$AI112,1)*(1-$AH112)+INDEX(P$65:P$74,$AJ112,1)*($AH112)</f>
        <v>1450</v>
      </c>
      <c r="Q112" s="718" cm="1">
        <f t="array" aca="1" ref="Q112" ca="1">INDEX(Q$65:Q$74,$AI112,1)*(1-$AH112)+INDEX(Q$65:Q$74,$AJ112,1)*($AH112)</f>
        <v>0.5</v>
      </c>
      <c r="R112" s="718" cm="1">
        <f t="array" aca="1" ref="R112" ca="1">INDEX(R$65:R$74,$AI112,1)*(1-$AH112)+INDEX(R$65:R$74,$AJ112,1)*($AH112)</f>
        <v>0.59250000000000003</v>
      </c>
      <c r="S112" s="714">
        <f>INDEX(Annual!i_pasture_stage_p6z,$J112+1,ROUNDDOWN((ROW($J112)-ROW($J$65))/i_p6_len,0)+1)</f>
        <v>1</v>
      </c>
      <c r="T112" s="718" cm="1">
        <f t="array" aca="1" ref="T112" ca="1">INDEX(T$65:T$74,$AI112,1)*(1-$AH112)+INDEX(T$65:T$74,$AJ112,1)*($AH112)</f>
        <v>0.3</v>
      </c>
      <c r="U112" s="713" cm="1">
        <f t="array" aca="1" ref="U112" ca="1">INDEX(U$65:U$74,$AI112,1)*(1-$AH112)+INDEX(U$65:U$74,$AJ112,1)*($AH112)</f>
        <v>10</v>
      </c>
      <c r="V112" s="718" cm="1">
        <f t="array" aca="1" ref="V112" ca="1">INDEX(V$65:V$74,$AI112,1)*(1-$AH112)+INDEX(V$65:V$74,$AJ112,1)*($AH112)</f>
        <v>0</v>
      </c>
      <c r="W112" s="282"/>
      <c r="X112" s="809" cm="1">
        <f t="array" aca="1" ref="X112" ca="1">INDEX(X$65:X$74,$AI112,1)*(1-$AH112)+INDEX(X$65:X$74,$AJ112,1)*($AH112)</f>
        <v>0.33</v>
      </c>
      <c r="Y112" s="788" cm="1">
        <f t="array" aca="1" ref="Y112" ca="1">INDEX(Y$65:Y$74,$AI112,1)*(1-$AH112)+INDEX(Y$65:Y$74,$AJ112,1)*($AH112)</f>
        <v>50</v>
      </c>
      <c r="Z112" s="788" cm="1">
        <f t="array" aca="1" ref="Z112" ca="1">INDEX(Z$65:Z$74,$AI112,1)*(1-$AH112)+INDEX(Z$65:Z$74,$AJ112,1)*($AH112)</f>
        <v>50</v>
      </c>
      <c r="AA112" s="788" cm="1">
        <f t="array" aca="1" ref="AA112" ca="1">INDEX(AA$65:AA$74,$AI112,1)*(1-$AH112)+INDEX(AA$65:AA$74,$AJ112,1)*($AH112)</f>
        <v>50</v>
      </c>
      <c r="AB112" s="788" cm="1">
        <f t="array" aca="1" ref="AB112" ca="1">INDEX(AB$65:AB$74,$AI112,1)*(1-$AH112)+INDEX(AB$65:AB$74,$AJ112,1)*($AH112)</f>
        <v>400</v>
      </c>
      <c r="AC112" s="788" cm="1">
        <f t="array" aca="1" ref="AC112" ca="1">INDEX(AC$65:AC$74,$AI112,1)*(1-$AH112)+INDEX(AC$65:AC$74,$AJ112,1)*($AH112)</f>
        <v>400</v>
      </c>
      <c r="AD112" s="788" cm="1">
        <f t="array" aca="1" ref="AD112" ca="1">INDEX(AD$65:AD$74,$AI112,1)*(1-$AH112)+INDEX(AD$65:AD$74,$AJ112,1)*($AH112)</f>
        <v>400</v>
      </c>
      <c r="AE112" s="788" cm="1">
        <f t="array" aca="1" ref="AE112" ca="1">INDEX(AE$65:AE$74,$AI112,1)*(1-$AH112)+INDEX(AE$65:AE$74,$AJ112,1)*($AH112)</f>
        <v>400</v>
      </c>
      <c r="AF112" s="788" cm="1">
        <f t="array" aca="1" ref="AF112" ca="1">INDEX(AF$65:AF$74,$AI112,1)*(1-$AH112)+INDEX(AF$65:AF$74,$AJ112,1)*($AH112)</f>
        <v>400</v>
      </c>
      <c r="AG112" s="788"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28">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1">
        <f t="shared" si="6"/>
        <v>43891</v>
      </c>
      <c r="G113" s="277"/>
      <c r="H113" s="298"/>
      <c r="I113" s="298"/>
      <c r="J113" s="298">
        <v>8</v>
      </c>
      <c r="K113" s="477">
        <f>INDEX(Periods!$F$21:$O$30,J113+1,$E113+2)</f>
        <v>43891</v>
      </c>
      <c r="L113" s="826">
        <f t="shared" ca="1" si="18"/>
        <v>31</v>
      </c>
      <c r="M113" s="841"/>
      <c r="N113" s="282"/>
      <c r="O113" s="717" cm="1">
        <f t="array" aca="1" ref="O113" ca="1">INDEX(O$65:O$74,$AI113,1)*(1-$AH113)+INDEX(O$65:O$74,$AJ113,1)*($AH113)</f>
        <v>233</v>
      </c>
      <c r="P113" s="717" cm="1">
        <f t="array" aca="1" ref="P113" ca="1">INDEX(P$65:P$74,$AI113,1)*(1-$AH113)+INDEX(P$65:P$74,$AJ113,1)*($AH113)</f>
        <v>865</v>
      </c>
      <c r="Q113" s="718" cm="1">
        <f t="array" aca="1" ref="Q113" ca="1">INDEX(Q$65:Q$74,$AI113,1)*(1-$AH113)+INDEX(Q$65:Q$74,$AJ113,1)*($AH113)</f>
        <v>0.48635</v>
      </c>
      <c r="R113" s="718" cm="1">
        <f t="array" aca="1" ref="R113" ca="1">INDEX(R$65:R$74,$AI113,1)*(1-$AH113)+INDEX(R$65:R$74,$AJ113,1)*($AH113)</f>
        <v>0.56520000000000004</v>
      </c>
      <c r="S113" s="714">
        <f>INDEX(Annual!i_pasture_stage_p6z,$J113+1,ROUNDDOWN((ROW($J113)-ROW($J$65))/i_p6_len,0)+1)</f>
        <v>1</v>
      </c>
      <c r="T113" s="718" cm="1">
        <f t="array" aca="1" ref="T113" ca="1">INDEX(T$65:T$74,$AI113,1)*(1-$AH113)+INDEX(T$65:T$74,$AJ113,1)*($AH113)</f>
        <v>0.3</v>
      </c>
      <c r="U113" s="713" cm="1">
        <f t="array" aca="1" ref="U113" ca="1">INDEX(U$65:U$74,$AI113,1)*(1-$AH113)+INDEX(U$65:U$74,$AJ113,1)*($AH113)</f>
        <v>10</v>
      </c>
      <c r="V113" s="718" cm="1">
        <f t="array" aca="1" ref="V113" ca="1">INDEX(V$65:V$74,$AI113,1)*(1-$AH113)+INDEX(V$65:V$74,$AJ113,1)*($AH113)</f>
        <v>3.9000000000000007E-2</v>
      </c>
      <c r="W113" s="282"/>
      <c r="X113" s="809" cm="1">
        <f t="array" aca="1" ref="X113" ca="1">INDEX(X$65:X$74,$AI113,1)*(1-$AH113)+INDEX(X$65:X$74,$AJ113,1)*($AH113)</f>
        <v>0.33</v>
      </c>
      <c r="Y113" s="788" cm="1">
        <f t="array" aca="1" ref="Y113" ca="1">INDEX(Y$65:Y$74,$AI113,1)*(1-$AH113)+INDEX(Y$65:Y$74,$AJ113,1)*($AH113)</f>
        <v>50</v>
      </c>
      <c r="Z113" s="788" cm="1">
        <f t="array" aca="1" ref="Z113" ca="1">INDEX(Z$65:Z$74,$AI113,1)*(1-$AH113)+INDEX(Z$65:Z$74,$AJ113,1)*($AH113)</f>
        <v>50</v>
      </c>
      <c r="AA113" s="788" cm="1">
        <f t="array" aca="1" ref="AA113" ca="1">INDEX(AA$65:AA$74,$AI113,1)*(1-$AH113)+INDEX(AA$65:AA$74,$AJ113,1)*($AH113)</f>
        <v>50</v>
      </c>
      <c r="AB113" s="788" cm="1">
        <f t="array" aca="1" ref="AB113" ca="1">INDEX(AB$65:AB$74,$AI113,1)*(1-$AH113)+INDEX(AB$65:AB$74,$AJ113,1)*($AH113)</f>
        <v>400</v>
      </c>
      <c r="AC113" s="788" cm="1">
        <f t="array" aca="1" ref="AC113" ca="1">INDEX(AC$65:AC$74,$AI113,1)*(1-$AH113)+INDEX(AC$65:AC$74,$AJ113,1)*($AH113)</f>
        <v>400</v>
      </c>
      <c r="AD113" s="788" cm="1">
        <f t="array" aca="1" ref="AD113" ca="1">INDEX(AD$65:AD$74,$AI113,1)*(1-$AH113)+INDEX(AD$65:AD$74,$AJ113,1)*($AH113)</f>
        <v>400</v>
      </c>
      <c r="AE113" s="788" cm="1">
        <f t="array" aca="1" ref="AE113" ca="1">INDEX(AE$65:AE$74,$AI113,1)*(1-$AH113)+INDEX(AE$65:AE$74,$AJ113,1)*($AH113)</f>
        <v>400</v>
      </c>
      <c r="AF113" s="788" cm="1">
        <f t="array" aca="1" ref="AF113" ca="1">INDEX(AF$65:AF$74,$AI113,1)*(1-$AH113)+INDEX(AF$65:AF$74,$AJ113,1)*($AH113)</f>
        <v>400</v>
      </c>
      <c r="AG113" s="788"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28">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1">
        <f t="shared" si="6"/>
        <v>43922</v>
      </c>
      <c r="G114" s="277"/>
      <c r="H114" s="298"/>
      <c r="I114" s="829"/>
      <c r="J114" s="829">
        <v>9</v>
      </c>
      <c r="K114" s="802">
        <f>INDEX(Periods!$F$21:$O$30,J114+1,$E114+2)</f>
        <v>43922</v>
      </c>
      <c r="L114" s="830">
        <f t="shared" ca="1" si="18"/>
        <v>14</v>
      </c>
      <c r="M114" s="842"/>
      <c r="N114" s="832"/>
      <c r="O114" s="843" cm="1">
        <f t="array" aca="1" ref="O114" ca="1">INDEX(O$65:O$74,$AI114,1)*(1-$AH114)+INDEX(O$65:O$74,$AJ114,1)*($AH114)</f>
        <v>200</v>
      </c>
      <c r="P114" s="843" cm="1">
        <f t="array" aca="1" ref="P114" ca="1">INDEX(P$65:P$74,$AI114,1)*(1-$AH114)+INDEX(P$65:P$74,$AJ114,1)*($AH114)</f>
        <v>545.88235294117658</v>
      </c>
      <c r="Q114" s="844" cm="1">
        <f t="array" aca="1" ref="Q114" ca="1">INDEX(Q$65:Q$74,$AI114,1)*(1-$AH114)+INDEX(Q$65:Q$74,$AJ114,1)*($AH114)</f>
        <v>0.47514705882352942</v>
      </c>
      <c r="R114" s="844" cm="1">
        <f t="array" aca="1" ref="R114" ca="1">INDEX(R$65:R$74,$AI114,1)*(1-$AH114)+INDEX(R$65:R$74,$AJ114,1)*($AH114)</f>
        <v>0.54132352941176465</v>
      </c>
      <c r="S114" s="835">
        <f>INDEX(Annual!i_pasture_stage_p6z,$J114+1,ROUNDDOWN((ROW($J114)-ROW($J$65))/i_p6_len,0)+1)</f>
        <v>1</v>
      </c>
      <c r="T114" s="844" cm="1">
        <f t="array" aca="1" ref="T114" ca="1">INDEX(T$65:T$74,$AI114,1)*(1-$AH114)+INDEX(T$65:T$74,$AJ114,1)*($AH114)</f>
        <v>0.3</v>
      </c>
      <c r="U114" s="835" cm="1">
        <f t="array" aca="1" ref="U114" ca="1">INDEX(U$65:U$74,$AI114,1)*(1-$AH114)+INDEX(U$65:U$74,$AJ114,1)*($AH114)</f>
        <v>10</v>
      </c>
      <c r="V114" s="844" cm="1">
        <f t="array" aca="1" ref="V114" ca="1">INDEX(V$65:V$74,$AI114,1)*(1-$AH114)+INDEX(V$65:V$74,$AJ114,1)*($AH114)</f>
        <v>0.10882352941176471</v>
      </c>
      <c r="W114" s="832"/>
      <c r="X114" s="845" cm="1">
        <f t="array" aca="1" ref="X114" ca="1">INDEX(X$65:X$74,$AI114,1)*(1-$AH114)+INDEX(X$65:X$74,$AJ114,1)*($AH114)</f>
        <v>0.72411764705882353</v>
      </c>
      <c r="Y114" s="846" cm="1">
        <f t="array" aca="1" ref="Y114" ca="1">INDEX(Y$65:Y$74,$AI114,1)*(1-$AH114)+INDEX(Y$65:Y$74,$AJ114,1)*($AH114)</f>
        <v>50</v>
      </c>
      <c r="Z114" s="846" cm="1">
        <f t="array" aca="1" ref="Z114" ca="1">INDEX(Z$65:Z$74,$AI114,1)*(1-$AH114)+INDEX(Z$65:Z$74,$AJ114,1)*($AH114)</f>
        <v>50</v>
      </c>
      <c r="AA114" s="846" cm="1">
        <f t="array" aca="1" ref="AA114" ca="1">INDEX(AA$65:AA$74,$AI114,1)*(1-$AH114)+INDEX(AA$65:AA$74,$AJ114,1)*($AH114)</f>
        <v>50</v>
      </c>
      <c r="AB114" s="846" cm="1">
        <f t="array" aca="1" ref="AB114" ca="1">INDEX(AB$65:AB$74,$AI114,1)*(1-$AH114)+INDEX(AB$65:AB$74,$AJ114,1)*($AH114)</f>
        <v>400</v>
      </c>
      <c r="AC114" s="846" cm="1">
        <f t="array" aca="1" ref="AC114" ca="1">INDEX(AC$65:AC$74,$AI114,1)*(1-$AH114)+INDEX(AC$65:AC$74,$AJ114,1)*($AH114)</f>
        <v>400</v>
      </c>
      <c r="AD114" s="846" cm="1">
        <f t="array" aca="1" ref="AD114" ca="1">INDEX(AD$65:AD$74,$AI114,1)*(1-$AH114)+INDEX(AD$65:AD$74,$AJ114,1)*($AH114)</f>
        <v>400</v>
      </c>
      <c r="AE114" s="846" cm="1">
        <f t="array" aca="1" ref="AE114" ca="1">INDEX(AE$65:AE$74,$AI114,1)*(1-$AH114)+INDEX(AE$65:AE$74,$AJ114,1)*($AH114)</f>
        <v>400</v>
      </c>
      <c r="AF114" s="846" cm="1">
        <f t="array" aca="1" ref="AF114" ca="1">INDEX(AF$65:AF$74,$AI114,1)*(1-$AH114)+INDEX(AF$65:AF$74,$AJ114,1)*($AH114)</f>
        <v>400</v>
      </c>
      <c r="AG114" s="846" cm="1">
        <f t="array" aca="1" ref="AG114" ca="1">INDEX(AG$65:AG$74,$AI114,1)*(1-$AH114)+INDEX(AG$65:AG$74,$AJ114,1)*($AH114)</f>
        <v>400</v>
      </c>
      <c r="AH114" s="832">
        <f t="shared" ca="1" si="13"/>
        <v>0.58823529411764708</v>
      </c>
      <c r="AI114" s="832">
        <f t="shared" si="14"/>
        <v>10</v>
      </c>
      <c r="AJ114" s="832">
        <f t="shared" si="15"/>
        <v>1</v>
      </c>
      <c r="AK114" s="829" t="str">
        <f t="shared" si="7"/>
        <v>Dry</v>
      </c>
      <c r="AL114" s="832">
        <f t="shared" si="9"/>
        <v>144</v>
      </c>
      <c r="AM114" s="832"/>
      <c r="AN114" s="837">
        <f t="shared" si="19"/>
        <v>43572</v>
      </c>
      <c r="AO114" s="837">
        <f t="shared" si="8"/>
        <v>43684</v>
      </c>
      <c r="AP114" s="838">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1">
        <f t="shared" si="6"/>
        <v>43936</v>
      </c>
      <c r="G115" s="277"/>
      <c r="H115" s="298"/>
      <c r="I115" s="507" t="s">
        <v>746</v>
      </c>
      <c r="J115" s="507">
        <v>0</v>
      </c>
      <c r="K115" s="815">
        <f>INDEX(Periods!$F$21:$O$30,J115+1,$E115+2)</f>
        <v>43572</v>
      </c>
      <c r="L115" s="816">
        <f t="shared" ca="1" si="18"/>
        <v>21</v>
      </c>
      <c r="M115" s="508"/>
      <c r="N115" s="509"/>
      <c r="O115" s="716" cm="1">
        <f t="array" aca="1" ref="O115" ca="1">INDEX(O$65:O$74,$AI115,1)*(1-$AH115)+INDEX(O$65:O$74,$AJ115,1)*($AH115)</f>
        <v>200</v>
      </c>
      <c r="P115" s="716" cm="1">
        <f t="array" aca="1" ref="P115" ca="1">INDEX(P$65:P$74,$AI115,1)*(1-$AH115)+INDEX(P$65:P$74,$AJ115,1)*($AH115)</f>
        <v>438</v>
      </c>
      <c r="Q115" s="839" cm="1">
        <f t="array" aca="1" ref="Q115" ca="1">INDEX(Q$65:Q$74,$AI115,1)*(1-$AH115)+INDEX(Q$65:Q$74,$AJ115,1)*($AH115)</f>
        <v>0.47</v>
      </c>
      <c r="R115" s="839" cm="1">
        <f t="array" aca="1" ref="R115" ca="1">INDEX(R$65:R$74,$AI115,1)*(1-$AH115)+INDEX(R$65:R$74,$AJ115,1)*($AH115)</f>
        <v>0.53</v>
      </c>
      <c r="S115" s="840">
        <f>INDEX(Annual!i_pasture_stage_p6z,$J115+1,ROUNDDOWN((ROW($J115)-ROW($J$65))/i_p6_len,0)+1)</f>
        <v>1</v>
      </c>
      <c r="T115" s="719" cm="1">
        <f t="array" aca="1" ref="T115" ca="1">INDEX(T$65:T$74,$AI115,1)*(1-$AH115)+INDEX(T$65:T$74,$AJ115,1)*($AH115)</f>
        <v>0.3</v>
      </c>
      <c r="U115" s="715" cm="1">
        <f t="array" aca="1" ref="U115" ca="1">INDEX(U$65:U$74,$AI115,1)*(1-$AH115)+INDEX(U$65:U$74,$AJ115,1)*($AH115)</f>
        <v>10</v>
      </c>
      <c r="V115" s="719" cm="1">
        <f t="array" aca="1" ref="V115" ca="1">INDEX(V$65:V$74,$AI115,1)*(1-$AH115)+INDEX(V$65:V$74,$AJ115,1)*($AH115)</f>
        <v>0.15</v>
      </c>
      <c r="W115" s="509"/>
      <c r="X115" s="808" cm="1">
        <f t="array" aca="1" ref="X115" ca="1">INDEX(X$65:X$74,$AI115,1)*(1-$AH115)+INDEX(X$65:X$74,$AJ115,1)*($AH115)</f>
        <v>1</v>
      </c>
      <c r="Y115" s="787" cm="1">
        <f t="array" aca="1" ref="Y115" ca="1">INDEX(Y$65:Y$74,$AI115,1)*(1-$AH115)+INDEX(Y$65:Y$74,$AJ115,1)*($AH115)</f>
        <v>50</v>
      </c>
      <c r="Z115" s="787" cm="1">
        <f t="array" aca="1" ref="Z115" ca="1">INDEX(Z$65:Z$74,$AI115,1)*(1-$AH115)+INDEX(Z$65:Z$74,$AJ115,1)*($AH115)</f>
        <v>50</v>
      </c>
      <c r="AA115" s="787" cm="1">
        <f t="array" aca="1" ref="AA115" ca="1">INDEX(AA$65:AA$74,$AI115,1)*(1-$AH115)+INDEX(AA$65:AA$74,$AJ115,1)*($AH115)</f>
        <v>50</v>
      </c>
      <c r="AB115" s="787" cm="1">
        <f t="array" aca="1" ref="AB115" ca="1">INDEX(AB$65:AB$74,$AI115,1)*(1-$AH115)+INDEX(AB$65:AB$74,$AJ115,1)*($AH115)</f>
        <v>400</v>
      </c>
      <c r="AC115" s="787" cm="1">
        <f t="array" aca="1" ref="AC115" ca="1">INDEX(AC$65:AC$74,$AI115,1)*(1-$AH115)+INDEX(AC$65:AC$74,$AJ115,1)*($AH115)</f>
        <v>400</v>
      </c>
      <c r="AD115" s="787" cm="1">
        <f t="array" aca="1" ref="AD115" ca="1">INDEX(AD$65:AD$74,$AI115,1)*(1-$AH115)+INDEX(AD$65:AD$74,$AJ115,1)*($AH115)</f>
        <v>400</v>
      </c>
      <c r="AE115" s="787" cm="1">
        <f t="array" aca="1" ref="AE115" ca="1">INDEX(AE$65:AE$74,$AI115,1)*(1-$AH115)+INDEX(AE$65:AE$74,$AJ115,1)*($AH115)</f>
        <v>400</v>
      </c>
      <c r="AF115" s="787" cm="1">
        <f t="array" aca="1" ref="AF115" ca="1">INDEX(AF$65:AF$74,$AI115,1)*(1-$AH115)+INDEX(AF$65:AF$74,$AJ115,1)*($AH115)</f>
        <v>400</v>
      </c>
      <c r="AG115" s="787"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3">
        <f t="shared" si="19"/>
        <v>43593</v>
      </c>
      <c r="AO115" s="823">
        <f t="shared" si="8"/>
        <v>43684</v>
      </c>
      <c r="AP115" s="825">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1">
        <f t="shared" si="6"/>
        <v>43593</v>
      </c>
      <c r="G116" s="277"/>
      <c r="H116" s="298"/>
      <c r="I116" s="298"/>
      <c r="J116" s="298">
        <v>1</v>
      </c>
      <c r="K116" s="477">
        <f>INDEX(Periods!$F$21:$O$30,J116+1,$E116+2)</f>
        <v>43593</v>
      </c>
      <c r="L116" s="826">
        <f t="shared" ca="1" si="18"/>
        <v>35</v>
      </c>
      <c r="M116" s="841"/>
      <c r="N116" s="282"/>
      <c r="O116" s="717" cm="1">
        <f t="array" aca="1" ref="O116" ca="1">INDEX(O$65:O$74,$AI116,1)*(1-$AH116)+INDEX(O$65:O$74,$AJ116,1)*($AH116)</f>
        <v>200</v>
      </c>
      <c r="P116" s="717" cm="1">
        <f t="array" aca="1" ref="P116" ca="1">INDEX(P$65:P$74,$AI116,1)*(1-$AH116)+INDEX(P$65:P$74,$AJ116,1)*($AH116)</f>
        <v>335</v>
      </c>
      <c r="Q116" s="718" cm="1">
        <f t="array" aca="1" ref="Q116" ca="1">INDEX(Q$65:Q$74,$AI116,1)*(1-$AH116)+INDEX(Q$65:Q$74,$AJ116,1)*($AH116)</f>
        <v>0.81</v>
      </c>
      <c r="R116" s="718" cm="1">
        <f t="array" aca="1" ref="R116" ca="1">INDEX(R$65:R$74,$AI116,1)*(1-$AH116)+INDEX(R$65:R$74,$AJ116,1)*($AH116)</f>
        <v>0.81</v>
      </c>
      <c r="S116" s="714">
        <f>INDEX(Annual!i_pasture_stage_p6z,$J116+1,ROUNDDOWN((ROW($J116)-ROW($J$65))/i_p6_len,0)+1)</f>
        <v>0.14285714285714285</v>
      </c>
      <c r="T116" s="718" cm="1">
        <f t="array" aca="1" ref="T116" ca="1">INDEX(T$65:T$74,$AI116,1)*(1-$AH116)+INDEX(T$65:T$74,$AJ116,1)*($AH116)</f>
        <v>0.3</v>
      </c>
      <c r="U116" s="713" cm="1">
        <f t="array" aca="1" ref="U116" ca="1">INDEX(U$65:U$74,$AI116,1)*(1-$AH116)+INDEX(U$65:U$74,$AJ116,1)*($AH116)</f>
        <v>10</v>
      </c>
      <c r="V116" s="718" cm="1">
        <f t="array" aca="1" ref="V116" ca="1">INDEX(V$65:V$74,$AI116,1)*(1-$AH116)+INDEX(V$65:V$74,$AJ116,1)*($AH116)</f>
        <v>0.1</v>
      </c>
      <c r="W116" s="282"/>
      <c r="X116" s="809" cm="1">
        <f t="array" aca="1" ref="X116" ca="1">INDEX(X$65:X$74,$AI116,1)*(1-$AH116)+INDEX(X$65:X$74,$AJ116,1)*($AH116)</f>
        <v>1</v>
      </c>
      <c r="Y116" s="788" cm="1">
        <f t="array" aca="1" ref="Y116" ca="1">INDEX(Y$65:Y$74,$AI116,1)*(1-$AH116)+INDEX(Y$65:Y$74,$AJ116,1)*($AH116)</f>
        <v>50</v>
      </c>
      <c r="Z116" s="788" cm="1">
        <f t="array" aca="1" ref="Z116" ca="1">INDEX(Z$65:Z$74,$AI116,1)*(1-$AH116)+INDEX(Z$65:Z$74,$AJ116,1)*($AH116)</f>
        <v>50</v>
      </c>
      <c r="AA116" s="788" cm="1">
        <f t="array" aca="1" ref="AA116" ca="1">INDEX(AA$65:AA$74,$AI116,1)*(1-$AH116)+INDEX(AA$65:AA$74,$AJ116,1)*($AH116)</f>
        <v>50</v>
      </c>
      <c r="AB116" s="788" cm="1">
        <f t="array" aca="1" ref="AB116" ca="1">INDEX(AB$65:AB$74,$AI116,1)*(1-$AH116)+INDEX(AB$65:AB$74,$AJ116,1)*($AH116)</f>
        <v>100</v>
      </c>
      <c r="AC116" s="788" cm="1">
        <f t="array" aca="1" ref="AC116" ca="1">INDEX(AC$65:AC$74,$AI116,1)*(1-$AH116)+INDEX(AC$65:AC$74,$AJ116,1)*($AH116)</f>
        <v>400</v>
      </c>
      <c r="AD116" s="788" cm="1">
        <f t="array" aca="1" ref="AD116" ca="1">INDEX(AD$65:AD$74,$AI116,1)*(1-$AH116)+INDEX(AD$65:AD$74,$AJ116,1)*($AH116)</f>
        <v>400</v>
      </c>
      <c r="AE116" s="788" cm="1">
        <f t="array" aca="1" ref="AE116" ca="1">INDEX(AE$65:AE$74,$AI116,1)*(1-$AH116)+INDEX(AE$65:AE$74,$AJ116,1)*($AH116)</f>
        <v>400</v>
      </c>
      <c r="AF116" s="788" cm="1">
        <f t="array" aca="1" ref="AF116" ca="1">INDEX(AF$65:AF$74,$AI116,1)*(1-$AH116)+INDEX(AF$65:AF$74,$AJ116,1)*($AH116)</f>
        <v>400</v>
      </c>
      <c r="AG116" s="788"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28">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1">
        <f t="shared" si="6"/>
        <v>43628</v>
      </c>
      <c r="G117" s="277"/>
      <c r="H117" s="298"/>
      <c r="I117" s="298"/>
      <c r="J117" s="298">
        <v>2</v>
      </c>
      <c r="K117" s="477">
        <f>INDEX(Periods!$F$21:$O$30,J117+1,$E117+2)</f>
        <v>43628</v>
      </c>
      <c r="L117" s="826">
        <f t="shared" ca="1" si="18"/>
        <v>56</v>
      </c>
      <c r="M117" s="841"/>
      <c r="N117" s="282"/>
      <c r="O117" s="717" cm="1">
        <f t="array" aca="1" ref="O117" ca="1">INDEX(O$65:O$74,$AI117,1)*(1-$AH117)+INDEX(O$65:O$74,$AJ117,1)*($AH117)</f>
        <v>211.29545454545456</v>
      </c>
      <c r="P117" s="717" cm="1">
        <f t="array" aca="1" ref="P117" ca="1">INDEX(P$65:P$74,$AI117,1)*(1-$AH117)+INDEX(P$65:P$74,$AJ117,1)*($AH117)</f>
        <v>745.4545454545455</v>
      </c>
      <c r="Q117" s="718" cm="1">
        <f t="array" aca="1" ref="Q117" ca="1">INDEX(Q$65:Q$74,$AI117,1)*(1-$AH117)+INDEX(Q$65:Q$74,$AJ117,1)*($AH117)</f>
        <v>0.81</v>
      </c>
      <c r="R117" s="718" cm="1">
        <f t="array" aca="1" ref="R117" ca="1">INDEX(R$65:R$74,$AI117,1)*(1-$AH117)+INDEX(R$65:R$74,$AJ117,1)*($AH117)</f>
        <v>0.81</v>
      </c>
      <c r="S117" s="714">
        <f>INDEX(Annual!i_pasture_stage_p6z,$J117+1,ROUNDDOWN((ROW($J117)-ROW($J$65))/i_p6_len,0)+1)</f>
        <v>1</v>
      </c>
      <c r="T117" s="718" cm="1">
        <f t="array" aca="1" ref="T117" ca="1">INDEX(T$65:T$74,$AI117,1)*(1-$AH117)+INDEX(T$65:T$74,$AJ117,1)*($AH117)</f>
        <v>0.3</v>
      </c>
      <c r="U117" s="713" cm="1">
        <f t="array" aca="1" ref="U117" ca="1">INDEX(U$65:U$74,$AI117,1)*(1-$AH117)+INDEX(U$65:U$74,$AJ117,1)*($AH117)</f>
        <v>10</v>
      </c>
      <c r="V117" s="718" cm="1">
        <f t="array" aca="1" ref="V117" ca="1">INDEX(V$65:V$74,$AI117,1)*(1-$AH117)+INDEX(V$65:V$74,$AJ117,1)*($AH117)</f>
        <v>1.8181818181818184E-2</v>
      </c>
      <c r="W117" s="282"/>
      <c r="X117" s="809" cm="1">
        <f t="array" aca="1" ref="X117" ca="1">INDEX(X$65:X$74,$AI117,1)*(1-$AH117)+INDEX(X$65:X$74,$AJ117,1)*($AH117)</f>
        <v>1</v>
      </c>
      <c r="Y117" s="788" cm="1">
        <f t="array" aca="1" ref="Y117" ca="1">INDEX(Y$65:Y$74,$AI117,1)*(1-$AH117)+INDEX(Y$65:Y$74,$AJ117,1)*($AH117)</f>
        <v>50</v>
      </c>
      <c r="Z117" s="788" cm="1">
        <f t="array" aca="1" ref="Z117" ca="1">INDEX(Z$65:Z$74,$AI117,1)*(1-$AH117)+INDEX(Z$65:Z$74,$AJ117,1)*($AH117)</f>
        <v>50</v>
      </c>
      <c r="AA117" s="788" cm="1">
        <f t="array" aca="1" ref="AA117" ca="1">INDEX(AA$65:AA$74,$AI117,1)*(1-$AH117)+INDEX(AA$65:AA$74,$AJ117,1)*($AH117)</f>
        <v>50</v>
      </c>
      <c r="AB117" s="788" cm="1">
        <f t="array" aca="1" ref="AB117" ca="1">INDEX(AB$65:AB$74,$AI117,1)*(1-$AH117)+INDEX(AB$65:AB$74,$AJ117,1)*($AH117)</f>
        <v>131.81818181818181</v>
      </c>
      <c r="AC117" s="788" cm="1">
        <f t="array" aca="1" ref="AC117" ca="1">INDEX(AC$65:AC$74,$AI117,1)*(1-$AH117)+INDEX(AC$65:AC$74,$AJ117,1)*($AH117)</f>
        <v>118.18181818181819</v>
      </c>
      <c r="AD117" s="788" cm="1">
        <f t="array" aca="1" ref="AD117" ca="1">INDEX(AD$65:AD$74,$AI117,1)*(1-$AH117)+INDEX(AD$65:AD$74,$AJ117,1)*($AH117)</f>
        <v>150</v>
      </c>
      <c r="AE117" s="788" cm="1">
        <f t="array" aca="1" ref="AE117" ca="1">INDEX(AE$65:AE$74,$AI117,1)*(1-$AH117)+INDEX(AE$65:AE$74,$AJ117,1)*($AH117)</f>
        <v>400</v>
      </c>
      <c r="AF117" s="788" cm="1">
        <f t="array" aca="1" ref="AF117" ca="1">INDEX(AF$65:AF$74,$AI117,1)*(1-$AH117)+INDEX(AF$65:AF$74,$AJ117,1)*($AH117)</f>
        <v>400</v>
      </c>
      <c r="AG117" s="788"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28">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1">
        <f t="shared" si="6"/>
        <v>43684</v>
      </c>
      <c r="G118" s="277"/>
      <c r="H118" s="298"/>
      <c r="I118" s="298"/>
      <c r="J118" s="298">
        <v>3</v>
      </c>
      <c r="K118" s="477">
        <f>INDEX(Periods!$F$21:$O$30,J118+1,$E118+2)</f>
        <v>43684</v>
      </c>
      <c r="L118" s="826">
        <f t="shared" ca="1" si="18"/>
        <v>49</v>
      </c>
      <c r="M118" s="841"/>
      <c r="N118" s="282"/>
      <c r="O118" s="717" cm="1">
        <f t="array" aca="1" ref="O118" ca="1">INDEX(O$65:O$74,$AI118,1)*(1-$AH118)+INDEX(O$65:O$74,$AJ118,1)*($AH118)</f>
        <v>250</v>
      </c>
      <c r="P118" s="717" cm="1">
        <f t="array" aca="1" ref="P118" ca="1">INDEX(P$65:P$74,$AI118,1)*(1-$AH118)+INDEX(P$65:P$74,$AJ118,1)*($AH118)</f>
        <v>1600</v>
      </c>
      <c r="Q118" s="718" cm="1">
        <f t="array" aca="1" ref="Q118" ca="1">INDEX(Q$65:Q$74,$AI118,1)*(1-$AH118)+INDEX(Q$65:Q$74,$AJ118,1)*($AH118)</f>
        <v>0.8</v>
      </c>
      <c r="R118" s="718" cm="1">
        <f t="array" aca="1" ref="R118" ca="1">INDEX(R$65:R$74,$AI118,1)*(1-$AH118)+INDEX(R$65:R$74,$AJ118,1)*($AH118)</f>
        <v>0.8</v>
      </c>
      <c r="S118" s="714">
        <f>INDEX(Annual!i_pasture_stage_p6z,$J118+1,ROUNDDOWN((ROW($J118)-ROW($J$65))/i_p6_len,0)+1)</f>
        <v>1</v>
      </c>
      <c r="T118" s="718" cm="1">
        <f t="array" aca="1" ref="T118" ca="1">INDEX(T$65:T$74,$AI118,1)*(1-$AH118)+INDEX(T$65:T$74,$AJ118,1)*($AH118)</f>
        <v>0.3</v>
      </c>
      <c r="U118" s="713" cm="1">
        <f t="array" aca="1" ref="U118" ca="1">INDEX(U$65:U$74,$AI118,1)*(1-$AH118)+INDEX(U$65:U$74,$AJ118,1)*($AH118)</f>
        <v>10</v>
      </c>
      <c r="V118" s="718" cm="1">
        <f t="array" aca="1" ref="V118" ca="1">INDEX(V$65:V$74,$AI118,1)*(1-$AH118)+INDEX(V$65:V$74,$AJ118,1)*($AH118)</f>
        <v>0</v>
      </c>
      <c r="W118" s="282"/>
      <c r="X118" s="809" cm="1">
        <f t="array" aca="1" ref="X118" ca="1">INDEX(X$65:X$74,$AI118,1)*(1-$AH118)+INDEX(X$65:X$74,$AJ118,1)*($AH118)</f>
        <v>1</v>
      </c>
      <c r="Y118" s="788" cm="1">
        <f t="array" aca="1" ref="Y118" ca="1">INDEX(Y$65:Y$74,$AI118,1)*(1-$AH118)+INDEX(Y$65:Y$74,$AJ118,1)*($AH118)</f>
        <v>50</v>
      </c>
      <c r="Z118" s="788" cm="1">
        <f t="array" aca="1" ref="Z118" ca="1">INDEX(Z$65:Z$74,$AI118,1)*(1-$AH118)+INDEX(Z$65:Z$74,$AJ118,1)*($AH118)</f>
        <v>50</v>
      </c>
      <c r="AA118" s="788" cm="1">
        <f t="array" aca="1" ref="AA118" ca="1">INDEX(AA$65:AA$74,$AI118,1)*(1-$AH118)+INDEX(AA$65:AA$74,$AJ118,1)*($AH118)</f>
        <v>50</v>
      </c>
      <c r="AB118" s="788" cm="1">
        <f t="array" aca="1" ref="AB118" ca="1">INDEX(AB$65:AB$74,$AI118,1)*(1-$AH118)+INDEX(AB$65:AB$74,$AJ118,1)*($AH118)</f>
        <v>150</v>
      </c>
      <c r="AC118" s="788" cm="1">
        <f t="array" aca="1" ref="AC118" ca="1">INDEX(AC$65:AC$74,$AI118,1)*(1-$AH118)+INDEX(AC$65:AC$74,$AJ118,1)*($AH118)</f>
        <v>150</v>
      </c>
      <c r="AD118" s="788" cm="1">
        <f t="array" aca="1" ref="AD118" ca="1">INDEX(AD$65:AD$74,$AI118,1)*(1-$AH118)+INDEX(AD$65:AD$74,$AJ118,1)*($AH118)</f>
        <v>100</v>
      </c>
      <c r="AE118" s="788" cm="1">
        <f t="array" aca="1" ref="AE118" ca="1">INDEX(AE$65:AE$74,$AI118,1)*(1-$AH118)+INDEX(AE$65:AE$74,$AJ118,1)*($AH118)</f>
        <v>400</v>
      </c>
      <c r="AF118" s="788" cm="1">
        <f t="array" aca="1" ref="AF118" ca="1">INDEX(AF$65:AF$74,$AI118,1)*(1-$AH118)+INDEX(AF$65:AF$74,$AJ118,1)*($AH118)</f>
        <v>400</v>
      </c>
      <c r="AG118" s="788"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28">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1">
        <f t="shared" si="6"/>
        <v>43733</v>
      </c>
      <c r="G119" s="277"/>
      <c r="H119" s="298"/>
      <c r="I119" s="298"/>
      <c r="J119" s="298">
        <v>4</v>
      </c>
      <c r="K119" s="477">
        <f>INDEX(Periods!$F$21:$O$30,J119+1,$E119+2)</f>
        <v>43733</v>
      </c>
      <c r="L119" s="826">
        <f t="shared" ca="1" si="18"/>
        <v>20</v>
      </c>
      <c r="M119" s="841"/>
      <c r="N119" s="282"/>
      <c r="O119" s="717" cm="1">
        <f t="array" aca="1" ref="O119" ca="1">INDEX(O$65:O$74,$AI119,1)*(1-$AH119)+INDEX(O$65:O$74,$AJ119,1)*($AH119)</f>
        <v>250</v>
      </c>
      <c r="P119" s="717" cm="1">
        <f t="array" aca="1" ref="P119" ca="1">INDEX(P$65:P$74,$AI119,1)*(1-$AH119)+INDEX(P$65:P$74,$AJ119,1)*($AH119)</f>
        <v>4500</v>
      </c>
      <c r="Q119" s="718" cm="1">
        <f t="array" aca="1" ref="Q119" ca="1">INDEX(Q$65:Q$74,$AI119,1)*(1-$AH119)+INDEX(Q$65:Q$74,$AJ119,1)*($AH119)</f>
        <v>0.76</v>
      </c>
      <c r="R119" s="718" cm="1">
        <f t="array" aca="1" ref="R119" ca="1">INDEX(R$65:R$74,$AI119,1)*(1-$AH119)+INDEX(R$65:R$74,$AJ119,1)*($AH119)</f>
        <v>0.78</v>
      </c>
      <c r="S119" s="714">
        <f>INDEX(Annual!i_pasture_stage_p6z,$J119+1,ROUNDDOWN((ROW($J119)-ROW($J$65))/i_p6_len,0)+1)</f>
        <v>1</v>
      </c>
      <c r="T119" s="718" cm="1">
        <f t="array" aca="1" ref="T119" ca="1">INDEX(T$65:T$74,$AI119,1)*(1-$AH119)+INDEX(T$65:T$74,$AJ119,1)*($AH119)</f>
        <v>0.3</v>
      </c>
      <c r="U119" s="713" cm="1">
        <f t="array" aca="1" ref="U119" ca="1">INDEX(U$65:U$74,$AI119,1)*(1-$AH119)+INDEX(U$65:U$74,$AJ119,1)*($AH119)</f>
        <v>10</v>
      </c>
      <c r="V119" s="718" cm="1">
        <f t="array" aca="1" ref="V119" ca="1">INDEX(V$65:V$74,$AI119,1)*(1-$AH119)+INDEX(V$65:V$74,$AJ119,1)*($AH119)</f>
        <v>0</v>
      </c>
      <c r="W119" s="282"/>
      <c r="X119" s="809" cm="1">
        <f t="array" aca="1" ref="X119" ca="1">INDEX(X$65:X$74,$AI119,1)*(1-$AH119)+INDEX(X$65:X$74,$AJ119,1)*($AH119)</f>
        <v>0.75</v>
      </c>
      <c r="Y119" s="788" cm="1">
        <f t="array" aca="1" ref="Y119" ca="1">INDEX(Y$65:Y$74,$AI119,1)*(1-$AH119)+INDEX(Y$65:Y$74,$AJ119,1)*($AH119)</f>
        <v>50</v>
      </c>
      <c r="Z119" s="788" cm="1">
        <f t="array" aca="1" ref="Z119" ca="1">INDEX(Z$65:Z$74,$AI119,1)*(1-$AH119)+INDEX(Z$65:Z$74,$AJ119,1)*($AH119)</f>
        <v>50</v>
      </c>
      <c r="AA119" s="788" cm="1">
        <f t="array" aca="1" ref="AA119" ca="1">INDEX(AA$65:AA$74,$AI119,1)*(1-$AH119)+INDEX(AA$65:AA$74,$AJ119,1)*($AH119)</f>
        <v>50</v>
      </c>
      <c r="AB119" s="788" cm="1">
        <f t="array" aca="1" ref="AB119" ca="1">INDEX(AB$65:AB$74,$AI119,1)*(1-$AH119)+INDEX(AB$65:AB$74,$AJ119,1)*($AH119)</f>
        <v>150</v>
      </c>
      <c r="AC119" s="788" cm="1">
        <f t="array" aca="1" ref="AC119" ca="1">INDEX(AC$65:AC$74,$AI119,1)*(1-$AH119)+INDEX(AC$65:AC$74,$AJ119,1)*($AH119)</f>
        <v>150</v>
      </c>
      <c r="AD119" s="788" cm="1">
        <f t="array" aca="1" ref="AD119" ca="1">INDEX(AD$65:AD$74,$AI119,1)*(1-$AH119)+INDEX(AD$65:AD$74,$AJ119,1)*($AH119)</f>
        <v>150</v>
      </c>
      <c r="AE119" s="788" cm="1">
        <f t="array" aca="1" ref="AE119" ca="1">INDEX(AE$65:AE$74,$AI119,1)*(1-$AH119)+INDEX(AE$65:AE$74,$AJ119,1)*($AH119)</f>
        <v>400</v>
      </c>
      <c r="AF119" s="788" cm="1">
        <f t="array" aca="1" ref="AF119" ca="1">INDEX(AF$65:AF$74,$AI119,1)*(1-$AH119)+INDEX(AF$65:AF$74,$AJ119,1)*($AH119)</f>
        <v>400</v>
      </c>
      <c r="AG119" s="788"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28">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1">
        <f t="shared" si="6"/>
        <v>43753</v>
      </c>
      <c r="G120" s="277"/>
      <c r="H120" s="298"/>
      <c r="I120" s="298"/>
      <c r="J120" s="298">
        <v>5</v>
      </c>
      <c r="K120" s="477">
        <f>INDEX(Periods!$F$21:$O$30,J120+1,$E120+2)</f>
        <v>43753</v>
      </c>
      <c r="L120" s="826">
        <f t="shared" ca="1" si="18"/>
        <v>36</v>
      </c>
      <c r="M120" s="841"/>
      <c r="N120" s="282"/>
      <c r="O120" s="717" cm="1">
        <f t="array" aca="1" ref="O120" ca="1">INDEX(O$65:O$74,$AI120,1)*(1-$AH120)+INDEX(O$65:O$74,$AJ120,1)*($AH120)</f>
        <v>250</v>
      </c>
      <c r="P120" s="717" cm="1">
        <f t="array" aca="1" ref="P120" ca="1">INDEX(P$65:P$74,$AI120,1)*(1-$AH120)+INDEX(P$65:P$74,$AJ120,1)*($AH120)</f>
        <v>4500</v>
      </c>
      <c r="Q120" s="718" cm="1">
        <f t="array" aca="1" ref="Q120" ca="1">INDEX(Q$65:Q$74,$AI120,1)*(1-$AH120)+INDEX(Q$65:Q$74,$AJ120,1)*($AH120)</f>
        <v>0.76</v>
      </c>
      <c r="R120" s="718" cm="1">
        <f t="array" aca="1" ref="R120" ca="1">INDEX(R$65:R$74,$AI120,1)*(1-$AH120)+INDEX(R$65:R$74,$AJ120,1)*($AH120)</f>
        <v>0.78</v>
      </c>
      <c r="S120" s="714">
        <f>INDEX(Annual!i_pasture_stage_p6z,$J120+1,ROUNDDOWN((ROW($J120)-ROW($J$65))/i_p6_len,0)+1)</f>
        <v>1</v>
      </c>
      <c r="T120" s="718" cm="1">
        <f t="array" aca="1" ref="T120" ca="1">INDEX(T$65:T$74,$AI120,1)*(1-$AH120)+INDEX(T$65:T$74,$AJ120,1)*($AH120)</f>
        <v>0.3</v>
      </c>
      <c r="U120" s="713" cm="1">
        <f t="array" aca="1" ref="U120" ca="1">INDEX(U$65:U$74,$AI120,1)*(1-$AH120)+INDEX(U$65:U$74,$AJ120,1)*($AH120)</f>
        <v>10</v>
      </c>
      <c r="V120" s="718" cm="1">
        <f t="array" aca="1" ref="V120" ca="1">INDEX(V$65:V$74,$AI120,1)*(1-$AH120)+INDEX(V$65:V$74,$AJ120,1)*($AH120)</f>
        <v>0</v>
      </c>
      <c r="W120" s="282"/>
      <c r="X120" s="809" cm="1">
        <f t="array" aca="1" ref="X120" ca="1">INDEX(X$65:X$74,$AI120,1)*(1-$AH120)+INDEX(X$65:X$74,$AJ120,1)*($AH120)</f>
        <v>0.75</v>
      </c>
      <c r="Y120" s="788" cm="1">
        <f t="array" aca="1" ref="Y120" ca="1">INDEX(Y$65:Y$74,$AI120,1)*(1-$AH120)+INDEX(Y$65:Y$74,$AJ120,1)*($AH120)</f>
        <v>50</v>
      </c>
      <c r="Z120" s="788" cm="1">
        <f t="array" aca="1" ref="Z120" ca="1">INDEX(Z$65:Z$74,$AI120,1)*(1-$AH120)+INDEX(Z$65:Z$74,$AJ120,1)*($AH120)</f>
        <v>50</v>
      </c>
      <c r="AA120" s="788" cm="1">
        <f t="array" aca="1" ref="AA120" ca="1">INDEX(AA$65:AA$74,$AI120,1)*(1-$AH120)+INDEX(AA$65:AA$74,$AJ120,1)*($AH120)</f>
        <v>50</v>
      </c>
      <c r="AB120" s="788" cm="1">
        <f t="array" aca="1" ref="AB120" ca="1">INDEX(AB$65:AB$74,$AI120,1)*(1-$AH120)+INDEX(AB$65:AB$74,$AJ120,1)*($AH120)</f>
        <v>150</v>
      </c>
      <c r="AC120" s="788" cm="1">
        <f t="array" aca="1" ref="AC120" ca="1">INDEX(AC$65:AC$74,$AI120,1)*(1-$AH120)+INDEX(AC$65:AC$74,$AJ120,1)*($AH120)</f>
        <v>150</v>
      </c>
      <c r="AD120" s="788" cm="1">
        <f t="array" aca="1" ref="AD120" ca="1">INDEX(AD$65:AD$74,$AI120,1)*(1-$AH120)+INDEX(AD$65:AD$74,$AJ120,1)*($AH120)</f>
        <v>150</v>
      </c>
      <c r="AE120" s="788" cm="1">
        <f t="array" aca="1" ref="AE120" ca="1">INDEX(AE$65:AE$74,$AI120,1)*(1-$AH120)+INDEX(AE$65:AE$74,$AJ120,1)*($AH120)</f>
        <v>400</v>
      </c>
      <c r="AF120" s="788" cm="1">
        <f t="array" aca="1" ref="AF120" ca="1">INDEX(AF$65:AF$74,$AI120,1)*(1-$AH120)+INDEX(AF$65:AF$74,$AJ120,1)*($AH120)</f>
        <v>400</v>
      </c>
      <c r="AG120" s="788"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28">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1">
        <f t="shared" si="6"/>
        <v>43789</v>
      </c>
      <c r="G121" s="277"/>
      <c r="H121" s="298"/>
      <c r="I121" s="298"/>
      <c r="J121" s="298">
        <v>6</v>
      </c>
      <c r="K121" s="477">
        <f>INDEX(Periods!$F$21:$O$30,J121+1,$E121+2)</f>
        <v>43789</v>
      </c>
      <c r="L121" s="826">
        <f t="shared" ca="1" si="18"/>
        <v>63</v>
      </c>
      <c r="M121" s="841"/>
      <c r="N121" s="282"/>
      <c r="O121" s="717" cm="1">
        <f t="array" aca="1" ref="O121" ca="1">INDEX(O$65:O$74,$AI121,1)*(1-$AH121)+INDEX(O$65:O$74,$AJ121,1)*($AH121)</f>
        <v>500</v>
      </c>
      <c r="P121" s="717" cm="1">
        <f t="array" aca="1" ref="P121" ca="1">INDEX(P$65:P$74,$AI121,1)*(1-$AH121)+INDEX(P$65:P$74,$AJ121,1)*($AH121)</f>
        <v>2666.9354838709678</v>
      </c>
      <c r="Q121" s="718" cm="1">
        <f t="array" aca="1" ref="Q121" ca="1">INDEX(Q$65:Q$74,$AI121,1)*(1-$AH121)+INDEX(Q$65:Q$74,$AJ121,1)*($AH121)</f>
        <v>0.53935483870967749</v>
      </c>
      <c r="R121" s="718" cm="1">
        <f t="array" aca="1" ref="R121" ca="1">INDEX(R$65:R$74,$AI121,1)*(1-$AH121)+INDEX(R$65:R$74,$AJ121,1)*($AH121)</f>
        <v>0.66508064516129028</v>
      </c>
      <c r="S121" s="714">
        <f>INDEX(Annual!i_pasture_stage_p6z,$J121+1,ROUNDDOWN((ROW($J121)-ROW($J$65))/i_p6_len,0)+1)</f>
        <v>1</v>
      </c>
      <c r="T121" s="718" cm="1">
        <f t="array" aca="1" ref="T121" ca="1">INDEX(T$65:T$74,$AI121,1)*(1-$AH121)+INDEX(T$65:T$74,$AJ121,1)*($AH121)</f>
        <v>0.3</v>
      </c>
      <c r="U121" s="713" cm="1">
        <f t="array" aca="1" ref="U121" ca="1">INDEX(U$65:U$74,$AI121,1)*(1-$AH121)+INDEX(U$65:U$74,$AJ121,1)*($AH121)</f>
        <v>10</v>
      </c>
      <c r="V121" s="718" cm="1">
        <f t="array" aca="1" ref="V121" ca="1">INDEX(V$65:V$74,$AI121,1)*(1-$AH121)+INDEX(V$65:V$74,$AJ121,1)*($AH121)</f>
        <v>0</v>
      </c>
      <c r="W121" s="282"/>
      <c r="X121" s="809" cm="1">
        <f t="array" aca="1" ref="X121" ca="1">INDEX(X$65:X$74,$AI121,1)*(1-$AH121)+INDEX(X$65:X$74,$AJ121,1)*($AH121)</f>
        <v>0.62580645161290327</v>
      </c>
      <c r="Y121" s="788" cm="1">
        <f t="array" aca="1" ref="Y121" ca="1">INDEX(Y$65:Y$74,$AI121,1)*(1-$AH121)+INDEX(Y$65:Y$74,$AJ121,1)*($AH121)</f>
        <v>50</v>
      </c>
      <c r="Z121" s="788" cm="1">
        <f t="array" aca="1" ref="Z121" ca="1">INDEX(Z$65:Z$74,$AI121,1)*(1-$AH121)+INDEX(Z$65:Z$74,$AJ121,1)*($AH121)</f>
        <v>50</v>
      </c>
      <c r="AA121" s="788" cm="1">
        <f t="array" aca="1" ref="AA121" ca="1">INDEX(AA$65:AA$74,$AI121,1)*(1-$AH121)+INDEX(AA$65:AA$74,$AJ121,1)*($AH121)</f>
        <v>50</v>
      </c>
      <c r="AB121" s="788" cm="1">
        <f t="array" aca="1" ref="AB121" ca="1">INDEX(AB$65:AB$74,$AI121,1)*(1-$AH121)+INDEX(AB$65:AB$74,$AJ121,1)*($AH121)</f>
        <v>238.70967741935482</v>
      </c>
      <c r="AC121" s="788" cm="1">
        <f t="array" aca="1" ref="AC121" ca="1">INDEX(AC$65:AC$74,$AI121,1)*(1-$AH121)+INDEX(AC$65:AC$74,$AJ121,1)*($AH121)</f>
        <v>150</v>
      </c>
      <c r="AD121" s="788" cm="1">
        <f t="array" aca="1" ref="AD121" ca="1">INDEX(AD$65:AD$74,$AI121,1)*(1-$AH121)+INDEX(AD$65:AD$74,$AJ121,1)*($AH121)</f>
        <v>150</v>
      </c>
      <c r="AE121" s="788" cm="1">
        <f t="array" aca="1" ref="AE121" ca="1">INDEX(AE$65:AE$74,$AI121,1)*(1-$AH121)+INDEX(AE$65:AE$74,$AJ121,1)*($AH121)</f>
        <v>400</v>
      </c>
      <c r="AF121" s="788" cm="1">
        <f t="array" aca="1" ref="AF121" ca="1">INDEX(AF$65:AF$74,$AI121,1)*(1-$AH121)+INDEX(AF$65:AF$74,$AJ121,1)*($AH121)</f>
        <v>400</v>
      </c>
      <c r="AG121" s="788"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28">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1">
        <f t="shared" si="6"/>
        <v>43852</v>
      </c>
      <c r="G122" s="277"/>
      <c r="H122" s="298"/>
      <c r="I122" s="298"/>
      <c r="J122" s="298">
        <v>7</v>
      </c>
      <c r="K122" s="477">
        <f>INDEX(Periods!$F$21:$O$30,J122+1,$E122+2)</f>
        <v>43852</v>
      </c>
      <c r="L122" s="826">
        <f t="shared" ca="1" si="18"/>
        <v>39</v>
      </c>
      <c r="M122" s="841"/>
      <c r="N122" s="282"/>
      <c r="O122" s="717" cm="1">
        <f t="array" aca="1" ref="O122" ca="1">INDEX(O$65:O$74,$AI122,1)*(1-$AH122)+INDEX(O$65:O$74,$AJ122,1)*($AH122)</f>
        <v>350</v>
      </c>
      <c r="P122" s="717" cm="1">
        <f t="array" aca="1" ref="P122" ca="1">INDEX(P$65:P$74,$AI122,1)*(1-$AH122)+INDEX(P$65:P$74,$AJ122,1)*($AH122)</f>
        <v>1450</v>
      </c>
      <c r="Q122" s="718" cm="1">
        <f t="array" aca="1" ref="Q122" ca="1">INDEX(Q$65:Q$74,$AI122,1)*(1-$AH122)+INDEX(Q$65:Q$74,$AJ122,1)*($AH122)</f>
        <v>0.5</v>
      </c>
      <c r="R122" s="718" cm="1">
        <f t="array" aca="1" ref="R122" ca="1">INDEX(R$65:R$74,$AI122,1)*(1-$AH122)+INDEX(R$65:R$74,$AJ122,1)*($AH122)</f>
        <v>0.59250000000000003</v>
      </c>
      <c r="S122" s="714">
        <f>INDEX(Annual!i_pasture_stage_p6z,$J122+1,ROUNDDOWN((ROW($J122)-ROW($J$65))/i_p6_len,0)+1)</f>
        <v>1</v>
      </c>
      <c r="T122" s="718" cm="1">
        <f t="array" aca="1" ref="T122" ca="1">INDEX(T$65:T$74,$AI122,1)*(1-$AH122)+INDEX(T$65:T$74,$AJ122,1)*($AH122)</f>
        <v>0.3</v>
      </c>
      <c r="U122" s="713" cm="1">
        <f t="array" aca="1" ref="U122" ca="1">INDEX(U$65:U$74,$AI122,1)*(1-$AH122)+INDEX(U$65:U$74,$AJ122,1)*($AH122)</f>
        <v>10</v>
      </c>
      <c r="V122" s="718" cm="1">
        <f t="array" aca="1" ref="V122" ca="1">INDEX(V$65:V$74,$AI122,1)*(1-$AH122)+INDEX(V$65:V$74,$AJ122,1)*($AH122)</f>
        <v>0</v>
      </c>
      <c r="W122" s="282"/>
      <c r="X122" s="809" cm="1">
        <f t="array" aca="1" ref="X122" ca="1">INDEX(X$65:X$74,$AI122,1)*(1-$AH122)+INDEX(X$65:X$74,$AJ122,1)*($AH122)</f>
        <v>0.33</v>
      </c>
      <c r="Y122" s="788" cm="1">
        <f t="array" aca="1" ref="Y122" ca="1">INDEX(Y$65:Y$74,$AI122,1)*(1-$AH122)+INDEX(Y$65:Y$74,$AJ122,1)*($AH122)</f>
        <v>50</v>
      </c>
      <c r="Z122" s="788" cm="1">
        <f t="array" aca="1" ref="Z122" ca="1">INDEX(Z$65:Z$74,$AI122,1)*(1-$AH122)+INDEX(Z$65:Z$74,$AJ122,1)*($AH122)</f>
        <v>50</v>
      </c>
      <c r="AA122" s="788" cm="1">
        <f t="array" aca="1" ref="AA122" ca="1">INDEX(AA$65:AA$74,$AI122,1)*(1-$AH122)+INDEX(AA$65:AA$74,$AJ122,1)*($AH122)</f>
        <v>50</v>
      </c>
      <c r="AB122" s="788" cm="1">
        <f t="array" aca="1" ref="AB122" ca="1">INDEX(AB$65:AB$74,$AI122,1)*(1-$AH122)+INDEX(AB$65:AB$74,$AJ122,1)*($AH122)</f>
        <v>400</v>
      </c>
      <c r="AC122" s="788" cm="1">
        <f t="array" aca="1" ref="AC122" ca="1">INDEX(AC$65:AC$74,$AI122,1)*(1-$AH122)+INDEX(AC$65:AC$74,$AJ122,1)*($AH122)</f>
        <v>400</v>
      </c>
      <c r="AD122" s="788" cm="1">
        <f t="array" aca="1" ref="AD122" ca="1">INDEX(AD$65:AD$74,$AI122,1)*(1-$AH122)+INDEX(AD$65:AD$74,$AJ122,1)*($AH122)</f>
        <v>400</v>
      </c>
      <c r="AE122" s="788" cm="1">
        <f t="array" aca="1" ref="AE122" ca="1">INDEX(AE$65:AE$74,$AI122,1)*(1-$AH122)+INDEX(AE$65:AE$74,$AJ122,1)*($AH122)</f>
        <v>400</v>
      </c>
      <c r="AF122" s="788" cm="1">
        <f t="array" aca="1" ref="AF122" ca="1">INDEX(AF$65:AF$74,$AI122,1)*(1-$AH122)+INDEX(AF$65:AF$74,$AJ122,1)*($AH122)</f>
        <v>400</v>
      </c>
      <c r="AG122" s="788"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28">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1">
        <f t="shared" si="6"/>
        <v>43891</v>
      </c>
      <c r="G123" s="277"/>
      <c r="H123" s="298"/>
      <c r="I123" s="298"/>
      <c r="J123" s="298">
        <v>8</v>
      </c>
      <c r="K123" s="477">
        <f>INDEX(Periods!$F$21:$O$30,J123+1,$E123+2)</f>
        <v>43891</v>
      </c>
      <c r="L123" s="826">
        <f t="shared" ca="1" si="18"/>
        <v>31</v>
      </c>
      <c r="M123" s="841"/>
      <c r="N123" s="282"/>
      <c r="O123" s="717" cm="1">
        <f t="array" aca="1" ref="O123" ca="1">INDEX(O$65:O$74,$AI123,1)*(1-$AH123)+INDEX(O$65:O$74,$AJ123,1)*($AH123)</f>
        <v>233</v>
      </c>
      <c r="P123" s="717" cm="1">
        <f t="array" aca="1" ref="P123" ca="1">INDEX(P$65:P$74,$AI123,1)*(1-$AH123)+INDEX(P$65:P$74,$AJ123,1)*($AH123)</f>
        <v>865</v>
      </c>
      <c r="Q123" s="718" cm="1">
        <f t="array" aca="1" ref="Q123" ca="1">INDEX(Q$65:Q$74,$AI123,1)*(1-$AH123)+INDEX(Q$65:Q$74,$AJ123,1)*($AH123)</f>
        <v>0.48635</v>
      </c>
      <c r="R123" s="718" cm="1">
        <f t="array" aca="1" ref="R123" ca="1">INDEX(R$65:R$74,$AI123,1)*(1-$AH123)+INDEX(R$65:R$74,$AJ123,1)*($AH123)</f>
        <v>0.56520000000000004</v>
      </c>
      <c r="S123" s="714">
        <f>INDEX(Annual!i_pasture_stage_p6z,$J123+1,ROUNDDOWN((ROW($J123)-ROW($J$65))/i_p6_len,0)+1)</f>
        <v>1</v>
      </c>
      <c r="T123" s="718" cm="1">
        <f t="array" aca="1" ref="T123" ca="1">INDEX(T$65:T$74,$AI123,1)*(1-$AH123)+INDEX(T$65:T$74,$AJ123,1)*($AH123)</f>
        <v>0.3</v>
      </c>
      <c r="U123" s="713" cm="1">
        <f t="array" aca="1" ref="U123" ca="1">INDEX(U$65:U$74,$AI123,1)*(1-$AH123)+INDEX(U$65:U$74,$AJ123,1)*($AH123)</f>
        <v>10</v>
      </c>
      <c r="V123" s="718" cm="1">
        <f t="array" aca="1" ref="V123" ca="1">INDEX(V$65:V$74,$AI123,1)*(1-$AH123)+INDEX(V$65:V$74,$AJ123,1)*($AH123)</f>
        <v>3.9000000000000007E-2</v>
      </c>
      <c r="W123" s="282"/>
      <c r="X123" s="809" cm="1">
        <f t="array" aca="1" ref="X123" ca="1">INDEX(X$65:X$74,$AI123,1)*(1-$AH123)+INDEX(X$65:X$74,$AJ123,1)*($AH123)</f>
        <v>0.33</v>
      </c>
      <c r="Y123" s="788" cm="1">
        <f t="array" aca="1" ref="Y123" ca="1">INDEX(Y$65:Y$74,$AI123,1)*(1-$AH123)+INDEX(Y$65:Y$74,$AJ123,1)*($AH123)</f>
        <v>50</v>
      </c>
      <c r="Z123" s="788" cm="1">
        <f t="array" aca="1" ref="Z123" ca="1">INDEX(Z$65:Z$74,$AI123,1)*(1-$AH123)+INDEX(Z$65:Z$74,$AJ123,1)*($AH123)</f>
        <v>50</v>
      </c>
      <c r="AA123" s="788" cm="1">
        <f t="array" aca="1" ref="AA123" ca="1">INDEX(AA$65:AA$74,$AI123,1)*(1-$AH123)+INDEX(AA$65:AA$74,$AJ123,1)*($AH123)</f>
        <v>50</v>
      </c>
      <c r="AB123" s="788" cm="1">
        <f t="array" aca="1" ref="AB123" ca="1">INDEX(AB$65:AB$74,$AI123,1)*(1-$AH123)+INDEX(AB$65:AB$74,$AJ123,1)*($AH123)</f>
        <v>400</v>
      </c>
      <c r="AC123" s="788" cm="1">
        <f t="array" aca="1" ref="AC123" ca="1">INDEX(AC$65:AC$74,$AI123,1)*(1-$AH123)+INDEX(AC$65:AC$74,$AJ123,1)*($AH123)</f>
        <v>400</v>
      </c>
      <c r="AD123" s="788" cm="1">
        <f t="array" aca="1" ref="AD123" ca="1">INDEX(AD$65:AD$74,$AI123,1)*(1-$AH123)+INDEX(AD$65:AD$74,$AJ123,1)*($AH123)</f>
        <v>400</v>
      </c>
      <c r="AE123" s="788" cm="1">
        <f t="array" aca="1" ref="AE123" ca="1">INDEX(AE$65:AE$74,$AI123,1)*(1-$AH123)+INDEX(AE$65:AE$74,$AJ123,1)*($AH123)</f>
        <v>400</v>
      </c>
      <c r="AF123" s="788" cm="1">
        <f t="array" aca="1" ref="AF123" ca="1">INDEX(AF$65:AF$74,$AI123,1)*(1-$AH123)+INDEX(AF$65:AF$74,$AJ123,1)*($AH123)</f>
        <v>400</v>
      </c>
      <c r="AG123" s="788"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28">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1">
        <f t="shared" si="6"/>
        <v>43922</v>
      </c>
      <c r="G124" s="277"/>
      <c r="H124" s="298"/>
      <c r="I124" s="829"/>
      <c r="J124" s="829">
        <v>9</v>
      </c>
      <c r="K124" s="802">
        <f>INDEX(Periods!$F$21:$O$30,J124+1,$E124+2)</f>
        <v>43922</v>
      </c>
      <c r="L124" s="830">
        <f t="shared" ca="1" si="18"/>
        <v>14</v>
      </c>
      <c r="M124" s="842"/>
      <c r="N124" s="832"/>
      <c r="O124" s="843" cm="1">
        <f t="array" aca="1" ref="O124" ca="1">INDEX(O$65:O$74,$AI124,1)*(1-$AH124)+INDEX(O$65:O$74,$AJ124,1)*($AH124)</f>
        <v>200</v>
      </c>
      <c r="P124" s="843" cm="1">
        <f t="array" aca="1" ref="P124" ca="1">INDEX(P$65:P$74,$AI124,1)*(1-$AH124)+INDEX(P$65:P$74,$AJ124,1)*($AH124)</f>
        <v>545.88235294117658</v>
      </c>
      <c r="Q124" s="844" cm="1">
        <f t="array" aca="1" ref="Q124" ca="1">INDEX(Q$65:Q$74,$AI124,1)*(1-$AH124)+INDEX(Q$65:Q$74,$AJ124,1)*($AH124)</f>
        <v>0.47514705882352942</v>
      </c>
      <c r="R124" s="844" cm="1">
        <f t="array" aca="1" ref="R124" ca="1">INDEX(R$65:R$74,$AI124,1)*(1-$AH124)+INDEX(R$65:R$74,$AJ124,1)*($AH124)</f>
        <v>0.54132352941176465</v>
      </c>
      <c r="S124" s="835">
        <f>INDEX(Annual!i_pasture_stage_p6z,$J124+1,ROUNDDOWN((ROW($J124)-ROW($J$65))/i_p6_len,0)+1)</f>
        <v>1</v>
      </c>
      <c r="T124" s="844" cm="1">
        <f t="array" aca="1" ref="T124" ca="1">INDEX(T$65:T$74,$AI124,1)*(1-$AH124)+INDEX(T$65:T$74,$AJ124,1)*($AH124)</f>
        <v>0.3</v>
      </c>
      <c r="U124" s="835" cm="1">
        <f t="array" aca="1" ref="U124" ca="1">INDEX(U$65:U$74,$AI124,1)*(1-$AH124)+INDEX(U$65:U$74,$AJ124,1)*($AH124)</f>
        <v>10</v>
      </c>
      <c r="V124" s="844" cm="1">
        <f t="array" aca="1" ref="V124" ca="1">INDEX(V$65:V$74,$AI124,1)*(1-$AH124)+INDEX(V$65:V$74,$AJ124,1)*($AH124)</f>
        <v>0.10882352941176471</v>
      </c>
      <c r="W124" s="832"/>
      <c r="X124" s="845" cm="1">
        <f t="array" aca="1" ref="X124" ca="1">INDEX(X$65:X$74,$AI124,1)*(1-$AH124)+INDEX(X$65:X$74,$AJ124,1)*($AH124)</f>
        <v>0.72411764705882353</v>
      </c>
      <c r="Y124" s="846" cm="1">
        <f t="array" aca="1" ref="Y124" ca="1">INDEX(Y$65:Y$74,$AI124,1)*(1-$AH124)+INDEX(Y$65:Y$74,$AJ124,1)*($AH124)</f>
        <v>50</v>
      </c>
      <c r="Z124" s="846" cm="1">
        <f t="array" aca="1" ref="Z124" ca="1">INDEX(Z$65:Z$74,$AI124,1)*(1-$AH124)+INDEX(Z$65:Z$74,$AJ124,1)*($AH124)</f>
        <v>50</v>
      </c>
      <c r="AA124" s="846" cm="1">
        <f t="array" aca="1" ref="AA124" ca="1">INDEX(AA$65:AA$74,$AI124,1)*(1-$AH124)+INDEX(AA$65:AA$74,$AJ124,1)*($AH124)</f>
        <v>50</v>
      </c>
      <c r="AB124" s="846" cm="1">
        <f t="array" aca="1" ref="AB124" ca="1">INDEX(AB$65:AB$74,$AI124,1)*(1-$AH124)+INDEX(AB$65:AB$74,$AJ124,1)*($AH124)</f>
        <v>400</v>
      </c>
      <c r="AC124" s="846" cm="1">
        <f t="array" aca="1" ref="AC124" ca="1">INDEX(AC$65:AC$74,$AI124,1)*(1-$AH124)+INDEX(AC$65:AC$74,$AJ124,1)*($AH124)</f>
        <v>400</v>
      </c>
      <c r="AD124" s="846" cm="1">
        <f t="array" aca="1" ref="AD124" ca="1">INDEX(AD$65:AD$74,$AI124,1)*(1-$AH124)+INDEX(AD$65:AD$74,$AJ124,1)*($AH124)</f>
        <v>400</v>
      </c>
      <c r="AE124" s="846" cm="1">
        <f t="array" aca="1" ref="AE124" ca="1">INDEX(AE$65:AE$74,$AI124,1)*(1-$AH124)+INDEX(AE$65:AE$74,$AJ124,1)*($AH124)</f>
        <v>400</v>
      </c>
      <c r="AF124" s="846" cm="1">
        <f t="array" aca="1" ref="AF124" ca="1">INDEX(AF$65:AF$74,$AI124,1)*(1-$AH124)+INDEX(AF$65:AF$74,$AJ124,1)*($AH124)</f>
        <v>400</v>
      </c>
      <c r="AG124" s="846" cm="1">
        <f t="array" aca="1" ref="AG124" ca="1">INDEX(AG$65:AG$74,$AI124,1)*(1-$AH124)+INDEX(AG$65:AG$74,$AJ124,1)*($AH124)</f>
        <v>400</v>
      </c>
      <c r="AH124" s="832">
        <f t="shared" ca="1" si="13"/>
        <v>0.58823529411764708</v>
      </c>
      <c r="AI124" s="832">
        <f t="shared" si="14"/>
        <v>10</v>
      </c>
      <c r="AJ124" s="832">
        <f t="shared" si="15"/>
        <v>1</v>
      </c>
      <c r="AK124" s="829" t="str">
        <f t="shared" si="7"/>
        <v>Dry</v>
      </c>
      <c r="AL124" s="832">
        <f t="shared" si="9"/>
        <v>144</v>
      </c>
      <c r="AM124" s="832"/>
      <c r="AN124" s="837">
        <f t="shared" si="19"/>
        <v>43593</v>
      </c>
      <c r="AO124" s="837">
        <f t="shared" si="8"/>
        <v>43684</v>
      </c>
      <c r="AP124" s="838">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1">
        <f t="shared" si="6"/>
        <v>43936</v>
      </c>
      <c r="G125" s="277"/>
      <c r="H125" s="298"/>
      <c r="I125" s="507" t="s">
        <v>747</v>
      </c>
      <c r="J125" s="507">
        <v>0</v>
      </c>
      <c r="K125" s="815">
        <f>INDEX(Periods!$F$21:$O$30,J125+1,$E125+2)</f>
        <v>43572</v>
      </c>
      <c r="L125" s="816">
        <f t="shared" ca="1" si="18"/>
        <v>21</v>
      </c>
      <c r="M125" s="508"/>
      <c r="N125" s="509"/>
      <c r="O125" s="716" cm="1">
        <f t="array" aca="1" ref="O125" ca="1">INDEX(O$65:O$74,$AI125,1)*(1-$AH125)+INDEX(O$65:O$74,$AJ125,1)*($AH125)</f>
        <v>200</v>
      </c>
      <c r="P125" s="716" cm="1">
        <f t="array" aca="1" ref="P125" ca="1">INDEX(P$65:P$74,$AI125,1)*(1-$AH125)+INDEX(P$65:P$74,$AJ125,1)*($AH125)</f>
        <v>438</v>
      </c>
      <c r="Q125" s="839" cm="1">
        <f t="array" aca="1" ref="Q125" ca="1">INDEX(Q$65:Q$74,$AI125,1)*(1-$AH125)+INDEX(Q$65:Q$74,$AJ125,1)*($AH125)</f>
        <v>0.47</v>
      </c>
      <c r="R125" s="839" cm="1">
        <f t="array" aca="1" ref="R125" ca="1">INDEX(R$65:R$74,$AI125,1)*(1-$AH125)+INDEX(R$65:R$74,$AJ125,1)*($AH125)</f>
        <v>0.53</v>
      </c>
      <c r="S125" s="840">
        <f>INDEX(Annual!i_pasture_stage_p6z,$J125+1,ROUNDDOWN((ROW($J125)-ROW($J$65))/i_p6_len,0)+1)</f>
        <v>1</v>
      </c>
      <c r="T125" s="719" cm="1">
        <f t="array" aca="1" ref="T125" ca="1">INDEX(T$65:T$74,$AI125,1)*(1-$AH125)+INDEX(T$65:T$74,$AJ125,1)*($AH125)</f>
        <v>0.3</v>
      </c>
      <c r="U125" s="715" cm="1">
        <f t="array" aca="1" ref="U125" ca="1">INDEX(U$65:U$74,$AI125,1)*(1-$AH125)+INDEX(U$65:U$74,$AJ125,1)*($AH125)</f>
        <v>10</v>
      </c>
      <c r="V125" s="719" cm="1">
        <f t="array" aca="1" ref="V125" ca="1">INDEX(V$65:V$74,$AI125,1)*(1-$AH125)+INDEX(V$65:V$74,$AJ125,1)*($AH125)</f>
        <v>0.15</v>
      </c>
      <c r="W125" s="509"/>
      <c r="X125" s="808" cm="1">
        <f t="array" aca="1" ref="X125" ca="1">INDEX(X$65:X$74,$AI125,1)*(1-$AH125)+INDEX(X$65:X$74,$AJ125,1)*($AH125)</f>
        <v>1</v>
      </c>
      <c r="Y125" s="787" cm="1">
        <f t="array" aca="1" ref="Y125" ca="1">INDEX(Y$65:Y$74,$AI125,1)*(1-$AH125)+INDEX(Y$65:Y$74,$AJ125,1)*($AH125)</f>
        <v>50</v>
      </c>
      <c r="Z125" s="787" cm="1">
        <f t="array" aca="1" ref="Z125" ca="1">INDEX(Z$65:Z$74,$AI125,1)*(1-$AH125)+INDEX(Z$65:Z$74,$AJ125,1)*($AH125)</f>
        <v>50</v>
      </c>
      <c r="AA125" s="787" cm="1">
        <f t="array" aca="1" ref="AA125" ca="1">INDEX(AA$65:AA$74,$AI125,1)*(1-$AH125)+INDEX(AA$65:AA$74,$AJ125,1)*($AH125)</f>
        <v>50</v>
      </c>
      <c r="AB125" s="787" cm="1">
        <f t="array" aca="1" ref="AB125" ca="1">INDEX(AB$65:AB$74,$AI125,1)*(1-$AH125)+INDEX(AB$65:AB$74,$AJ125,1)*($AH125)</f>
        <v>400</v>
      </c>
      <c r="AC125" s="787" cm="1">
        <f t="array" aca="1" ref="AC125" ca="1">INDEX(AC$65:AC$74,$AI125,1)*(1-$AH125)+INDEX(AC$65:AC$74,$AJ125,1)*($AH125)</f>
        <v>400</v>
      </c>
      <c r="AD125" s="787" cm="1">
        <f t="array" aca="1" ref="AD125" ca="1">INDEX(AD$65:AD$74,$AI125,1)*(1-$AH125)+INDEX(AD$65:AD$74,$AJ125,1)*($AH125)</f>
        <v>400</v>
      </c>
      <c r="AE125" s="787" cm="1">
        <f t="array" aca="1" ref="AE125" ca="1">INDEX(AE$65:AE$74,$AI125,1)*(1-$AH125)+INDEX(AE$65:AE$74,$AJ125,1)*($AH125)</f>
        <v>400</v>
      </c>
      <c r="AF125" s="787" cm="1">
        <f t="array" aca="1" ref="AF125" ca="1">INDEX(AF$65:AF$74,$AI125,1)*(1-$AH125)+INDEX(AF$65:AF$74,$AJ125,1)*($AH125)</f>
        <v>400</v>
      </c>
      <c r="AG125" s="787"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3">
        <f t="shared" si="19"/>
        <v>43593</v>
      </c>
      <c r="AO125" s="823">
        <f t="shared" si="8"/>
        <v>43684</v>
      </c>
      <c r="AP125" s="825">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1">
        <f t="shared" si="6"/>
        <v>43593</v>
      </c>
      <c r="G126" s="277"/>
      <c r="H126" s="298"/>
      <c r="I126" s="298"/>
      <c r="J126" s="298">
        <v>1</v>
      </c>
      <c r="K126" s="477">
        <f>INDEX(Periods!$F$21:$O$30,J126+1,$E126+2)</f>
        <v>43593</v>
      </c>
      <c r="L126" s="826">
        <f t="shared" ca="1" si="18"/>
        <v>35</v>
      </c>
      <c r="M126" s="841"/>
      <c r="N126" s="282"/>
      <c r="O126" s="717" cm="1">
        <f t="array" aca="1" ref="O126" ca="1">INDEX(O$65:O$74,$AI126,1)*(1-$AH126)+INDEX(O$65:O$74,$AJ126,1)*($AH126)</f>
        <v>200</v>
      </c>
      <c r="P126" s="717" cm="1">
        <f t="array" aca="1" ref="P126" ca="1">INDEX(P$65:P$74,$AI126,1)*(1-$AH126)+INDEX(P$65:P$74,$AJ126,1)*($AH126)</f>
        <v>335</v>
      </c>
      <c r="Q126" s="718" cm="1">
        <f t="array" aca="1" ref="Q126" ca="1">INDEX(Q$65:Q$74,$AI126,1)*(1-$AH126)+INDEX(Q$65:Q$74,$AJ126,1)*($AH126)</f>
        <v>0.81</v>
      </c>
      <c r="R126" s="718" cm="1">
        <f t="array" aca="1" ref="R126" ca="1">INDEX(R$65:R$74,$AI126,1)*(1-$AH126)+INDEX(R$65:R$74,$AJ126,1)*($AH126)</f>
        <v>0.81</v>
      </c>
      <c r="S126" s="713">
        <f>INDEX(Annual!i_pasture_stage_p6z,$J126+1,ROUNDDOWN((ROW($J126)-ROW($J$65))/i_p6_len,0)+1)</f>
        <v>0.14285714285714285</v>
      </c>
      <c r="T126" s="718" cm="1">
        <f t="array" aca="1" ref="T126" ca="1">INDEX(T$65:T$74,$AI126,1)*(1-$AH126)+INDEX(T$65:T$74,$AJ126,1)*($AH126)</f>
        <v>0.3</v>
      </c>
      <c r="U126" s="713" cm="1">
        <f t="array" aca="1" ref="U126" ca="1">INDEX(U$65:U$74,$AI126,1)*(1-$AH126)+INDEX(U$65:U$74,$AJ126,1)*($AH126)</f>
        <v>10</v>
      </c>
      <c r="V126" s="718" cm="1">
        <f t="array" aca="1" ref="V126" ca="1">INDEX(V$65:V$74,$AI126,1)*(1-$AH126)+INDEX(V$65:V$74,$AJ126,1)*($AH126)</f>
        <v>0.1</v>
      </c>
      <c r="W126" s="282"/>
      <c r="X126" s="809" cm="1">
        <f t="array" aca="1" ref="X126" ca="1">INDEX(X$65:X$74,$AI126,1)*(1-$AH126)+INDEX(X$65:X$74,$AJ126,1)*($AH126)</f>
        <v>1</v>
      </c>
      <c r="Y126" s="788" cm="1">
        <f t="array" aca="1" ref="Y126" ca="1">INDEX(Y$65:Y$74,$AI126,1)*(1-$AH126)+INDEX(Y$65:Y$74,$AJ126,1)*($AH126)</f>
        <v>50</v>
      </c>
      <c r="Z126" s="788" cm="1">
        <f t="array" aca="1" ref="Z126" ca="1">INDEX(Z$65:Z$74,$AI126,1)*(1-$AH126)+INDEX(Z$65:Z$74,$AJ126,1)*($AH126)</f>
        <v>50</v>
      </c>
      <c r="AA126" s="788" cm="1">
        <f t="array" aca="1" ref="AA126" ca="1">INDEX(AA$65:AA$74,$AI126,1)*(1-$AH126)+INDEX(AA$65:AA$74,$AJ126,1)*($AH126)</f>
        <v>50</v>
      </c>
      <c r="AB126" s="788" cm="1">
        <f t="array" aca="1" ref="AB126" ca="1">INDEX(AB$65:AB$74,$AI126,1)*(1-$AH126)+INDEX(AB$65:AB$74,$AJ126,1)*($AH126)</f>
        <v>100</v>
      </c>
      <c r="AC126" s="788" cm="1">
        <f t="array" aca="1" ref="AC126" ca="1">INDEX(AC$65:AC$74,$AI126,1)*(1-$AH126)+INDEX(AC$65:AC$74,$AJ126,1)*($AH126)</f>
        <v>400</v>
      </c>
      <c r="AD126" s="788" cm="1">
        <f t="array" aca="1" ref="AD126" ca="1">INDEX(AD$65:AD$74,$AI126,1)*(1-$AH126)+INDEX(AD$65:AD$74,$AJ126,1)*($AH126)</f>
        <v>400</v>
      </c>
      <c r="AE126" s="788" cm="1">
        <f t="array" aca="1" ref="AE126" ca="1">INDEX(AE$65:AE$74,$AI126,1)*(1-$AH126)+INDEX(AE$65:AE$74,$AJ126,1)*($AH126)</f>
        <v>400</v>
      </c>
      <c r="AF126" s="788" cm="1">
        <f t="array" aca="1" ref="AF126" ca="1">INDEX(AF$65:AF$74,$AI126,1)*(1-$AH126)+INDEX(AF$65:AF$74,$AJ126,1)*($AH126)</f>
        <v>400</v>
      </c>
      <c r="AG126" s="788"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28">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1">
        <f t="shared" si="6"/>
        <v>43628</v>
      </c>
      <c r="G127" s="277"/>
      <c r="H127" s="298"/>
      <c r="I127" s="298"/>
      <c r="J127" s="298">
        <v>2</v>
      </c>
      <c r="K127" s="477">
        <f>INDEX(Periods!$F$21:$O$30,J127+1,$E127+2)</f>
        <v>43628</v>
      </c>
      <c r="L127" s="826">
        <f t="shared" ca="1" si="18"/>
        <v>56</v>
      </c>
      <c r="M127" s="841"/>
      <c r="N127" s="282"/>
      <c r="O127" s="717" cm="1">
        <f t="array" aca="1" ref="O127" ca="1">INDEX(O$65:O$74,$AI127,1)*(1-$AH127)+INDEX(O$65:O$74,$AJ127,1)*($AH127)</f>
        <v>211.29545454545456</v>
      </c>
      <c r="P127" s="717" cm="1">
        <f t="array" aca="1" ref="P127" ca="1">INDEX(P$65:P$74,$AI127,1)*(1-$AH127)+INDEX(P$65:P$74,$AJ127,1)*($AH127)</f>
        <v>745.4545454545455</v>
      </c>
      <c r="Q127" s="718" cm="1">
        <f t="array" aca="1" ref="Q127" ca="1">INDEX(Q$65:Q$74,$AI127,1)*(1-$AH127)+INDEX(Q$65:Q$74,$AJ127,1)*($AH127)</f>
        <v>0.81</v>
      </c>
      <c r="R127" s="718" cm="1">
        <f t="array" aca="1" ref="R127" ca="1">INDEX(R$65:R$74,$AI127,1)*(1-$AH127)+INDEX(R$65:R$74,$AJ127,1)*($AH127)</f>
        <v>0.81</v>
      </c>
      <c r="S127" s="713">
        <f>INDEX(Annual!i_pasture_stage_p6z,$J127+1,ROUNDDOWN((ROW($J127)-ROW($J$65))/i_p6_len,0)+1)</f>
        <v>1</v>
      </c>
      <c r="T127" s="718" cm="1">
        <f t="array" aca="1" ref="T127" ca="1">INDEX(T$65:T$74,$AI127,1)*(1-$AH127)+INDEX(T$65:T$74,$AJ127,1)*($AH127)</f>
        <v>0.3</v>
      </c>
      <c r="U127" s="713" cm="1">
        <f t="array" aca="1" ref="U127" ca="1">INDEX(U$65:U$74,$AI127,1)*(1-$AH127)+INDEX(U$65:U$74,$AJ127,1)*($AH127)</f>
        <v>10</v>
      </c>
      <c r="V127" s="718" cm="1">
        <f t="array" aca="1" ref="V127" ca="1">INDEX(V$65:V$74,$AI127,1)*(1-$AH127)+INDEX(V$65:V$74,$AJ127,1)*($AH127)</f>
        <v>1.8181818181818184E-2</v>
      </c>
      <c r="W127" s="282"/>
      <c r="X127" s="809" cm="1">
        <f t="array" aca="1" ref="X127" ca="1">INDEX(X$65:X$74,$AI127,1)*(1-$AH127)+INDEX(X$65:X$74,$AJ127,1)*($AH127)</f>
        <v>1</v>
      </c>
      <c r="Y127" s="788" cm="1">
        <f t="array" aca="1" ref="Y127" ca="1">INDEX(Y$65:Y$74,$AI127,1)*(1-$AH127)+INDEX(Y$65:Y$74,$AJ127,1)*($AH127)</f>
        <v>50</v>
      </c>
      <c r="Z127" s="788" cm="1">
        <f t="array" aca="1" ref="Z127" ca="1">INDEX(Z$65:Z$74,$AI127,1)*(1-$AH127)+INDEX(Z$65:Z$74,$AJ127,1)*($AH127)</f>
        <v>50</v>
      </c>
      <c r="AA127" s="788" cm="1">
        <f t="array" aca="1" ref="AA127" ca="1">INDEX(AA$65:AA$74,$AI127,1)*(1-$AH127)+INDEX(AA$65:AA$74,$AJ127,1)*($AH127)</f>
        <v>50</v>
      </c>
      <c r="AB127" s="788" cm="1">
        <f t="array" aca="1" ref="AB127" ca="1">INDEX(AB$65:AB$74,$AI127,1)*(1-$AH127)+INDEX(AB$65:AB$74,$AJ127,1)*($AH127)</f>
        <v>131.81818181818181</v>
      </c>
      <c r="AC127" s="788" cm="1">
        <f t="array" aca="1" ref="AC127" ca="1">INDEX(AC$65:AC$74,$AI127,1)*(1-$AH127)+INDEX(AC$65:AC$74,$AJ127,1)*($AH127)</f>
        <v>118.18181818181819</v>
      </c>
      <c r="AD127" s="788" cm="1">
        <f t="array" aca="1" ref="AD127" ca="1">INDEX(AD$65:AD$74,$AI127,1)*(1-$AH127)+INDEX(AD$65:AD$74,$AJ127,1)*($AH127)</f>
        <v>150</v>
      </c>
      <c r="AE127" s="788" cm="1">
        <f t="array" aca="1" ref="AE127" ca="1">INDEX(AE$65:AE$74,$AI127,1)*(1-$AH127)+INDEX(AE$65:AE$74,$AJ127,1)*($AH127)</f>
        <v>400</v>
      </c>
      <c r="AF127" s="788" cm="1">
        <f t="array" aca="1" ref="AF127" ca="1">INDEX(AF$65:AF$74,$AI127,1)*(1-$AH127)+INDEX(AF$65:AF$74,$AJ127,1)*($AH127)</f>
        <v>400</v>
      </c>
      <c r="AG127" s="788"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28">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1">
        <f t="shared" si="6"/>
        <v>43684</v>
      </c>
      <c r="G128" s="277"/>
      <c r="H128" s="298"/>
      <c r="I128" s="298"/>
      <c r="J128" s="298">
        <v>3</v>
      </c>
      <c r="K128" s="477">
        <f>INDEX(Periods!$F$21:$O$30,J128+1,$E128+2)</f>
        <v>43684</v>
      </c>
      <c r="L128" s="826">
        <f t="shared" ca="1" si="18"/>
        <v>49</v>
      </c>
      <c r="M128" s="841"/>
      <c r="N128" s="282"/>
      <c r="O128" s="717" cm="1">
        <f t="array" aca="1" ref="O128" ca="1">INDEX(O$65:O$74,$AI128,1)*(1-$AH128)+INDEX(O$65:O$74,$AJ128,1)*($AH128)</f>
        <v>250</v>
      </c>
      <c r="P128" s="717" cm="1">
        <f t="array" aca="1" ref="P128" ca="1">INDEX(P$65:P$74,$AI128,1)*(1-$AH128)+INDEX(P$65:P$74,$AJ128,1)*($AH128)</f>
        <v>1600</v>
      </c>
      <c r="Q128" s="718" cm="1">
        <f t="array" aca="1" ref="Q128" ca="1">INDEX(Q$65:Q$74,$AI128,1)*(1-$AH128)+INDEX(Q$65:Q$74,$AJ128,1)*($AH128)</f>
        <v>0.8</v>
      </c>
      <c r="R128" s="718" cm="1">
        <f t="array" aca="1" ref="R128" ca="1">INDEX(R$65:R$74,$AI128,1)*(1-$AH128)+INDEX(R$65:R$74,$AJ128,1)*($AH128)</f>
        <v>0.8</v>
      </c>
      <c r="S128" s="713">
        <f>INDEX(Annual!i_pasture_stage_p6z,$J128+1,ROUNDDOWN((ROW($J128)-ROW($J$65))/i_p6_len,0)+1)</f>
        <v>1</v>
      </c>
      <c r="T128" s="718" cm="1">
        <f t="array" aca="1" ref="T128" ca="1">INDEX(T$65:T$74,$AI128,1)*(1-$AH128)+INDEX(T$65:T$74,$AJ128,1)*($AH128)</f>
        <v>0.3</v>
      </c>
      <c r="U128" s="713" cm="1">
        <f t="array" aca="1" ref="U128" ca="1">INDEX(U$65:U$74,$AI128,1)*(1-$AH128)+INDEX(U$65:U$74,$AJ128,1)*($AH128)</f>
        <v>10</v>
      </c>
      <c r="V128" s="718" cm="1">
        <f t="array" aca="1" ref="V128" ca="1">INDEX(V$65:V$74,$AI128,1)*(1-$AH128)+INDEX(V$65:V$74,$AJ128,1)*($AH128)</f>
        <v>0</v>
      </c>
      <c r="W128" s="282"/>
      <c r="X128" s="809" cm="1">
        <f t="array" aca="1" ref="X128" ca="1">INDEX(X$65:X$74,$AI128,1)*(1-$AH128)+INDEX(X$65:X$74,$AJ128,1)*($AH128)</f>
        <v>1</v>
      </c>
      <c r="Y128" s="788" cm="1">
        <f t="array" aca="1" ref="Y128" ca="1">INDEX(Y$65:Y$74,$AI128,1)*(1-$AH128)+INDEX(Y$65:Y$74,$AJ128,1)*($AH128)</f>
        <v>50</v>
      </c>
      <c r="Z128" s="788" cm="1">
        <f t="array" aca="1" ref="Z128" ca="1">INDEX(Z$65:Z$74,$AI128,1)*(1-$AH128)+INDEX(Z$65:Z$74,$AJ128,1)*($AH128)</f>
        <v>50</v>
      </c>
      <c r="AA128" s="788" cm="1">
        <f t="array" aca="1" ref="AA128" ca="1">INDEX(AA$65:AA$74,$AI128,1)*(1-$AH128)+INDEX(AA$65:AA$74,$AJ128,1)*($AH128)</f>
        <v>50</v>
      </c>
      <c r="AB128" s="788" cm="1">
        <f t="array" aca="1" ref="AB128" ca="1">INDEX(AB$65:AB$74,$AI128,1)*(1-$AH128)+INDEX(AB$65:AB$74,$AJ128,1)*($AH128)</f>
        <v>150</v>
      </c>
      <c r="AC128" s="788" cm="1">
        <f t="array" aca="1" ref="AC128" ca="1">INDEX(AC$65:AC$74,$AI128,1)*(1-$AH128)+INDEX(AC$65:AC$74,$AJ128,1)*($AH128)</f>
        <v>150</v>
      </c>
      <c r="AD128" s="788" cm="1">
        <f t="array" aca="1" ref="AD128" ca="1">INDEX(AD$65:AD$74,$AI128,1)*(1-$AH128)+INDEX(AD$65:AD$74,$AJ128,1)*($AH128)</f>
        <v>100</v>
      </c>
      <c r="AE128" s="788" cm="1">
        <f t="array" aca="1" ref="AE128" ca="1">INDEX(AE$65:AE$74,$AI128,1)*(1-$AH128)+INDEX(AE$65:AE$74,$AJ128,1)*($AH128)</f>
        <v>400</v>
      </c>
      <c r="AF128" s="788" cm="1">
        <f t="array" aca="1" ref="AF128" ca="1">INDEX(AF$65:AF$74,$AI128,1)*(1-$AH128)+INDEX(AF$65:AF$74,$AJ128,1)*($AH128)</f>
        <v>400</v>
      </c>
      <c r="AG128" s="788"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28">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1">
        <f t="shared" si="6"/>
        <v>43733</v>
      </c>
      <c r="G129" s="277"/>
      <c r="H129" s="298"/>
      <c r="I129" s="298"/>
      <c r="J129" s="298">
        <v>4</v>
      </c>
      <c r="K129" s="477">
        <f>INDEX(Periods!$F$21:$O$30,J129+1,$E129+2)</f>
        <v>43733</v>
      </c>
      <c r="L129" s="826">
        <f t="shared" ref="L129:L160" ca="1" si="23">IF(K130-K129&gt;0,K130-K129,OFFSET(K130,-i_p6_len,0)+364-K129)</f>
        <v>20</v>
      </c>
      <c r="M129" s="841"/>
      <c r="N129" s="282"/>
      <c r="O129" s="717" cm="1">
        <f t="array" aca="1" ref="O129" ca="1">INDEX(O$65:O$74,$AI129,1)*(1-$AH129)+INDEX(O$65:O$74,$AJ129,1)*($AH129)</f>
        <v>250</v>
      </c>
      <c r="P129" s="717" cm="1">
        <f t="array" aca="1" ref="P129" ca="1">INDEX(P$65:P$74,$AI129,1)*(1-$AH129)+INDEX(P$65:P$74,$AJ129,1)*($AH129)</f>
        <v>4500</v>
      </c>
      <c r="Q129" s="718" cm="1">
        <f t="array" aca="1" ref="Q129" ca="1">INDEX(Q$65:Q$74,$AI129,1)*(1-$AH129)+INDEX(Q$65:Q$74,$AJ129,1)*($AH129)</f>
        <v>0.76</v>
      </c>
      <c r="R129" s="718" cm="1">
        <f t="array" aca="1" ref="R129" ca="1">INDEX(R$65:R$74,$AI129,1)*(1-$AH129)+INDEX(R$65:R$74,$AJ129,1)*($AH129)</f>
        <v>0.78</v>
      </c>
      <c r="S129" s="714">
        <f>INDEX(Annual!i_pasture_stage_p6z,$J129+1,ROUNDDOWN((ROW($J129)-ROW($J$65))/i_p6_len,0)+1)</f>
        <v>1</v>
      </c>
      <c r="T129" s="718" cm="1">
        <f t="array" aca="1" ref="T129" ca="1">INDEX(T$65:T$74,$AI129,1)*(1-$AH129)+INDEX(T$65:T$74,$AJ129,1)*($AH129)</f>
        <v>0.3</v>
      </c>
      <c r="U129" s="713" cm="1">
        <f t="array" aca="1" ref="U129" ca="1">INDEX(U$65:U$74,$AI129,1)*(1-$AH129)+INDEX(U$65:U$74,$AJ129,1)*($AH129)</f>
        <v>10</v>
      </c>
      <c r="V129" s="718" cm="1">
        <f t="array" aca="1" ref="V129" ca="1">INDEX(V$65:V$74,$AI129,1)*(1-$AH129)+INDEX(V$65:V$74,$AJ129,1)*($AH129)</f>
        <v>0</v>
      </c>
      <c r="W129" s="282"/>
      <c r="X129" s="809" cm="1">
        <f t="array" aca="1" ref="X129" ca="1">INDEX(X$65:X$74,$AI129,1)*(1-$AH129)+INDEX(X$65:X$74,$AJ129,1)*($AH129)</f>
        <v>0.75</v>
      </c>
      <c r="Y129" s="788" cm="1">
        <f t="array" aca="1" ref="Y129" ca="1">INDEX(Y$65:Y$74,$AI129,1)*(1-$AH129)+INDEX(Y$65:Y$74,$AJ129,1)*($AH129)</f>
        <v>50</v>
      </c>
      <c r="Z129" s="788" cm="1">
        <f t="array" aca="1" ref="Z129" ca="1">INDEX(Z$65:Z$74,$AI129,1)*(1-$AH129)+INDEX(Z$65:Z$74,$AJ129,1)*($AH129)</f>
        <v>50</v>
      </c>
      <c r="AA129" s="788" cm="1">
        <f t="array" aca="1" ref="AA129" ca="1">INDEX(AA$65:AA$74,$AI129,1)*(1-$AH129)+INDEX(AA$65:AA$74,$AJ129,1)*($AH129)</f>
        <v>50</v>
      </c>
      <c r="AB129" s="788" cm="1">
        <f t="array" aca="1" ref="AB129" ca="1">INDEX(AB$65:AB$74,$AI129,1)*(1-$AH129)+INDEX(AB$65:AB$74,$AJ129,1)*($AH129)</f>
        <v>150</v>
      </c>
      <c r="AC129" s="788" cm="1">
        <f t="array" aca="1" ref="AC129" ca="1">INDEX(AC$65:AC$74,$AI129,1)*(1-$AH129)+INDEX(AC$65:AC$74,$AJ129,1)*($AH129)</f>
        <v>150</v>
      </c>
      <c r="AD129" s="788" cm="1">
        <f t="array" aca="1" ref="AD129" ca="1">INDEX(AD$65:AD$74,$AI129,1)*(1-$AH129)+INDEX(AD$65:AD$74,$AJ129,1)*($AH129)</f>
        <v>150</v>
      </c>
      <c r="AE129" s="788" cm="1">
        <f t="array" aca="1" ref="AE129" ca="1">INDEX(AE$65:AE$74,$AI129,1)*(1-$AH129)+INDEX(AE$65:AE$74,$AJ129,1)*($AH129)</f>
        <v>400</v>
      </c>
      <c r="AF129" s="788" cm="1">
        <f t="array" aca="1" ref="AF129" ca="1">INDEX(AF$65:AF$74,$AI129,1)*(1-$AH129)+INDEX(AF$65:AF$74,$AJ129,1)*($AH129)</f>
        <v>400</v>
      </c>
      <c r="AG129" s="788"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28">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1">
        <f t="shared" ref="F130:F164" si="26">$K130+364*($K130&lt;$AN130)</f>
        <v>43753</v>
      </c>
      <c r="G130" s="277"/>
      <c r="H130" s="298"/>
      <c r="I130" s="298"/>
      <c r="J130" s="298">
        <v>5</v>
      </c>
      <c r="K130" s="477">
        <f>INDEX(Periods!$F$21:$O$30,J130+1,$E130+2)</f>
        <v>43753</v>
      </c>
      <c r="L130" s="826">
        <f t="shared" ca="1" si="23"/>
        <v>22</v>
      </c>
      <c r="M130" s="841"/>
      <c r="N130" s="282"/>
      <c r="O130" s="717" cm="1">
        <f t="array" aca="1" ref="O130" ca="1">INDEX(O$65:O$74,$AI130,1)*(1-$AH130)+INDEX(O$65:O$74,$AJ130,1)*($AH130)</f>
        <v>250</v>
      </c>
      <c r="P130" s="717" cm="1">
        <f t="array" aca="1" ref="P130" ca="1">INDEX(P$65:P$74,$AI130,1)*(1-$AH130)+INDEX(P$65:P$74,$AJ130,1)*($AH130)</f>
        <v>4500</v>
      </c>
      <c r="Q130" s="718" cm="1">
        <f t="array" aca="1" ref="Q130" ca="1">INDEX(Q$65:Q$74,$AI130,1)*(1-$AH130)+INDEX(Q$65:Q$74,$AJ130,1)*($AH130)</f>
        <v>0.76</v>
      </c>
      <c r="R130" s="718" cm="1">
        <f t="array" aca="1" ref="R130" ca="1">INDEX(R$65:R$74,$AI130,1)*(1-$AH130)+INDEX(R$65:R$74,$AJ130,1)*($AH130)</f>
        <v>0.78</v>
      </c>
      <c r="S130" s="714">
        <f>INDEX(Annual!i_pasture_stage_p6z,$J130+1,ROUNDDOWN((ROW($J130)-ROW($J$65))/i_p6_len,0)+1)</f>
        <v>1</v>
      </c>
      <c r="T130" s="718" cm="1">
        <f t="array" aca="1" ref="T130" ca="1">INDEX(T$65:T$74,$AI130,1)*(1-$AH130)+INDEX(T$65:T$74,$AJ130,1)*($AH130)</f>
        <v>0.3</v>
      </c>
      <c r="U130" s="713" cm="1">
        <f t="array" aca="1" ref="U130" ca="1">INDEX(U$65:U$74,$AI130,1)*(1-$AH130)+INDEX(U$65:U$74,$AJ130,1)*($AH130)</f>
        <v>10</v>
      </c>
      <c r="V130" s="718" cm="1">
        <f t="array" aca="1" ref="V130" ca="1">INDEX(V$65:V$74,$AI130,1)*(1-$AH130)+INDEX(V$65:V$74,$AJ130,1)*($AH130)</f>
        <v>0</v>
      </c>
      <c r="W130" s="282"/>
      <c r="X130" s="809" cm="1">
        <f t="array" aca="1" ref="X130" ca="1">INDEX(X$65:X$74,$AI130,1)*(1-$AH130)+INDEX(X$65:X$74,$AJ130,1)*($AH130)</f>
        <v>0.75</v>
      </c>
      <c r="Y130" s="788" cm="1">
        <f t="array" aca="1" ref="Y130" ca="1">INDEX(Y$65:Y$74,$AI130,1)*(1-$AH130)+INDEX(Y$65:Y$74,$AJ130,1)*($AH130)</f>
        <v>50</v>
      </c>
      <c r="Z130" s="788" cm="1">
        <f t="array" aca="1" ref="Z130" ca="1">INDEX(Z$65:Z$74,$AI130,1)*(1-$AH130)+INDEX(Z$65:Z$74,$AJ130,1)*($AH130)</f>
        <v>50</v>
      </c>
      <c r="AA130" s="788" cm="1">
        <f t="array" aca="1" ref="AA130" ca="1">INDEX(AA$65:AA$74,$AI130,1)*(1-$AH130)+INDEX(AA$65:AA$74,$AJ130,1)*($AH130)</f>
        <v>50</v>
      </c>
      <c r="AB130" s="788" cm="1">
        <f t="array" aca="1" ref="AB130" ca="1">INDEX(AB$65:AB$74,$AI130,1)*(1-$AH130)+INDEX(AB$65:AB$74,$AJ130,1)*($AH130)</f>
        <v>150</v>
      </c>
      <c r="AC130" s="788" cm="1">
        <f t="array" aca="1" ref="AC130" ca="1">INDEX(AC$65:AC$74,$AI130,1)*(1-$AH130)+INDEX(AC$65:AC$74,$AJ130,1)*($AH130)</f>
        <v>150</v>
      </c>
      <c r="AD130" s="788" cm="1">
        <f t="array" aca="1" ref="AD130" ca="1">INDEX(AD$65:AD$74,$AI130,1)*(1-$AH130)+INDEX(AD$65:AD$74,$AJ130,1)*($AH130)</f>
        <v>150</v>
      </c>
      <c r="AE130" s="788" cm="1">
        <f t="array" aca="1" ref="AE130" ca="1">INDEX(AE$65:AE$74,$AI130,1)*(1-$AH130)+INDEX(AE$65:AE$74,$AJ130,1)*($AH130)</f>
        <v>400</v>
      </c>
      <c r="AF130" s="788" cm="1">
        <f t="array" aca="1" ref="AF130" ca="1">INDEX(AF$65:AF$74,$AI130,1)*(1-$AH130)+INDEX(AF$65:AF$74,$AJ130,1)*($AH130)</f>
        <v>400</v>
      </c>
      <c r="AG130" s="788"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28">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1">
        <f t="shared" si="26"/>
        <v>43775</v>
      </c>
      <c r="G131" s="277"/>
      <c r="H131" s="298"/>
      <c r="I131" s="298"/>
      <c r="J131" s="298">
        <v>6</v>
      </c>
      <c r="K131" s="477">
        <f>INDEX(Periods!$F$21:$O$30,J131+1,$E131+2)</f>
        <v>43775</v>
      </c>
      <c r="L131" s="826">
        <f t="shared" ca="1" si="23"/>
        <v>77</v>
      </c>
      <c r="M131" s="841"/>
      <c r="N131" s="282"/>
      <c r="O131" s="717" cm="1">
        <f t="array" aca="1" ref="O131" ca="1">INDEX(O$65:O$74,$AI131,1)*(1-$AH131)+INDEX(O$65:O$74,$AJ131,1)*($AH131)</f>
        <v>500</v>
      </c>
      <c r="P131" s="717" cm="1">
        <f t="array" aca="1" ref="P131" ca="1">INDEX(P$65:P$74,$AI131,1)*(1-$AH131)+INDEX(P$65:P$74,$AJ131,1)*($AH131)</f>
        <v>2800</v>
      </c>
      <c r="Q131" s="718" cm="1">
        <f t="array" aca="1" ref="Q131" ca="1">INDEX(Q$65:Q$74,$AI131,1)*(1-$AH131)+INDEX(Q$65:Q$74,$AJ131,1)*($AH131)</f>
        <v>0.55000000000000004</v>
      </c>
      <c r="R131" s="718" cm="1">
        <f t="array" aca="1" ref="R131" ca="1">INDEX(R$65:R$74,$AI131,1)*(1-$AH131)+INDEX(R$65:R$74,$AJ131,1)*($AH131)</f>
        <v>0.67749999999999999</v>
      </c>
      <c r="S131" s="714">
        <f>INDEX(Annual!i_pasture_stage_p6z,$J131+1,ROUNDDOWN((ROW($J131)-ROW($J$65))/i_p6_len,0)+1)</f>
        <v>1</v>
      </c>
      <c r="T131" s="718" cm="1">
        <f t="array" aca="1" ref="T131" ca="1">INDEX(T$65:T$74,$AI131,1)*(1-$AH131)+INDEX(T$65:T$74,$AJ131,1)*($AH131)</f>
        <v>0.3</v>
      </c>
      <c r="U131" s="713" cm="1">
        <f t="array" aca="1" ref="U131" ca="1">INDEX(U$65:U$74,$AI131,1)*(1-$AH131)+INDEX(U$65:U$74,$AJ131,1)*($AH131)</f>
        <v>10</v>
      </c>
      <c r="V131" s="718" cm="1">
        <f t="array" aca="1" ref="V131" ca="1">INDEX(V$65:V$74,$AI131,1)*(1-$AH131)+INDEX(V$65:V$74,$AJ131,1)*($AH131)</f>
        <v>0</v>
      </c>
      <c r="W131" s="282"/>
      <c r="X131" s="809" cm="1">
        <f t="array" aca="1" ref="X131" ca="1">INDEX(X$65:X$74,$AI131,1)*(1-$AH131)+INDEX(X$65:X$74,$AJ131,1)*($AH131)</f>
        <v>0.75</v>
      </c>
      <c r="Y131" s="788" cm="1">
        <f t="array" aca="1" ref="Y131" ca="1">INDEX(Y$65:Y$74,$AI131,1)*(1-$AH131)+INDEX(Y$65:Y$74,$AJ131,1)*($AH131)</f>
        <v>50</v>
      </c>
      <c r="Z131" s="788" cm="1">
        <f t="array" aca="1" ref="Z131" ca="1">INDEX(Z$65:Z$74,$AI131,1)*(1-$AH131)+INDEX(Z$65:Z$74,$AJ131,1)*($AH131)</f>
        <v>50</v>
      </c>
      <c r="AA131" s="788" cm="1">
        <f t="array" aca="1" ref="AA131" ca="1">INDEX(AA$65:AA$74,$AI131,1)*(1-$AH131)+INDEX(AA$65:AA$74,$AJ131,1)*($AH131)</f>
        <v>50</v>
      </c>
      <c r="AB131" s="788" cm="1">
        <f t="array" aca="1" ref="AB131" ca="1">INDEX(AB$65:AB$74,$AI131,1)*(1-$AH131)+INDEX(AB$65:AB$74,$AJ131,1)*($AH131)</f>
        <v>150</v>
      </c>
      <c r="AC131" s="788" cm="1">
        <f t="array" aca="1" ref="AC131" ca="1">INDEX(AC$65:AC$74,$AI131,1)*(1-$AH131)+INDEX(AC$65:AC$74,$AJ131,1)*($AH131)</f>
        <v>150</v>
      </c>
      <c r="AD131" s="788" cm="1">
        <f t="array" aca="1" ref="AD131" ca="1">INDEX(AD$65:AD$74,$AI131,1)*(1-$AH131)+INDEX(AD$65:AD$74,$AJ131,1)*($AH131)</f>
        <v>150</v>
      </c>
      <c r="AE131" s="788" cm="1">
        <f t="array" aca="1" ref="AE131" ca="1">INDEX(AE$65:AE$74,$AI131,1)*(1-$AH131)+INDEX(AE$65:AE$74,$AJ131,1)*($AH131)</f>
        <v>400</v>
      </c>
      <c r="AF131" s="788" cm="1">
        <f t="array" aca="1" ref="AF131" ca="1">INDEX(AF$65:AF$74,$AI131,1)*(1-$AH131)+INDEX(AF$65:AF$74,$AJ131,1)*($AH131)</f>
        <v>400</v>
      </c>
      <c r="AG131" s="788"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28">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1">
        <f t="shared" si="26"/>
        <v>43852</v>
      </c>
      <c r="G132" s="277"/>
      <c r="H132" s="298"/>
      <c r="I132" s="298"/>
      <c r="J132" s="298">
        <v>7</v>
      </c>
      <c r="K132" s="477">
        <f>INDEX(Periods!$F$21:$O$30,J132+1,$E132+2)</f>
        <v>43852</v>
      </c>
      <c r="L132" s="826">
        <f t="shared" ca="1" si="23"/>
        <v>39</v>
      </c>
      <c r="M132" s="841"/>
      <c r="N132" s="282"/>
      <c r="O132" s="717" cm="1">
        <f t="array" aca="1" ref="O132" ca="1">INDEX(O$65:O$74,$AI132,1)*(1-$AH132)+INDEX(O$65:O$74,$AJ132,1)*($AH132)</f>
        <v>350</v>
      </c>
      <c r="P132" s="717" cm="1">
        <f t="array" aca="1" ref="P132" ca="1">INDEX(P$65:P$74,$AI132,1)*(1-$AH132)+INDEX(P$65:P$74,$AJ132,1)*($AH132)</f>
        <v>1450</v>
      </c>
      <c r="Q132" s="718" cm="1">
        <f t="array" aca="1" ref="Q132" ca="1">INDEX(Q$65:Q$74,$AI132,1)*(1-$AH132)+INDEX(Q$65:Q$74,$AJ132,1)*($AH132)</f>
        <v>0.5</v>
      </c>
      <c r="R132" s="718" cm="1">
        <f t="array" aca="1" ref="R132" ca="1">INDEX(R$65:R$74,$AI132,1)*(1-$AH132)+INDEX(R$65:R$74,$AJ132,1)*($AH132)</f>
        <v>0.59250000000000003</v>
      </c>
      <c r="S132" s="714">
        <f>INDEX(Annual!i_pasture_stage_p6z,$J132+1,ROUNDDOWN((ROW($J132)-ROW($J$65))/i_p6_len,0)+1)</f>
        <v>1</v>
      </c>
      <c r="T132" s="718" cm="1">
        <f t="array" aca="1" ref="T132" ca="1">INDEX(T$65:T$74,$AI132,1)*(1-$AH132)+INDEX(T$65:T$74,$AJ132,1)*($AH132)</f>
        <v>0.3</v>
      </c>
      <c r="U132" s="713" cm="1">
        <f t="array" aca="1" ref="U132" ca="1">INDEX(U$65:U$74,$AI132,1)*(1-$AH132)+INDEX(U$65:U$74,$AJ132,1)*($AH132)</f>
        <v>10</v>
      </c>
      <c r="V132" s="718" cm="1">
        <f t="array" aca="1" ref="V132" ca="1">INDEX(V$65:V$74,$AI132,1)*(1-$AH132)+INDEX(V$65:V$74,$AJ132,1)*($AH132)</f>
        <v>0</v>
      </c>
      <c r="W132" s="282"/>
      <c r="X132" s="809" cm="1">
        <f t="array" aca="1" ref="X132" ca="1">INDEX(X$65:X$74,$AI132,1)*(1-$AH132)+INDEX(X$65:X$74,$AJ132,1)*($AH132)</f>
        <v>0.33</v>
      </c>
      <c r="Y132" s="788" cm="1">
        <f t="array" aca="1" ref="Y132" ca="1">INDEX(Y$65:Y$74,$AI132,1)*(1-$AH132)+INDEX(Y$65:Y$74,$AJ132,1)*($AH132)</f>
        <v>50</v>
      </c>
      <c r="Z132" s="788" cm="1">
        <f t="array" aca="1" ref="Z132" ca="1">INDEX(Z$65:Z$74,$AI132,1)*(1-$AH132)+INDEX(Z$65:Z$74,$AJ132,1)*($AH132)</f>
        <v>50</v>
      </c>
      <c r="AA132" s="788" cm="1">
        <f t="array" aca="1" ref="AA132" ca="1">INDEX(AA$65:AA$74,$AI132,1)*(1-$AH132)+INDEX(AA$65:AA$74,$AJ132,1)*($AH132)</f>
        <v>50</v>
      </c>
      <c r="AB132" s="788" cm="1">
        <f t="array" aca="1" ref="AB132" ca="1">INDEX(AB$65:AB$74,$AI132,1)*(1-$AH132)+INDEX(AB$65:AB$74,$AJ132,1)*($AH132)</f>
        <v>400</v>
      </c>
      <c r="AC132" s="788" cm="1">
        <f t="array" aca="1" ref="AC132" ca="1">INDEX(AC$65:AC$74,$AI132,1)*(1-$AH132)+INDEX(AC$65:AC$74,$AJ132,1)*($AH132)</f>
        <v>400</v>
      </c>
      <c r="AD132" s="788" cm="1">
        <f t="array" aca="1" ref="AD132" ca="1">INDEX(AD$65:AD$74,$AI132,1)*(1-$AH132)+INDEX(AD$65:AD$74,$AJ132,1)*($AH132)</f>
        <v>400</v>
      </c>
      <c r="AE132" s="788" cm="1">
        <f t="array" aca="1" ref="AE132" ca="1">INDEX(AE$65:AE$74,$AI132,1)*(1-$AH132)+INDEX(AE$65:AE$74,$AJ132,1)*($AH132)</f>
        <v>400</v>
      </c>
      <c r="AF132" s="788" cm="1">
        <f t="array" aca="1" ref="AF132" ca="1">INDEX(AF$65:AF$74,$AI132,1)*(1-$AH132)+INDEX(AF$65:AF$74,$AJ132,1)*($AH132)</f>
        <v>400</v>
      </c>
      <c r="AG132" s="788"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28">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1">
        <f t="shared" si="26"/>
        <v>43891</v>
      </c>
      <c r="G133" s="277"/>
      <c r="H133" s="298"/>
      <c r="I133" s="298"/>
      <c r="J133" s="298">
        <v>8</v>
      </c>
      <c r="K133" s="477">
        <f>INDEX(Periods!$F$21:$O$30,J133+1,$E133+2)</f>
        <v>43891</v>
      </c>
      <c r="L133" s="826">
        <f t="shared" ca="1" si="23"/>
        <v>31</v>
      </c>
      <c r="M133" s="841"/>
      <c r="N133" s="282"/>
      <c r="O133" s="717" cm="1">
        <f t="array" aca="1" ref="O133" ca="1">INDEX(O$65:O$74,$AI133,1)*(1-$AH133)+INDEX(O$65:O$74,$AJ133,1)*($AH133)</f>
        <v>233</v>
      </c>
      <c r="P133" s="717" cm="1">
        <f t="array" aca="1" ref="P133" ca="1">INDEX(P$65:P$74,$AI133,1)*(1-$AH133)+INDEX(P$65:P$74,$AJ133,1)*($AH133)</f>
        <v>865</v>
      </c>
      <c r="Q133" s="718" cm="1">
        <f t="array" aca="1" ref="Q133" ca="1">INDEX(Q$65:Q$74,$AI133,1)*(1-$AH133)+INDEX(Q$65:Q$74,$AJ133,1)*($AH133)</f>
        <v>0.48635</v>
      </c>
      <c r="R133" s="718" cm="1">
        <f t="array" aca="1" ref="R133" ca="1">INDEX(R$65:R$74,$AI133,1)*(1-$AH133)+INDEX(R$65:R$74,$AJ133,1)*($AH133)</f>
        <v>0.56520000000000004</v>
      </c>
      <c r="S133" s="714">
        <f>INDEX(Annual!i_pasture_stage_p6z,$J133+1,ROUNDDOWN((ROW($J133)-ROW($J$65))/i_p6_len,0)+1)</f>
        <v>1</v>
      </c>
      <c r="T133" s="718" cm="1">
        <f t="array" aca="1" ref="T133" ca="1">INDEX(T$65:T$74,$AI133,1)*(1-$AH133)+INDEX(T$65:T$74,$AJ133,1)*($AH133)</f>
        <v>0.3</v>
      </c>
      <c r="U133" s="713" cm="1">
        <f t="array" aca="1" ref="U133" ca="1">INDEX(U$65:U$74,$AI133,1)*(1-$AH133)+INDEX(U$65:U$74,$AJ133,1)*($AH133)</f>
        <v>10</v>
      </c>
      <c r="V133" s="718" cm="1">
        <f t="array" aca="1" ref="V133" ca="1">INDEX(V$65:V$74,$AI133,1)*(1-$AH133)+INDEX(V$65:V$74,$AJ133,1)*($AH133)</f>
        <v>3.9000000000000007E-2</v>
      </c>
      <c r="W133" s="282"/>
      <c r="X133" s="809" cm="1">
        <f t="array" aca="1" ref="X133" ca="1">INDEX(X$65:X$74,$AI133,1)*(1-$AH133)+INDEX(X$65:X$74,$AJ133,1)*($AH133)</f>
        <v>0.33</v>
      </c>
      <c r="Y133" s="788" cm="1">
        <f t="array" aca="1" ref="Y133" ca="1">INDEX(Y$65:Y$74,$AI133,1)*(1-$AH133)+INDEX(Y$65:Y$74,$AJ133,1)*($AH133)</f>
        <v>50</v>
      </c>
      <c r="Z133" s="788" cm="1">
        <f t="array" aca="1" ref="Z133" ca="1">INDEX(Z$65:Z$74,$AI133,1)*(1-$AH133)+INDEX(Z$65:Z$74,$AJ133,1)*($AH133)</f>
        <v>50</v>
      </c>
      <c r="AA133" s="788" cm="1">
        <f t="array" aca="1" ref="AA133" ca="1">INDEX(AA$65:AA$74,$AI133,1)*(1-$AH133)+INDEX(AA$65:AA$74,$AJ133,1)*($AH133)</f>
        <v>50</v>
      </c>
      <c r="AB133" s="788" cm="1">
        <f t="array" aca="1" ref="AB133" ca="1">INDEX(AB$65:AB$74,$AI133,1)*(1-$AH133)+INDEX(AB$65:AB$74,$AJ133,1)*($AH133)</f>
        <v>400</v>
      </c>
      <c r="AC133" s="788" cm="1">
        <f t="array" aca="1" ref="AC133" ca="1">INDEX(AC$65:AC$74,$AI133,1)*(1-$AH133)+INDEX(AC$65:AC$74,$AJ133,1)*($AH133)</f>
        <v>400</v>
      </c>
      <c r="AD133" s="788" cm="1">
        <f t="array" aca="1" ref="AD133" ca="1">INDEX(AD$65:AD$74,$AI133,1)*(1-$AH133)+INDEX(AD$65:AD$74,$AJ133,1)*($AH133)</f>
        <v>400</v>
      </c>
      <c r="AE133" s="788" cm="1">
        <f t="array" aca="1" ref="AE133" ca="1">INDEX(AE$65:AE$74,$AI133,1)*(1-$AH133)+INDEX(AE$65:AE$74,$AJ133,1)*($AH133)</f>
        <v>400</v>
      </c>
      <c r="AF133" s="788" cm="1">
        <f t="array" aca="1" ref="AF133" ca="1">INDEX(AF$65:AF$74,$AI133,1)*(1-$AH133)+INDEX(AF$65:AF$74,$AJ133,1)*($AH133)</f>
        <v>400</v>
      </c>
      <c r="AG133" s="788"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28">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1">
        <f t="shared" si="26"/>
        <v>43922</v>
      </c>
      <c r="G134" s="277"/>
      <c r="H134" s="298"/>
      <c r="I134" s="829"/>
      <c r="J134" s="829">
        <v>9</v>
      </c>
      <c r="K134" s="802">
        <f>INDEX(Periods!$F$21:$O$30,J134+1,$E134+2)</f>
        <v>43922</v>
      </c>
      <c r="L134" s="830">
        <f t="shared" ca="1" si="23"/>
        <v>14</v>
      </c>
      <c r="M134" s="842"/>
      <c r="N134" s="832"/>
      <c r="O134" s="843" cm="1">
        <f t="array" aca="1" ref="O134" ca="1">INDEX(O$65:O$74,$AI134,1)*(1-$AH134)+INDEX(O$65:O$74,$AJ134,1)*($AH134)</f>
        <v>200</v>
      </c>
      <c r="P134" s="843" cm="1">
        <f t="array" aca="1" ref="P134" ca="1">INDEX(P$65:P$74,$AI134,1)*(1-$AH134)+INDEX(P$65:P$74,$AJ134,1)*($AH134)</f>
        <v>545.88235294117658</v>
      </c>
      <c r="Q134" s="844" cm="1">
        <f t="array" aca="1" ref="Q134" ca="1">INDEX(Q$65:Q$74,$AI134,1)*(1-$AH134)+INDEX(Q$65:Q$74,$AJ134,1)*($AH134)</f>
        <v>0.47514705882352942</v>
      </c>
      <c r="R134" s="844" cm="1">
        <f t="array" aca="1" ref="R134" ca="1">INDEX(R$65:R$74,$AI134,1)*(1-$AH134)+INDEX(R$65:R$74,$AJ134,1)*($AH134)</f>
        <v>0.54132352941176465</v>
      </c>
      <c r="S134" s="835">
        <f>INDEX(Annual!i_pasture_stage_p6z,$J134+1,ROUNDDOWN((ROW($J134)-ROW($J$65))/i_p6_len,0)+1)</f>
        <v>1</v>
      </c>
      <c r="T134" s="844" cm="1">
        <f t="array" aca="1" ref="T134" ca="1">INDEX(T$65:T$74,$AI134,1)*(1-$AH134)+INDEX(T$65:T$74,$AJ134,1)*($AH134)</f>
        <v>0.3</v>
      </c>
      <c r="U134" s="835" cm="1">
        <f t="array" aca="1" ref="U134" ca="1">INDEX(U$65:U$74,$AI134,1)*(1-$AH134)+INDEX(U$65:U$74,$AJ134,1)*($AH134)</f>
        <v>10</v>
      </c>
      <c r="V134" s="844" cm="1">
        <f t="array" aca="1" ref="V134" ca="1">INDEX(V$65:V$74,$AI134,1)*(1-$AH134)+INDEX(V$65:V$74,$AJ134,1)*($AH134)</f>
        <v>0.10882352941176471</v>
      </c>
      <c r="W134" s="832"/>
      <c r="X134" s="845" cm="1">
        <f t="array" aca="1" ref="X134" ca="1">INDEX(X$65:X$74,$AI134,1)*(1-$AH134)+INDEX(X$65:X$74,$AJ134,1)*($AH134)</f>
        <v>0.72411764705882353</v>
      </c>
      <c r="Y134" s="846" cm="1">
        <f t="array" aca="1" ref="Y134" ca="1">INDEX(Y$65:Y$74,$AI134,1)*(1-$AH134)+INDEX(Y$65:Y$74,$AJ134,1)*($AH134)</f>
        <v>50</v>
      </c>
      <c r="Z134" s="846" cm="1">
        <f t="array" aca="1" ref="Z134" ca="1">INDEX(Z$65:Z$74,$AI134,1)*(1-$AH134)+INDEX(Z$65:Z$74,$AJ134,1)*($AH134)</f>
        <v>50</v>
      </c>
      <c r="AA134" s="846" cm="1">
        <f t="array" aca="1" ref="AA134" ca="1">INDEX(AA$65:AA$74,$AI134,1)*(1-$AH134)+INDEX(AA$65:AA$74,$AJ134,1)*($AH134)</f>
        <v>50</v>
      </c>
      <c r="AB134" s="846" cm="1">
        <f t="array" aca="1" ref="AB134" ca="1">INDEX(AB$65:AB$74,$AI134,1)*(1-$AH134)+INDEX(AB$65:AB$74,$AJ134,1)*($AH134)</f>
        <v>400</v>
      </c>
      <c r="AC134" s="846" cm="1">
        <f t="array" aca="1" ref="AC134" ca="1">INDEX(AC$65:AC$74,$AI134,1)*(1-$AH134)+INDEX(AC$65:AC$74,$AJ134,1)*($AH134)</f>
        <v>400</v>
      </c>
      <c r="AD134" s="846" cm="1">
        <f t="array" aca="1" ref="AD134" ca="1">INDEX(AD$65:AD$74,$AI134,1)*(1-$AH134)+INDEX(AD$65:AD$74,$AJ134,1)*($AH134)</f>
        <v>400</v>
      </c>
      <c r="AE134" s="846" cm="1">
        <f t="array" aca="1" ref="AE134" ca="1">INDEX(AE$65:AE$74,$AI134,1)*(1-$AH134)+INDEX(AE$65:AE$74,$AJ134,1)*($AH134)</f>
        <v>400</v>
      </c>
      <c r="AF134" s="846" cm="1">
        <f t="array" aca="1" ref="AF134" ca="1">INDEX(AF$65:AF$74,$AI134,1)*(1-$AH134)+INDEX(AF$65:AF$74,$AJ134,1)*($AH134)</f>
        <v>400</v>
      </c>
      <c r="AG134" s="846" cm="1">
        <f t="array" aca="1" ref="AG134" ca="1">INDEX(AG$65:AG$74,$AI134,1)*(1-$AH134)+INDEX(AG$65:AG$74,$AJ134,1)*($AH134)</f>
        <v>400</v>
      </c>
      <c r="AH134" s="832">
        <f t="shared" ca="1" si="13"/>
        <v>0.58823529411764708</v>
      </c>
      <c r="AI134" s="832">
        <f t="shared" si="14"/>
        <v>10</v>
      </c>
      <c r="AJ134" s="832">
        <f t="shared" si="15"/>
        <v>1</v>
      </c>
      <c r="AK134" s="829" t="str">
        <f t="shared" si="27"/>
        <v>Dry</v>
      </c>
      <c r="AL134" s="832">
        <f t="shared" si="29"/>
        <v>144</v>
      </c>
      <c r="AM134" s="832"/>
      <c r="AN134" s="837">
        <f t="shared" si="24"/>
        <v>43593</v>
      </c>
      <c r="AO134" s="837">
        <f t="shared" si="28"/>
        <v>43684</v>
      </c>
      <c r="AP134" s="838">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1">
        <f t="shared" si="26"/>
        <v>43936</v>
      </c>
      <c r="G135" s="277"/>
      <c r="H135" s="298"/>
      <c r="I135" s="507" t="s">
        <v>748</v>
      </c>
      <c r="J135" s="507">
        <v>0</v>
      </c>
      <c r="K135" s="815">
        <f>INDEX(Periods!$F$21:$O$30,J135+1,$E135+2)</f>
        <v>43572</v>
      </c>
      <c r="L135" s="816">
        <f t="shared" ca="1" si="23"/>
        <v>21</v>
      </c>
      <c r="M135" s="508"/>
      <c r="N135" s="509"/>
      <c r="O135" s="716" cm="1">
        <f t="array" aca="1" ref="O135" ca="1">INDEX(O$65:O$74,$AI135,1)*(1-$AH135)+INDEX(O$65:O$74,$AJ135,1)*($AH135)</f>
        <v>200</v>
      </c>
      <c r="P135" s="716" cm="1">
        <f t="array" aca="1" ref="P135" ca="1">INDEX(P$65:P$74,$AI135,1)*(1-$AH135)+INDEX(P$65:P$74,$AJ135,1)*($AH135)</f>
        <v>438</v>
      </c>
      <c r="Q135" s="839" cm="1">
        <f t="array" aca="1" ref="Q135" ca="1">INDEX(Q$65:Q$74,$AI135,1)*(1-$AH135)+INDEX(Q$65:Q$74,$AJ135,1)*($AH135)</f>
        <v>0.47</v>
      </c>
      <c r="R135" s="839" cm="1">
        <f t="array" aca="1" ref="R135" ca="1">INDEX(R$65:R$74,$AI135,1)*(1-$AH135)+INDEX(R$65:R$74,$AJ135,1)*($AH135)</f>
        <v>0.53</v>
      </c>
      <c r="S135" s="840">
        <f>INDEX(Annual!i_pasture_stage_p6z,$J135+1,ROUNDDOWN((ROW($J135)-ROW($J$65))/i_p6_len,0)+1)</f>
        <v>1</v>
      </c>
      <c r="T135" s="719" cm="1">
        <f t="array" aca="1" ref="T135" ca="1">INDEX(T$65:T$74,$AI135,1)*(1-$AH135)+INDEX(T$65:T$74,$AJ135,1)*($AH135)</f>
        <v>0.3</v>
      </c>
      <c r="U135" s="715" cm="1">
        <f t="array" aca="1" ref="U135" ca="1">INDEX(U$65:U$74,$AI135,1)*(1-$AH135)+INDEX(U$65:U$74,$AJ135,1)*($AH135)</f>
        <v>10</v>
      </c>
      <c r="V135" s="719" cm="1">
        <f t="array" aca="1" ref="V135" ca="1">INDEX(V$65:V$74,$AI135,1)*(1-$AH135)+INDEX(V$65:V$74,$AJ135,1)*($AH135)</f>
        <v>0.15</v>
      </c>
      <c r="W135" s="509"/>
      <c r="X135" s="808" cm="1">
        <f t="array" aca="1" ref="X135" ca="1">INDEX(X$65:X$74,$AI135,1)*(1-$AH135)+INDEX(X$65:X$74,$AJ135,1)*($AH135)</f>
        <v>1</v>
      </c>
      <c r="Y135" s="787" cm="1">
        <f t="array" aca="1" ref="Y135" ca="1">INDEX(Y$65:Y$74,$AI135,1)*(1-$AH135)+INDEX(Y$65:Y$74,$AJ135,1)*($AH135)</f>
        <v>50</v>
      </c>
      <c r="Z135" s="787" cm="1">
        <f t="array" aca="1" ref="Z135" ca="1">INDEX(Z$65:Z$74,$AI135,1)*(1-$AH135)+INDEX(Z$65:Z$74,$AJ135,1)*($AH135)</f>
        <v>50</v>
      </c>
      <c r="AA135" s="787" cm="1">
        <f t="array" aca="1" ref="AA135" ca="1">INDEX(AA$65:AA$74,$AI135,1)*(1-$AH135)+INDEX(AA$65:AA$74,$AJ135,1)*($AH135)</f>
        <v>50</v>
      </c>
      <c r="AB135" s="787" cm="1">
        <f t="array" aca="1" ref="AB135" ca="1">INDEX(AB$65:AB$74,$AI135,1)*(1-$AH135)+INDEX(AB$65:AB$74,$AJ135,1)*($AH135)</f>
        <v>400</v>
      </c>
      <c r="AC135" s="787" cm="1">
        <f t="array" aca="1" ref="AC135" ca="1">INDEX(AC$65:AC$74,$AI135,1)*(1-$AH135)+INDEX(AC$65:AC$74,$AJ135,1)*($AH135)</f>
        <v>400</v>
      </c>
      <c r="AD135" s="787" cm="1">
        <f t="array" aca="1" ref="AD135" ca="1">INDEX(AD$65:AD$74,$AI135,1)*(1-$AH135)+INDEX(AD$65:AD$74,$AJ135,1)*($AH135)</f>
        <v>400</v>
      </c>
      <c r="AE135" s="787" cm="1">
        <f t="array" aca="1" ref="AE135" ca="1">INDEX(AE$65:AE$74,$AI135,1)*(1-$AH135)+INDEX(AE$65:AE$74,$AJ135,1)*($AH135)</f>
        <v>400</v>
      </c>
      <c r="AF135" s="787" cm="1">
        <f t="array" aca="1" ref="AF135" ca="1">INDEX(AF$65:AF$74,$AI135,1)*(1-$AH135)+INDEX(AF$65:AF$74,$AJ135,1)*($AH135)</f>
        <v>400</v>
      </c>
      <c r="AG135" s="787"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3">
        <f t="shared" si="24"/>
        <v>43614</v>
      </c>
      <c r="AO135" s="823">
        <f t="shared" si="28"/>
        <v>43684</v>
      </c>
      <c r="AP135" s="825">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1">
        <f t="shared" si="26"/>
        <v>43957</v>
      </c>
      <c r="G136" s="277"/>
      <c r="H136" s="298"/>
      <c r="I136" s="298"/>
      <c r="J136" s="298">
        <v>1</v>
      </c>
      <c r="K136" s="477">
        <f>INDEX(Periods!$F$21:$O$30,J136+1,$E136+2)</f>
        <v>43593</v>
      </c>
      <c r="L136" s="826">
        <f t="shared" ca="1" si="23"/>
        <v>21</v>
      </c>
      <c r="M136" s="841"/>
      <c r="N136" s="282"/>
      <c r="O136" s="717" cm="1">
        <f t="array" aca="1" ref="O136" ca="1">INDEX(O$65:O$74,$AI136,1)*(1-$AH136)+INDEX(O$65:O$74,$AJ136,1)*($AH136)</f>
        <v>200</v>
      </c>
      <c r="P136" s="717" cm="1">
        <f t="array" aca="1" ref="P136" ca="1">INDEX(P$65:P$74,$AI136,1)*(1-$AH136)+INDEX(P$65:P$74,$AJ136,1)*($AH136)</f>
        <v>438</v>
      </c>
      <c r="Q136" s="718" cm="1">
        <f t="array" aca="1" ref="Q136" ca="1">INDEX(Q$65:Q$74,$AI136,1)*(1-$AH136)+INDEX(Q$65:Q$74,$AJ136,1)*($AH136)</f>
        <v>0.47</v>
      </c>
      <c r="R136" s="718" cm="1">
        <f t="array" aca="1" ref="R136" ca="1">INDEX(R$65:R$74,$AI136,1)*(1-$AH136)+INDEX(R$65:R$74,$AJ136,1)*($AH136)</f>
        <v>0.53</v>
      </c>
      <c r="S136" s="714">
        <f>INDEX(Annual!i_pasture_stage_p6z,$J136+1,ROUNDDOWN((ROW($J136)-ROW($J$65))/i_p6_len,0)+1)</f>
        <v>1</v>
      </c>
      <c r="T136" s="718" cm="1">
        <f t="array" aca="1" ref="T136" ca="1">INDEX(T$65:T$74,$AI136,1)*(1-$AH136)+INDEX(T$65:T$74,$AJ136,1)*($AH136)</f>
        <v>0.3</v>
      </c>
      <c r="U136" s="713" cm="1">
        <f t="array" aca="1" ref="U136" ca="1">INDEX(U$65:U$74,$AI136,1)*(1-$AH136)+INDEX(U$65:U$74,$AJ136,1)*($AH136)</f>
        <v>10</v>
      </c>
      <c r="V136" s="718" cm="1">
        <f t="array" aca="1" ref="V136" ca="1">INDEX(V$65:V$74,$AI136,1)*(1-$AH136)+INDEX(V$65:V$74,$AJ136,1)*($AH136)</f>
        <v>0.15</v>
      </c>
      <c r="W136" s="282"/>
      <c r="X136" s="809" cm="1">
        <f t="array" aca="1" ref="X136" ca="1">INDEX(X$65:X$74,$AI136,1)*(1-$AH136)+INDEX(X$65:X$74,$AJ136,1)*($AH136)</f>
        <v>1</v>
      </c>
      <c r="Y136" s="788" cm="1">
        <f t="array" aca="1" ref="Y136" ca="1">INDEX(Y$65:Y$74,$AI136,1)*(1-$AH136)+INDEX(Y$65:Y$74,$AJ136,1)*($AH136)</f>
        <v>50</v>
      </c>
      <c r="Z136" s="788" cm="1">
        <f t="array" aca="1" ref="Z136" ca="1">INDEX(Z$65:Z$74,$AI136,1)*(1-$AH136)+INDEX(Z$65:Z$74,$AJ136,1)*($AH136)</f>
        <v>50</v>
      </c>
      <c r="AA136" s="788" cm="1">
        <f t="array" aca="1" ref="AA136" ca="1">INDEX(AA$65:AA$74,$AI136,1)*(1-$AH136)+INDEX(AA$65:AA$74,$AJ136,1)*($AH136)</f>
        <v>50</v>
      </c>
      <c r="AB136" s="788" cm="1">
        <f t="array" aca="1" ref="AB136" ca="1">INDEX(AB$65:AB$74,$AI136,1)*(1-$AH136)+INDEX(AB$65:AB$74,$AJ136,1)*($AH136)</f>
        <v>400</v>
      </c>
      <c r="AC136" s="788" cm="1">
        <f t="array" aca="1" ref="AC136" ca="1">INDEX(AC$65:AC$74,$AI136,1)*(1-$AH136)+INDEX(AC$65:AC$74,$AJ136,1)*($AH136)</f>
        <v>400</v>
      </c>
      <c r="AD136" s="788" cm="1">
        <f t="array" aca="1" ref="AD136" ca="1">INDEX(AD$65:AD$74,$AI136,1)*(1-$AH136)+INDEX(AD$65:AD$74,$AJ136,1)*($AH136)</f>
        <v>400</v>
      </c>
      <c r="AE136" s="788" cm="1">
        <f t="array" aca="1" ref="AE136" ca="1">INDEX(AE$65:AE$74,$AI136,1)*(1-$AH136)+INDEX(AE$65:AE$74,$AJ136,1)*($AH136)</f>
        <v>400</v>
      </c>
      <c r="AF136" s="788" cm="1">
        <f t="array" aca="1" ref="AF136" ca="1">INDEX(AF$65:AF$74,$AI136,1)*(1-$AH136)+INDEX(AF$65:AF$74,$AJ136,1)*($AH136)</f>
        <v>400</v>
      </c>
      <c r="AG136" s="788"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28">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1">
        <f t="shared" si="26"/>
        <v>43614</v>
      </c>
      <c r="G137" s="277"/>
      <c r="H137" s="298"/>
      <c r="I137" s="298"/>
      <c r="J137" s="298">
        <v>2</v>
      </c>
      <c r="K137" s="477">
        <f>INDEX(Periods!$F$21:$O$30,J137+1,$E137+2)</f>
        <v>43614</v>
      </c>
      <c r="L137" s="826">
        <f t="shared" ca="1" si="23"/>
        <v>70</v>
      </c>
      <c r="M137" s="841"/>
      <c r="N137" s="282"/>
      <c r="O137" s="717" cm="1">
        <f t="array" aca="1" ref="O137" ca="1">INDEX(O$65:O$74,$AI137,1)*(1-$AH137)+INDEX(O$65:O$74,$AJ137,1)*($AH137)</f>
        <v>200</v>
      </c>
      <c r="P137" s="717" cm="1">
        <f t="array" aca="1" ref="P137" ca="1">INDEX(P$65:P$74,$AI137,1)*(1-$AH137)+INDEX(P$65:P$74,$AJ137,1)*($AH137)</f>
        <v>335</v>
      </c>
      <c r="Q137" s="718" cm="1">
        <f t="array" aca="1" ref="Q137" ca="1">INDEX(Q$65:Q$74,$AI137,1)*(1-$AH137)+INDEX(Q$65:Q$74,$AJ137,1)*($AH137)</f>
        <v>0.81</v>
      </c>
      <c r="R137" s="718" cm="1">
        <f t="array" aca="1" ref="R137" ca="1">INDEX(R$65:R$74,$AI137,1)*(1-$AH137)+INDEX(R$65:R$74,$AJ137,1)*($AH137)</f>
        <v>0.81</v>
      </c>
      <c r="S137" s="714">
        <f>INDEX(Annual!i_pasture_stage_p6z,$J137+1,ROUNDDOWN((ROW($J137)-ROW($J$65))/i_p6_len,0)+1)</f>
        <v>0.5714285714285714</v>
      </c>
      <c r="T137" s="718" cm="1">
        <f t="array" aca="1" ref="T137" ca="1">INDEX(T$65:T$74,$AI137,1)*(1-$AH137)+INDEX(T$65:T$74,$AJ137,1)*($AH137)</f>
        <v>0.3</v>
      </c>
      <c r="U137" s="713" cm="1">
        <f t="array" aca="1" ref="U137" ca="1">INDEX(U$65:U$74,$AI137,1)*(1-$AH137)+INDEX(U$65:U$74,$AJ137,1)*($AH137)</f>
        <v>10</v>
      </c>
      <c r="V137" s="718" cm="1">
        <f t="array" aca="1" ref="V137" ca="1">INDEX(V$65:V$74,$AI137,1)*(1-$AH137)+INDEX(V$65:V$74,$AJ137,1)*($AH137)</f>
        <v>0.1</v>
      </c>
      <c r="W137" s="282"/>
      <c r="X137" s="809" cm="1">
        <f t="array" aca="1" ref="X137" ca="1">INDEX(X$65:X$74,$AI137,1)*(1-$AH137)+INDEX(X$65:X$74,$AJ137,1)*($AH137)</f>
        <v>1</v>
      </c>
      <c r="Y137" s="788" cm="1">
        <f t="array" aca="1" ref="Y137" ca="1">INDEX(Y$65:Y$74,$AI137,1)*(1-$AH137)+INDEX(Y$65:Y$74,$AJ137,1)*($AH137)</f>
        <v>50</v>
      </c>
      <c r="Z137" s="788" cm="1">
        <f t="array" aca="1" ref="Z137" ca="1">INDEX(Z$65:Z$74,$AI137,1)*(1-$AH137)+INDEX(Z$65:Z$74,$AJ137,1)*($AH137)</f>
        <v>50</v>
      </c>
      <c r="AA137" s="788" cm="1">
        <f t="array" aca="1" ref="AA137" ca="1">INDEX(AA$65:AA$74,$AI137,1)*(1-$AH137)+INDEX(AA$65:AA$74,$AJ137,1)*($AH137)</f>
        <v>50</v>
      </c>
      <c r="AB137" s="788" cm="1">
        <f t="array" aca="1" ref="AB137" ca="1">INDEX(AB$65:AB$74,$AI137,1)*(1-$AH137)+INDEX(AB$65:AB$74,$AJ137,1)*($AH137)</f>
        <v>100</v>
      </c>
      <c r="AC137" s="788" cm="1">
        <f t="array" aca="1" ref="AC137" ca="1">INDEX(AC$65:AC$74,$AI137,1)*(1-$AH137)+INDEX(AC$65:AC$74,$AJ137,1)*($AH137)</f>
        <v>400</v>
      </c>
      <c r="AD137" s="788" cm="1">
        <f t="array" aca="1" ref="AD137" ca="1">INDEX(AD$65:AD$74,$AI137,1)*(1-$AH137)+INDEX(AD$65:AD$74,$AJ137,1)*($AH137)</f>
        <v>400</v>
      </c>
      <c r="AE137" s="788" cm="1">
        <f t="array" aca="1" ref="AE137" ca="1">INDEX(AE$65:AE$74,$AI137,1)*(1-$AH137)+INDEX(AE$65:AE$74,$AJ137,1)*($AH137)</f>
        <v>400</v>
      </c>
      <c r="AF137" s="788" cm="1">
        <f t="array" aca="1" ref="AF137" ca="1">INDEX(AF$65:AF$74,$AI137,1)*(1-$AH137)+INDEX(AF$65:AF$74,$AJ137,1)*($AH137)</f>
        <v>400</v>
      </c>
      <c r="AG137" s="788"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28">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1">
        <f t="shared" si="26"/>
        <v>43684</v>
      </c>
      <c r="G138" s="277"/>
      <c r="H138" s="298"/>
      <c r="I138" s="298"/>
      <c r="J138" s="298">
        <v>3</v>
      </c>
      <c r="K138" s="477">
        <f>INDEX(Periods!$F$21:$O$30,J138+1,$E138+2)</f>
        <v>43684</v>
      </c>
      <c r="L138" s="826">
        <f t="shared" ca="1" si="23"/>
        <v>49</v>
      </c>
      <c r="M138" s="841"/>
      <c r="N138" s="282"/>
      <c r="O138" s="717" cm="1">
        <f t="array" aca="1" ref="O138" ca="1">INDEX(O$65:O$74,$AI138,1)*(1-$AH138)+INDEX(O$65:O$74,$AJ138,1)*($AH138)</f>
        <v>250</v>
      </c>
      <c r="P138" s="717" cm="1">
        <f t="array" aca="1" ref="P138" ca="1">INDEX(P$65:P$74,$AI138,1)*(1-$AH138)+INDEX(P$65:P$74,$AJ138,1)*($AH138)</f>
        <v>1600</v>
      </c>
      <c r="Q138" s="718" cm="1">
        <f t="array" aca="1" ref="Q138" ca="1">INDEX(Q$65:Q$74,$AI138,1)*(1-$AH138)+INDEX(Q$65:Q$74,$AJ138,1)*($AH138)</f>
        <v>0.8</v>
      </c>
      <c r="R138" s="718" cm="1">
        <f t="array" aca="1" ref="R138" ca="1">INDEX(R$65:R$74,$AI138,1)*(1-$AH138)+INDEX(R$65:R$74,$AJ138,1)*($AH138)</f>
        <v>0.8</v>
      </c>
      <c r="S138" s="714">
        <f>INDEX(Annual!i_pasture_stage_p6z,$J138+1,ROUNDDOWN((ROW($J138)-ROW($J$65))/i_p6_len,0)+1)</f>
        <v>1</v>
      </c>
      <c r="T138" s="718" cm="1">
        <f t="array" aca="1" ref="T138" ca="1">INDEX(T$65:T$74,$AI138,1)*(1-$AH138)+INDEX(T$65:T$74,$AJ138,1)*($AH138)</f>
        <v>0.3</v>
      </c>
      <c r="U138" s="713" cm="1">
        <f t="array" aca="1" ref="U138" ca="1">INDEX(U$65:U$74,$AI138,1)*(1-$AH138)+INDEX(U$65:U$74,$AJ138,1)*($AH138)</f>
        <v>10</v>
      </c>
      <c r="V138" s="718" cm="1">
        <f t="array" aca="1" ref="V138" ca="1">INDEX(V$65:V$74,$AI138,1)*(1-$AH138)+INDEX(V$65:V$74,$AJ138,1)*($AH138)</f>
        <v>0</v>
      </c>
      <c r="W138" s="282"/>
      <c r="X138" s="809" cm="1">
        <f t="array" aca="1" ref="X138" ca="1">INDEX(X$65:X$74,$AI138,1)*(1-$AH138)+INDEX(X$65:X$74,$AJ138,1)*($AH138)</f>
        <v>1</v>
      </c>
      <c r="Y138" s="788" cm="1">
        <f t="array" aca="1" ref="Y138" ca="1">INDEX(Y$65:Y$74,$AI138,1)*(1-$AH138)+INDEX(Y$65:Y$74,$AJ138,1)*($AH138)</f>
        <v>50</v>
      </c>
      <c r="Z138" s="788" cm="1">
        <f t="array" aca="1" ref="Z138" ca="1">INDEX(Z$65:Z$74,$AI138,1)*(1-$AH138)+INDEX(Z$65:Z$74,$AJ138,1)*($AH138)</f>
        <v>50</v>
      </c>
      <c r="AA138" s="788" cm="1">
        <f t="array" aca="1" ref="AA138" ca="1">INDEX(AA$65:AA$74,$AI138,1)*(1-$AH138)+INDEX(AA$65:AA$74,$AJ138,1)*($AH138)</f>
        <v>50</v>
      </c>
      <c r="AB138" s="788" cm="1">
        <f t="array" aca="1" ref="AB138" ca="1">INDEX(AB$65:AB$74,$AI138,1)*(1-$AH138)+INDEX(AB$65:AB$74,$AJ138,1)*($AH138)</f>
        <v>150</v>
      </c>
      <c r="AC138" s="788" cm="1">
        <f t="array" aca="1" ref="AC138" ca="1">INDEX(AC$65:AC$74,$AI138,1)*(1-$AH138)+INDEX(AC$65:AC$74,$AJ138,1)*($AH138)</f>
        <v>150</v>
      </c>
      <c r="AD138" s="788" cm="1">
        <f t="array" aca="1" ref="AD138" ca="1">INDEX(AD$65:AD$74,$AI138,1)*(1-$AH138)+INDEX(AD$65:AD$74,$AJ138,1)*($AH138)</f>
        <v>100</v>
      </c>
      <c r="AE138" s="788" cm="1">
        <f t="array" aca="1" ref="AE138" ca="1">INDEX(AE$65:AE$74,$AI138,1)*(1-$AH138)+INDEX(AE$65:AE$74,$AJ138,1)*($AH138)</f>
        <v>400</v>
      </c>
      <c r="AF138" s="788" cm="1">
        <f t="array" aca="1" ref="AF138" ca="1">INDEX(AF$65:AF$74,$AI138,1)*(1-$AH138)+INDEX(AF$65:AF$74,$AJ138,1)*($AH138)</f>
        <v>400</v>
      </c>
      <c r="AG138" s="788"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28">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1">
        <f t="shared" si="26"/>
        <v>43733</v>
      </c>
      <c r="G139" s="277"/>
      <c r="H139" s="298"/>
      <c r="I139" s="298"/>
      <c r="J139" s="298">
        <v>4</v>
      </c>
      <c r="K139" s="477">
        <f>INDEX(Periods!$F$21:$O$30,J139+1,$E139+2)</f>
        <v>43733</v>
      </c>
      <c r="L139" s="826">
        <f t="shared" ca="1" si="23"/>
        <v>20</v>
      </c>
      <c r="M139" s="841"/>
      <c r="N139" s="282"/>
      <c r="O139" s="717" cm="1">
        <f t="array" aca="1" ref="O139" ca="1">INDEX(O$65:O$74,$AI139,1)*(1-$AH139)+INDEX(O$65:O$74,$AJ139,1)*($AH139)</f>
        <v>250</v>
      </c>
      <c r="P139" s="717" cm="1">
        <f t="array" aca="1" ref="P139" ca="1">INDEX(P$65:P$74,$AI139,1)*(1-$AH139)+INDEX(P$65:P$74,$AJ139,1)*($AH139)</f>
        <v>4500</v>
      </c>
      <c r="Q139" s="718" cm="1">
        <f t="array" aca="1" ref="Q139" ca="1">INDEX(Q$65:Q$74,$AI139,1)*(1-$AH139)+INDEX(Q$65:Q$74,$AJ139,1)*($AH139)</f>
        <v>0.76</v>
      </c>
      <c r="R139" s="718" cm="1">
        <f t="array" aca="1" ref="R139" ca="1">INDEX(R$65:R$74,$AI139,1)*(1-$AH139)+INDEX(R$65:R$74,$AJ139,1)*($AH139)</f>
        <v>0.78</v>
      </c>
      <c r="S139" s="714">
        <f>INDEX(Annual!i_pasture_stage_p6z,$J139+1,ROUNDDOWN((ROW($J139)-ROW($J$65))/i_p6_len,0)+1)</f>
        <v>1</v>
      </c>
      <c r="T139" s="718" cm="1">
        <f t="array" aca="1" ref="T139" ca="1">INDEX(T$65:T$74,$AI139,1)*(1-$AH139)+INDEX(T$65:T$74,$AJ139,1)*($AH139)</f>
        <v>0.3</v>
      </c>
      <c r="U139" s="713" cm="1">
        <f t="array" aca="1" ref="U139" ca="1">INDEX(U$65:U$74,$AI139,1)*(1-$AH139)+INDEX(U$65:U$74,$AJ139,1)*($AH139)</f>
        <v>10</v>
      </c>
      <c r="V139" s="718" cm="1">
        <f t="array" aca="1" ref="V139" ca="1">INDEX(V$65:V$74,$AI139,1)*(1-$AH139)+INDEX(V$65:V$74,$AJ139,1)*($AH139)</f>
        <v>0</v>
      </c>
      <c r="W139" s="282"/>
      <c r="X139" s="809" cm="1">
        <f t="array" aca="1" ref="X139" ca="1">INDEX(X$65:X$74,$AI139,1)*(1-$AH139)+INDEX(X$65:X$74,$AJ139,1)*($AH139)</f>
        <v>0.75</v>
      </c>
      <c r="Y139" s="788" cm="1">
        <f t="array" aca="1" ref="Y139" ca="1">INDEX(Y$65:Y$74,$AI139,1)*(1-$AH139)+INDEX(Y$65:Y$74,$AJ139,1)*($AH139)</f>
        <v>50</v>
      </c>
      <c r="Z139" s="788" cm="1">
        <f t="array" aca="1" ref="Z139" ca="1">INDEX(Z$65:Z$74,$AI139,1)*(1-$AH139)+INDEX(Z$65:Z$74,$AJ139,1)*($AH139)</f>
        <v>50</v>
      </c>
      <c r="AA139" s="788" cm="1">
        <f t="array" aca="1" ref="AA139" ca="1">INDEX(AA$65:AA$74,$AI139,1)*(1-$AH139)+INDEX(AA$65:AA$74,$AJ139,1)*($AH139)</f>
        <v>50</v>
      </c>
      <c r="AB139" s="788" cm="1">
        <f t="array" aca="1" ref="AB139" ca="1">INDEX(AB$65:AB$74,$AI139,1)*(1-$AH139)+INDEX(AB$65:AB$74,$AJ139,1)*($AH139)</f>
        <v>150</v>
      </c>
      <c r="AC139" s="788" cm="1">
        <f t="array" aca="1" ref="AC139" ca="1">INDEX(AC$65:AC$74,$AI139,1)*(1-$AH139)+INDEX(AC$65:AC$74,$AJ139,1)*($AH139)</f>
        <v>150</v>
      </c>
      <c r="AD139" s="788" cm="1">
        <f t="array" aca="1" ref="AD139" ca="1">INDEX(AD$65:AD$74,$AI139,1)*(1-$AH139)+INDEX(AD$65:AD$74,$AJ139,1)*($AH139)</f>
        <v>150</v>
      </c>
      <c r="AE139" s="788" cm="1">
        <f t="array" aca="1" ref="AE139" ca="1">INDEX(AE$65:AE$74,$AI139,1)*(1-$AH139)+INDEX(AE$65:AE$74,$AJ139,1)*($AH139)</f>
        <v>400</v>
      </c>
      <c r="AF139" s="788" cm="1">
        <f t="array" aca="1" ref="AF139" ca="1">INDEX(AF$65:AF$74,$AI139,1)*(1-$AH139)+INDEX(AF$65:AF$74,$AJ139,1)*($AH139)</f>
        <v>400</v>
      </c>
      <c r="AG139" s="788"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28">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1">
        <f t="shared" si="26"/>
        <v>43753</v>
      </c>
      <c r="G140" s="277"/>
      <c r="H140" s="298"/>
      <c r="I140" s="298"/>
      <c r="J140" s="298">
        <v>5</v>
      </c>
      <c r="K140" s="477">
        <f>INDEX(Periods!$F$21:$O$30,J140+1,$E140+2)</f>
        <v>43753</v>
      </c>
      <c r="L140" s="826">
        <f t="shared" ca="1" si="23"/>
        <v>44</v>
      </c>
      <c r="M140" s="841"/>
      <c r="N140" s="282"/>
      <c r="O140" s="717" cm="1">
        <f t="array" aca="1" ref="O140" ca="1">INDEX(O$65:O$74,$AI140,1)*(1-$AH140)+INDEX(O$65:O$74,$AJ140,1)*($AH140)</f>
        <v>250</v>
      </c>
      <c r="P140" s="717" cm="1">
        <f t="array" aca="1" ref="P140" ca="1">INDEX(P$65:P$74,$AI140,1)*(1-$AH140)+INDEX(P$65:P$74,$AJ140,1)*($AH140)</f>
        <v>4500</v>
      </c>
      <c r="Q140" s="718" cm="1">
        <f t="array" aca="1" ref="Q140" ca="1">INDEX(Q$65:Q$74,$AI140,1)*(1-$AH140)+INDEX(Q$65:Q$74,$AJ140,1)*($AH140)</f>
        <v>0.76</v>
      </c>
      <c r="R140" s="718" cm="1">
        <f t="array" aca="1" ref="R140" ca="1">INDEX(R$65:R$74,$AI140,1)*(1-$AH140)+INDEX(R$65:R$74,$AJ140,1)*($AH140)</f>
        <v>0.78</v>
      </c>
      <c r="S140" s="714">
        <f>INDEX(Annual!i_pasture_stage_p6z,$J140+1,ROUNDDOWN((ROW($J140)-ROW($J$65))/i_p6_len,0)+1)</f>
        <v>1</v>
      </c>
      <c r="T140" s="718" cm="1">
        <f t="array" aca="1" ref="T140" ca="1">INDEX(T$65:T$74,$AI140,1)*(1-$AH140)+INDEX(T$65:T$74,$AJ140,1)*($AH140)</f>
        <v>0.3</v>
      </c>
      <c r="U140" s="713" cm="1">
        <f t="array" aca="1" ref="U140" ca="1">INDEX(U$65:U$74,$AI140,1)*(1-$AH140)+INDEX(U$65:U$74,$AJ140,1)*($AH140)</f>
        <v>10</v>
      </c>
      <c r="V140" s="718" cm="1">
        <f t="array" aca="1" ref="V140" ca="1">INDEX(V$65:V$74,$AI140,1)*(1-$AH140)+INDEX(V$65:V$74,$AJ140,1)*($AH140)</f>
        <v>0</v>
      </c>
      <c r="W140" s="282"/>
      <c r="X140" s="809" cm="1">
        <f t="array" aca="1" ref="X140" ca="1">INDEX(X$65:X$74,$AI140,1)*(1-$AH140)+INDEX(X$65:X$74,$AJ140,1)*($AH140)</f>
        <v>0.75</v>
      </c>
      <c r="Y140" s="788" cm="1">
        <f t="array" aca="1" ref="Y140" ca="1">INDEX(Y$65:Y$74,$AI140,1)*(1-$AH140)+INDEX(Y$65:Y$74,$AJ140,1)*($AH140)</f>
        <v>50</v>
      </c>
      <c r="Z140" s="788" cm="1">
        <f t="array" aca="1" ref="Z140" ca="1">INDEX(Z$65:Z$74,$AI140,1)*(1-$AH140)+INDEX(Z$65:Z$74,$AJ140,1)*($AH140)</f>
        <v>50</v>
      </c>
      <c r="AA140" s="788" cm="1">
        <f t="array" aca="1" ref="AA140" ca="1">INDEX(AA$65:AA$74,$AI140,1)*(1-$AH140)+INDEX(AA$65:AA$74,$AJ140,1)*($AH140)</f>
        <v>50</v>
      </c>
      <c r="AB140" s="788" cm="1">
        <f t="array" aca="1" ref="AB140" ca="1">INDEX(AB$65:AB$74,$AI140,1)*(1-$AH140)+INDEX(AB$65:AB$74,$AJ140,1)*($AH140)</f>
        <v>150</v>
      </c>
      <c r="AC140" s="788" cm="1">
        <f t="array" aca="1" ref="AC140" ca="1">INDEX(AC$65:AC$74,$AI140,1)*(1-$AH140)+INDEX(AC$65:AC$74,$AJ140,1)*($AH140)</f>
        <v>150</v>
      </c>
      <c r="AD140" s="788" cm="1">
        <f t="array" aca="1" ref="AD140" ca="1">INDEX(AD$65:AD$74,$AI140,1)*(1-$AH140)+INDEX(AD$65:AD$74,$AJ140,1)*($AH140)</f>
        <v>150</v>
      </c>
      <c r="AE140" s="788" cm="1">
        <f t="array" aca="1" ref="AE140" ca="1">INDEX(AE$65:AE$74,$AI140,1)*(1-$AH140)+INDEX(AE$65:AE$74,$AJ140,1)*($AH140)</f>
        <v>400</v>
      </c>
      <c r="AF140" s="788" cm="1">
        <f t="array" aca="1" ref="AF140" ca="1">INDEX(AF$65:AF$74,$AI140,1)*(1-$AH140)+INDEX(AF$65:AF$74,$AJ140,1)*($AH140)</f>
        <v>400</v>
      </c>
      <c r="AG140" s="788"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28">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1">
        <f t="shared" si="26"/>
        <v>43797</v>
      </c>
      <c r="G141" s="277"/>
      <c r="H141" s="298"/>
      <c r="I141" s="298"/>
      <c r="J141" s="298">
        <v>6</v>
      </c>
      <c r="K141" s="477">
        <f>INDEX(Periods!$F$21:$O$30,J141+1,$E141+2)</f>
        <v>43797</v>
      </c>
      <c r="L141" s="826">
        <f t="shared" ca="1" si="23"/>
        <v>55</v>
      </c>
      <c r="M141" s="841"/>
      <c r="N141" s="282"/>
      <c r="O141" s="717" cm="1">
        <f t="array" aca="1" ref="O141" ca="1">INDEX(O$65:O$74,$AI141,1)*(1-$AH141)+INDEX(O$65:O$74,$AJ141,1)*($AH141)</f>
        <v>500</v>
      </c>
      <c r="P141" s="717" cm="1">
        <f t="array" aca="1" ref="P141" ca="1">INDEX(P$65:P$74,$AI141,1)*(1-$AH141)+INDEX(P$65:P$74,$AJ141,1)*($AH141)</f>
        <v>2570.1612903225805</v>
      </c>
      <c r="Q141" s="718" cm="1">
        <f t="array" aca="1" ref="Q141" ca="1">INDEX(Q$65:Q$74,$AI141,1)*(1-$AH141)+INDEX(Q$65:Q$74,$AJ141,1)*($AH141)</f>
        <v>0.53161290322580645</v>
      </c>
      <c r="R141" s="718" cm="1">
        <f t="array" aca="1" ref="R141" ca="1">INDEX(R$65:R$74,$AI141,1)*(1-$AH141)+INDEX(R$65:R$74,$AJ141,1)*($AH141)</f>
        <v>0.65604838709677415</v>
      </c>
      <c r="S141" s="714">
        <f>INDEX(Annual!i_pasture_stage_p6z,$J141+1,ROUNDDOWN((ROW($J141)-ROW($J$65))/i_p6_len,0)+1)</f>
        <v>1</v>
      </c>
      <c r="T141" s="718" cm="1">
        <f t="array" aca="1" ref="T141" ca="1">INDEX(T$65:T$74,$AI141,1)*(1-$AH141)+INDEX(T$65:T$74,$AJ141,1)*($AH141)</f>
        <v>0.3</v>
      </c>
      <c r="U141" s="713" cm="1">
        <f t="array" aca="1" ref="U141" ca="1">INDEX(U$65:U$74,$AI141,1)*(1-$AH141)+INDEX(U$65:U$74,$AJ141,1)*($AH141)</f>
        <v>10</v>
      </c>
      <c r="V141" s="718" cm="1">
        <f t="array" aca="1" ref="V141" ca="1">INDEX(V$65:V$74,$AI141,1)*(1-$AH141)+INDEX(V$65:V$74,$AJ141,1)*($AH141)</f>
        <v>0</v>
      </c>
      <c r="W141" s="282"/>
      <c r="X141" s="809" cm="1">
        <f t="array" aca="1" ref="X141" ca="1">INDEX(X$65:X$74,$AI141,1)*(1-$AH141)+INDEX(X$65:X$74,$AJ141,1)*($AH141)</f>
        <v>0.53548387096774186</v>
      </c>
      <c r="Y141" s="788" cm="1">
        <f t="array" aca="1" ref="Y141" ca="1">INDEX(Y$65:Y$74,$AI141,1)*(1-$AH141)+INDEX(Y$65:Y$74,$AJ141,1)*($AH141)</f>
        <v>50</v>
      </c>
      <c r="Z141" s="788" cm="1">
        <f t="array" aca="1" ref="Z141" ca="1">INDEX(Z$65:Z$74,$AI141,1)*(1-$AH141)+INDEX(Z$65:Z$74,$AJ141,1)*($AH141)</f>
        <v>50</v>
      </c>
      <c r="AA141" s="788" cm="1">
        <f t="array" aca="1" ref="AA141" ca="1">INDEX(AA$65:AA$74,$AI141,1)*(1-$AH141)+INDEX(AA$65:AA$74,$AJ141,1)*($AH141)</f>
        <v>50</v>
      </c>
      <c r="AB141" s="788" cm="1">
        <f t="array" aca="1" ref="AB141" ca="1">INDEX(AB$65:AB$74,$AI141,1)*(1-$AH141)+INDEX(AB$65:AB$74,$AJ141,1)*($AH141)</f>
        <v>303.22580645161293</v>
      </c>
      <c r="AC141" s="788" cm="1">
        <f t="array" aca="1" ref="AC141" ca="1">INDEX(AC$65:AC$74,$AI141,1)*(1-$AH141)+INDEX(AC$65:AC$74,$AJ141,1)*($AH141)</f>
        <v>150</v>
      </c>
      <c r="AD141" s="788" cm="1">
        <f t="array" aca="1" ref="AD141" ca="1">INDEX(AD$65:AD$74,$AI141,1)*(1-$AH141)+INDEX(AD$65:AD$74,$AJ141,1)*($AH141)</f>
        <v>150</v>
      </c>
      <c r="AE141" s="788" cm="1">
        <f t="array" aca="1" ref="AE141" ca="1">INDEX(AE$65:AE$74,$AI141,1)*(1-$AH141)+INDEX(AE$65:AE$74,$AJ141,1)*($AH141)</f>
        <v>400</v>
      </c>
      <c r="AF141" s="788" cm="1">
        <f t="array" aca="1" ref="AF141" ca="1">INDEX(AF$65:AF$74,$AI141,1)*(1-$AH141)+INDEX(AF$65:AF$74,$AJ141,1)*($AH141)</f>
        <v>400</v>
      </c>
      <c r="AG141" s="788"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28">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1">
        <f t="shared" si="26"/>
        <v>43852</v>
      </c>
      <c r="G142" s="277"/>
      <c r="H142" s="298"/>
      <c r="I142" s="298"/>
      <c r="J142" s="298">
        <v>7</v>
      </c>
      <c r="K142" s="477">
        <f>INDEX(Periods!$F$21:$O$30,J142+1,$E142+2)</f>
        <v>43852</v>
      </c>
      <c r="L142" s="826">
        <f t="shared" ca="1" si="23"/>
        <v>39</v>
      </c>
      <c r="M142" s="841"/>
      <c r="N142" s="282"/>
      <c r="O142" s="717" cm="1">
        <f t="array" aca="1" ref="O142" ca="1">INDEX(O$65:O$74,$AI142,1)*(1-$AH142)+INDEX(O$65:O$74,$AJ142,1)*($AH142)</f>
        <v>350</v>
      </c>
      <c r="P142" s="717" cm="1">
        <f t="array" aca="1" ref="P142" ca="1">INDEX(P$65:P$74,$AI142,1)*(1-$AH142)+INDEX(P$65:P$74,$AJ142,1)*($AH142)</f>
        <v>1450</v>
      </c>
      <c r="Q142" s="718" cm="1">
        <f t="array" aca="1" ref="Q142" ca="1">INDEX(Q$65:Q$74,$AI142,1)*(1-$AH142)+INDEX(Q$65:Q$74,$AJ142,1)*($AH142)</f>
        <v>0.5</v>
      </c>
      <c r="R142" s="718" cm="1">
        <f t="array" aca="1" ref="R142" ca="1">INDEX(R$65:R$74,$AI142,1)*(1-$AH142)+INDEX(R$65:R$74,$AJ142,1)*($AH142)</f>
        <v>0.59250000000000003</v>
      </c>
      <c r="S142" s="714">
        <f>INDEX(Annual!i_pasture_stage_p6z,$J142+1,ROUNDDOWN((ROW($J142)-ROW($J$65))/i_p6_len,0)+1)</f>
        <v>1</v>
      </c>
      <c r="T142" s="718" cm="1">
        <f t="array" aca="1" ref="T142" ca="1">INDEX(T$65:T$74,$AI142,1)*(1-$AH142)+INDEX(T$65:T$74,$AJ142,1)*($AH142)</f>
        <v>0.3</v>
      </c>
      <c r="U142" s="713" cm="1">
        <f t="array" aca="1" ref="U142" ca="1">INDEX(U$65:U$74,$AI142,1)*(1-$AH142)+INDEX(U$65:U$74,$AJ142,1)*($AH142)</f>
        <v>10</v>
      </c>
      <c r="V142" s="718" cm="1">
        <f t="array" aca="1" ref="V142" ca="1">INDEX(V$65:V$74,$AI142,1)*(1-$AH142)+INDEX(V$65:V$74,$AJ142,1)*($AH142)</f>
        <v>0</v>
      </c>
      <c r="W142" s="282"/>
      <c r="X142" s="809" cm="1">
        <f t="array" aca="1" ref="X142" ca="1">INDEX(X$65:X$74,$AI142,1)*(1-$AH142)+INDEX(X$65:X$74,$AJ142,1)*($AH142)</f>
        <v>0.33</v>
      </c>
      <c r="Y142" s="788" cm="1">
        <f t="array" aca="1" ref="Y142" ca="1">INDEX(Y$65:Y$74,$AI142,1)*(1-$AH142)+INDEX(Y$65:Y$74,$AJ142,1)*($AH142)</f>
        <v>50</v>
      </c>
      <c r="Z142" s="788" cm="1">
        <f t="array" aca="1" ref="Z142" ca="1">INDEX(Z$65:Z$74,$AI142,1)*(1-$AH142)+INDEX(Z$65:Z$74,$AJ142,1)*($AH142)</f>
        <v>50</v>
      </c>
      <c r="AA142" s="788" cm="1">
        <f t="array" aca="1" ref="AA142" ca="1">INDEX(AA$65:AA$74,$AI142,1)*(1-$AH142)+INDEX(AA$65:AA$74,$AJ142,1)*($AH142)</f>
        <v>50</v>
      </c>
      <c r="AB142" s="788" cm="1">
        <f t="array" aca="1" ref="AB142" ca="1">INDEX(AB$65:AB$74,$AI142,1)*(1-$AH142)+INDEX(AB$65:AB$74,$AJ142,1)*($AH142)</f>
        <v>400</v>
      </c>
      <c r="AC142" s="788" cm="1">
        <f t="array" aca="1" ref="AC142" ca="1">INDEX(AC$65:AC$74,$AI142,1)*(1-$AH142)+INDEX(AC$65:AC$74,$AJ142,1)*($AH142)</f>
        <v>400</v>
      </c>
      <c r="AD142" s="788" cm="1">
        <f t="array" aca="1" ref="AD142" ca="1">INDEX(AD$65:AD$74,$AI142,1)*(1-$AH142)+INDEX(AD$65:AD$74,$AJ142,1)*($AH142)</f>
        <v>400</v>
      </c>
      <c r="AE142" s="788" cm="1">
        <f t="array" aca="1" ref="AE142" ca="1">INDEX(AE$65:AE$74,$AI142,1)*(1-$AH142)+INDEX(AE$65:AE$74,$AJ142,1)*($AH142)</f>
        <v>400</v>
      </c>
      <c r="AF142" s="788" cm="1">
        <f t="array" aca="1" ref="AF142" ca="1">INDEX(AF$65:AF$74,$AI142,1)*(1-$AH142)+INDEX(AF$65:AF$74,$AJ142,1)*($AH142)</f>
        <v>400</v>
      </c>
      <c r="AG142" s="788"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28">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1">
        <f t="shared" si="26"/>
        <v>43891</v>
      </c>
      <c r="G143" s="277"/>
      <c r="H143" s="298"/>
      <c r="I143" s="298"/>
      <c r="J143" s="298">
        <v>8</v>
      </c>
      <c r="K143" s="477">
        <f>INDEX(Periods!$F$21:$O$30,J143+1,$E143+2)</f>
        <v>43891</v>
      </c>
      <c r="L143" s="826">
        <f t="shared" ca="1" si="23"/>
        <v>31</v>
      </c>
      <c r="M143" s="841"/>
      <c r="N143" s="282"/>
      <c r="O143" s="717" cm="1">
        <f t="array" aca="1" ref="O143" ca="1">INDEX(O$65:O$74,$AI143,1)*(1-$AH143)+INDEX(O$65:O$74,$AJ143,1)*($AH143)</f>
        <v>233</v>
      </c>
      <c r="P143" s="717" cm="1">
        <f t="array" aca="1" ref="P143" ca="1">INDEX(P$65:P$74,$AI143,1)*(1-$AH143)+INDEX(P$65:P$74,$AJ143,1)*($AH143)</f>
        <v>865</v>
      </c>
      <c r="Q143" s="718" cm="1">
        <f t="array" aca="1" ref="Q143" ca="1">INDEX(Q$65:Q$74,$AI143,1)*(1-$AH143)+INDEX(Q$65:Q$74,$AJ143,1)*($AH143)</f>
        <v>0.48635</v>
      </c>
      <c r="R143" s="718" cm="1">
        <f t="array" aca="1" ref="R143" ca="1">INDEX(R$65:R$74,$AI143,1)*(1-$AH143)+INDEX(R$65:R$74,$AJ143,1)*($AH143)</f>
        <v>0.56520000000000004</v>
      </c>
      <c r="S143" s="714">
        <f>INDEX(Annual!i_pasture_stage_p6z,$J143+1,ROUNDDOWN((ROW($J143)-ROW($J$65))/i_p6_len,0)+1)</f>
        <v>1</v>
      </c>
      <c r="T143" s="718" cm="1">
        <f t="array" aca="1" ref="T143" ca="1">INDEX(T$65:T$74,$AI143,1)*(1-$AH143)+INDEX(T$65:T$74,$AJ143,1)*($AH143)</f>
        <v>0.3</v>
      </c>
      <c r="U143" s="713" cm="1">
        <f t="array" aca="1" ref="U143" ca="1">INDEX(U$65:U$74,$AI143,1)*(1-$AH143)+INDEX(U$65:U$74,$AJ143,1)*($AH143)</f>
        <v>10</v>
      </c>
      <c r="V143" s="718" cm="1">
        <f t="array" aca="1" ref="V143" ca="1">INDEX(V$65:V$74,$AI143,1)*(1-$AH143)+INDEX(V$65:V$74,$AJ143,1)*($AH143)</f>
        <v>3.9000000000000007E-2</v>
      </c>
      <c r="W143" s="282"/>
      <c r="X143" s="809" cm="1">
        <f t="array" aca="1" ref="X143" ca="1">INDEX(X$65:X$74,$AI143,1)*(1-$AH143)+INDEX(X$65:X$74,$AJ143,1)*($AH143)</f>
        <v>0.33</v>
      </c>
      <c r="Y143" s="788" cm="1">
        <f t="array" aca="1" ref="Y143" ca="1">INDEX(Y$65:Y$74,$AI143,1)*(1-$AH143)+INDEX(Y$65:Y$74,$AJ143,1)*($AH143)</f>
        <v>50</v>
      </c>
      <c r="Z143" s="788" cm="1">
        <f t="array" aca="1" ref="Z143" ca="1">INDEX(Z$65:Z$74,$AI143,1)*(1-$AH143)+INDEX(Z$65:Z$74,$AJ143,1)*($AH143)</f>
        <v>50</v>
      </c>
      <c r="AA143" s="788" cm="1">
        <f t="array" aca="1" ref="AA143" ca="1">INDEX(AA$65:AA$74,$AI143,1)*(1-$AH143)+INDEX(AA$65:AA$74,$AJ143,1)*($AH143)</f>
        <v>50</v>
      </c>
      <c r="AB143" s="788" cm="1">
        <f t="array" aca="1" ref="AB143" ca="1">INDEX(AB$65:AB$74,$AI143,1)*(1-$AH143)+INDEX(AB$65:AB$74,$AJ143,1)*($AH143)</f>
        <v>400</v>
      </c>
      <c r="AC143" s="788" cm="1">
        <f t="array" aca="1" ref="AC143" ca="1">INDEX(AC$65:AC$74,$AI143,1)*(1-$AH143)+INDEX(AC$65:AC$74,$AJ143,1)*($AH143)</f>
        <v>400</v>
      </c>
      <c r="AD143" s="788" cm="1">
        <f t="array" aca="1" ref="AD143" ca="1">INDEX(AD$65:AD$74,$AI143,1)*(1-$AH143)+INDEX(AD$65:AD$74,$AJ143,1)*($AH143)</f>
        <v>400</v>
      </c>
      <c r="AE143" s="788" cm="1">
        <f t="array" aca="1" ref="AE143" ca="1">INDEX(AE$65:AE$74,$AI143,1)*(1-$AH143)+INDEX(AE$65:AE$74,$AJ143,1)*($AH143)</f>
        <v>400</v>
      </c>
      <c r="AF143" s="788" cm="1">
        <f t="array" aca="1" ref="AF143" ca="1">INDEX(AF$65:AF$74,$AI143,1)*(1-$AH143)+INDEX(AF$65:AF$74,$AJ143,1)*($AH143)</f>
        <v>400</v>
      </c>
      <c r="AG143" s="788"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28">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1">
        <f t="shared" si="26"/>
        <v>43922</v>
      </c>
      <c r="G144" s="277"/>
      <c r="H144" s="298"/>
      <c r="I144" s="829"/>
      <c r="J144" s="829">
        <v>9</v>
      </c>
      <c r="K144" s="802">
        <f>INDEX(Periods!$F$21:$O$30,J144+1,$E144+2)</f>
        <v>43922</v>
      </c>
      <c r="L144" s="830">
        <f t="shared" ca="1" si="23"/>
        <v>14</v>
      </c>
      <c r="M144" s="842"/>
      <c r="N144" s="832"/>
      <c r="O144" s="843" cm="1">
        <f t="array" aca="1" ref="O144" ca="1">INDEX(O$65:O$74,$AI144,1)*(1-$AH144)+INDEX(O$65:O$74,$AJ144,1)*($AH144)</f>
        <v>200</v>
      </c>
      <c r="P144" s="843" cm="1">
        <f t="array" aca="1" ref="P144" ca="1">INDEX(P$65:P$74,$AI144,1)*(1-$AH144)+INDEX(P$65:P$74,$AJ144,1)*($AH144)</f>
        <v>545.88235294117658</v>
      </c>
      <c r="Q144" s="844" cm="1">
        <f t="array" aca="1" ref="Q144" ca="1">INDEX(Q$65:Q$74,$AI144,1)*(1-$AH144)+INDEX(Q$65:Q$74,$AJ144,1)*($AH144)</f>
        <v>0.47514705882352942</v>
      </c>
      <c r="R144" s="844" cm="1">
        <f t="array" aca="1" ref="R144" ca="1">INDEX(R$65:R$74,$AI144,1)*(1-$AH144)+INDEX(R$65:R$74,$AJ144,1)*($AH144)</f>
        <v>0.54132352941176465</v>
      </c>
      <c r="S144" s="835">
        <f>INDEX(Annual!i_pasture_stage_p6z,$J144+1,ROUNDDOWN((ROW($J144)-ROW($J$65))/i_p6_len,0)+1)</f>
        <v>1</v>
      </c>
      <c r="T144" s="844" cm="1">
        <f t="array" aca="1" ref="T144" ca="1">INDEX(T$65:T$74,$AI144,1)*(1-$AH144)+INDEX(T$65:T$74,$AJ144,1)*($AH144)</f>
        <v>0.3</v>
      </c>
      <c r="U144" s="835" cm="1">
        <f t="array" aca="1" ref="U144" ca="1">INDEX(U$65:U$74,$AI144,1)*(1-$AH144)+INDEX(U$65:U$74,$AJ144,1)*($AH144)</f>
        <v>10</v>
      </c>
      <c r="V144" s="844" cm="1">
        <f t="array" aca="1" ref="V144" ca="1">INDEX(V$65:V$74,$AI144,1)*(1-$AH144)+INDEX(V$65:V$74,$AJ144,1)*($AH144)</f>
        <v>0.10882352941176471</v>
      </c>
      <c r="W144" s="832"/>
      <c r="X144" s="845" cm="1">
        <f t="array" aca="1" ref="X144" ca="1">INDEX(X$65:X$74,$AI144,1)*(1-$AH144)+INDEX(X$65:X$74,$AJ144,1)*($AH144)</f>
        <v>0.72411764705882353</v>
      </c>
      <c r="Y144" s="846" cm="1">
        <f t="array" aca="1" ref="Y144" ca="1">INDEX(Y$65:Y$74,$AI144,1)*(1-$AH144)+INDEX(Y$65:Y$74,$AJ144,1)*($AH144)</f>
        <v>50</v>
      </c>
      <c r="Z144" s="846" cm="1">
        <f t="array" aca="1" ref="Z144" ca="1">INDEX(Z$65:Z$74,$AI144,1)*(1-$AH144)+INDEX(Z$65:Z$74,$AJ144,1)*($AH144)</f>
        <v>50</v>
      </c>
      <c r="AA144" s="846" cm="1">
        <f t="array" aca="1" ref="AA144" ca="1">INDEX(AA$65:AA$74,$AI144,1)*(1-$AH144)+INDEX(AA$65:AA$74,$AJ144,1)*($AH144)</f>
        <v>50</v>
      </c>
      <c r="AB144" s="846" cm="1">
        <f t="array" aca="1" ref="AB144" ca="1">INDEX(AB$65:AB$74,$AI144,1)*(1-$AH144)+INDEX(AB$65:AB$74,$AJ144,1)*($AH144)</f>
        <v>400</v>
      </c>
      <c r="AC144" s="846" cm="1">
        <f t="array" aca="1" ref="AC144" ca="1">INDEX(AC$65:AC$74,$AI144,1)*(1-$AH144)+INDEX(AC$65:AC$74,$AJ144,1)*($AH144)</f>
        <v>400</v>
      </c>
      <c r="AD144" s="846" cm="1">
        <f t="array" aca="1" ref="AD144" ca="1">INDEX(AD$65:AD$74,$AI144,1)*(1-$AH144)+INDEX(AD$65:AD$74,$AJ144,1)*($AH144)</f>
        <v>400</v>
      </c>
      <c r="AE144" s="846" cm="1">
        <f t="array" aca="1" ref="AE144" ca="1">INDEX(AE$65:AE$74,$AI144,1)*(1-$AH144)+INDEX(AE$65:AE$74,$AJ144,1)*($AH144)</f>
        <v>400</v>
      </c>
      <c r="AF144" s="846" cm="1">
        <f t="array" aca="1" ref="AF144" ca="1">INDEX(AF$65:AF$74,$AI144,1)*(1-$AH144)+INDEX(AF$65:AF$74,$AJ144,1)*($AH144)</f>
        <v>400</v>
      </c>
      <c r="AG144" s="846" cm="1">
        <f t="array" aca="1" ref="AG144" ca="1">INDEX(AG$65:AG$74,$AI144,1)*(1-$AH144)+INDEX(AG$65:AG$74,$AJ144,1)*($AH144)</f>
        <v>400</v>
      </c>
      <c r="AH144" s="832">
        <f t="shared" ca="1" si="31"/>
        <v>0.58823529411764708</v>
      </c>
      <c r="AI144" s="832">
        <f t="shared" si="32"/>
        <v>10</v>
      </c>
      <c r="AJ144" s="832">
        <f t="shared" si="33"/>
        <v>1</v>
      </c>
      <c r="AK144" s="829" t="str">
        <f t="shared" si="27"/>
        <v>Dry</v>
      </c>
      <c r="AL144" s="832">
        <f t="shared" si="29"/>
        <v>144</v>
      </c>
      <c r="AM144" s="832"/>
      <c r="AN144" s="837">
        <f t="shared" si="24"/>
        <v>43614</v>
      </c>
      <c r="AO144" s="837">
        <f t="shared" si="28"/>
        <v>43684</v>
      </c>
      <c r="AP144" s="838">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1">
        <f t="shared" si="26"/>
        <v>43936</v>
      </c>
      <c r="G145" s="277"/>
      <c r="H145" s="298"/>
      <c r="I145" s="507" t="s">
        <v>749</v>
      </c>
      <c r="J145" s="507">
        <v>0</v>
      </c>
      <c r="K145" s="815">
        <f>INDEX(Periods!$F$21:$O$30,J145+1,$E145+2)</f>
        <v>43572</v>
      </c>
      <c r="L145" s="816">
        <f t="shared" ca="1" si="23"/>
        <v>21</v>
      </c>
      <c r="M145" s="508"/>
      <c r="N145" s="509"/>
      <c r="O145" s="716" cm="1">
        <f t="array" aca="1" ref="O145" ca="1">INDEX(O$65:O$74,$AI145,1)*(1-$AH145)+INDEX(O$65:O$74,$AJ145,1)*($AH145)</f>
        <v>200</v>
      </c>
      <c r="P145" s="716" cm="1">
        <f t="array" aca="1" ref="P145" ca="1">INDEX(P$65:P$74,$AI145,1)*(1-$AH145)+INDEX(P$65:P$74,$AJ145,1)*($AH145)</f>
        <v>438</v>
      </c>
      <c r="Q145" s="839" cm="1">
        <f t="array" aca="1" ref="Q145" ca="1">INDEX(Q$65:Q$74,$AI145,1)*(1-$AH145)+INDEX(Q$65:Q$74,$AJ145,1)*($AH145)</f>
        <v>0.47</v>
      </c>
      <c r="R145" s="839" cm="1">
        <f t="array" aca="1" ref="R145" ca="1">INDEX(R$65:R$74,$AI145,1)*(1-$AH145)+INDEX(R$65:R$74,$AJ145,1)*($AH145)</f>
        <v>0.53</v>
      </c>
      <c r="S145" s="840">
        <f>INDEX(Annual!i_pasture_stage_p6z,$J145+1,ROUNDDOWN((ROW($J145)-ROW($J$65))/i_p6_len,0)+1)</f>
        <v>1</v>
      </c>
      <c r="T145" s="719" cm="1">
        <f t="array" aca="1" ref="T145" ca="1">INDEX(T$65:T$74,$AI145,1)*(1-$AH145)+INDEX(T$65:T$74,$AJ145,1)*($AH145)</f>
        <v>0.3</v>
      </c>
      <c r="U145" s="715" cm="1">
        <f t="array" aca="1" ref="U145" ca="1">INDEX(U$65:U$74,$AI145,1)*(1-$AH145)+INDEX(U$65:U$74,$AJ145,1)*($AH145)</f>
        <v>10</v>
      </c>
      <c r="V145" s="719" cm="1">
        <f t="array" aca="1" ref="V145" ca="1">INDEX(V$65:V$74,$AI145,1)*(1-$AH145)+INDEX(V$65:V$74,$AJ145,1)*($AH145)</f>
        <v>0.15</v>
      </c>
      <c r="W145" s="509"/>
      <c r="X145" s="808" cm="1">
        <f t="array" aca="1" ref="X145" ca="1">INDEX(X$65:X$74,$AI145,1)*(1-$AH145)+INDEX(X$65:X$74,$AJ145,1)*($AH145)</f>
        <v>1</v>
      </c>
      <c r="Y145" s="787" cm="1">
        <f t="array" aca="1" ref="Y145" ca="1">INDEX(Y$65:Y$74,$AI145,1)*(1-$AH145)+INDEX(Y$65:Y$74,$AJ145,1)*($AH145)</f>
        <v>50</v>
      </c>
      <c r="Z145" s="787" cm="1">
        <f t="array" aca="1" ref="Z145" ca="1">INDEX(Z$65:Z$74,$AI145,1)*(1-$AH145)+INDEX(Z$65:Z$74,$AJ145,1)*($AH145)</f>
        <v>50</v>
      </c>
      <c r="AA145" s="787" cm="1">
        <f t="array" aca="1" ref="AA145" ca="1">INDEX(AA$65:AA$74,$AI145,1)*(1-$AH145)+INDEX(AA$65:AA$74,$AJ145,1)*($AH145)</f>
        <v>50</v>
      </c>
      <c r="AB145" s="787" cm="1">
        <f t="array" aca="1" ref="AB145" ca="1">INDEX(AB$65:AB$74,$AI145,1)*(1-$AH145)+INDEX(AB$65:AB$74,$AJ145,1)*($AH145)</f>
        <v>400</v>
      </c>
      <c r="AC145" s="787" cm="1">
        <f t="array" aca="1" ref="AC145" ca="1">INDEX(AC$65:AC$74,$AI145,1)*(1-$AH145)+INDEX(AC$65:AC$74,$AJ145,1)*($AH145)</f>
        <v>400</v>
      </c>
      <c r="AD145" s="787" cm="1">
        <f t="array" aca="1" ref="AD145" ca="1">INDEX(AD$65:AD$74,$AI145,1)*(1-$AH145)+INDEX(AD$65:AD$74,$AJ145,1)*($AH145)</f>
        <v>400</v>
      </c>
      <c r="AE145" s="787" cm="1">
        <f t="array" aca="1" ref="AE145" ca="1">INDEX(AE$65:AE$74,$AI145,1)*(1-$AH145)+INDEX(AE$65:AE$74,$AJ145,1)*($AH145)</f>
        <v>400</v>
      </c>
      <c r="AF145" s="787" cm="1">
        <f t="array" aca="1" ref="AF145" ca="1">INDEX(AF$65:AF$74,$AI145,1)*(1-$AH145)+INDEX(AF$65:AF$74,$AJ145,1)*($AH145)</f>
        <v>400</v>
      </c>
      <c r="AG145" s="787"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3">
        <f t="shared" si="24"/>
        <v>43614</v>
      </c>
      <c r="AO145" s="823">
        <f t="shared" si="28"/>
        <v>43684</v>
      </c>
      <c r="AP145" s="825">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1">
        <f t="shared" si="26"/>
        <v>43957</v>
      </c>
      <c r="G146" s="277"/>
      <c r="H146" s="298"/>
      <c r="I146" s="298"/>
      <c r="J146" s="298">
        <v>1</v>
      </c>
      <c r="K146" s="477">
        <f>INDEX(Periods!$F$21:$O$30,J146+1,$E146+2)</f>
        <v>43593</v>
      </c>
      <c r="L146" s="826">
        <f t="shared" ca="1" si="23"/>
        <v>21</v>
      </c>
      <c r="M146" s="841"/>
      <c r="N146" s="282"/>
      <c r="O146" s="717" cm="1">
        <f t="array" aca="1" ref="O146" ca="1">INDEX(O$65:O$74,$AI146,1)*(1-$AH146)+INDEX(O$65:O$74,$AJ146,1)*($AH146)</f>
        <v>200</v>
      </c>
      <c r="P146" s="717" cm="1">
        <f t="array" aca="1" ref="P146" ca="1">INDEX(P$65:P$74,$AI146,1)*(1-$AH146)+INDEX(P$65:P$74,$AJ146,1)*($AH146)</f>
        <v>438</v>
      </c>
      <c r="Q146" s="718" cm="1">
        <f t="array" aca="1" ref="Q146" ca="1">INDEX(Q$65:Q$74,$AI146,1)*(1-$AH146)+INDEX(Q$65:Q$74,$AJ146,1)*($AH146)</f>
        <v>0.47</v>
      </c>
      <c r="R146" s="718" cm="1">
        <f t="array" aca="1" ref="R146" ca="1">INDEX(R$65:R$74,$AI146,1)*(1-$AH146)+INDEX(R$65:R$74,$AJ146,1)*($AH146)</f>
        <v>0.53</v>
      </c>
      <c r="S146" s="714">
        <f>INDEX(Annual!i_pasture_stage_p6z,$J146+1,ROUNDDOWN((ROW($J146)-ROW($J$65))/i_p6_len,0)+1)</f>
        <v>1</v>
      </c>
      <c r="T146" s="718" cm="1">
        <f t="array" aca="1" ref="T146" ca="1">INDEX(T$65:T$74,$AI146,1)*(1-$AH146)+INDEX(T$65:T$74,$AJ146,1)*($AH146)</f>
        <v>0.3</v>
      </c>
      <c r="U146" s="713" cm="1">
        <f t="array" aca="1" ref="U146" ca="1">INDEX(U$65:U$74,$AI146,1)*(1-$AH146)+INDEX(U$65:U$74,$AJ146,1)*($AH146)</f>
        <v>10</v>
      </c>
      <c r="V146" s="718" cm="1">
        <f t="array" aca="1" ref="V146" ca="1">INDEX(V$65:V$74,$AI146,1)*(1-$AH146)+INDEX(V$65:V$74,$AJ146,1)*($AH146)</f>
        <v>0.15</v>
      </c>
      <c r="W146" s="282"/>
      <c r="X146" s="809" cm="1">
        <f t="array" aca="1" ref="X146" ca="1">INDEX(X$65:X$74,$AI146,1)*(1-$AH146)+INDEX(X$65:X$74,$AJ146,1)*($AH146)</f>
        <v>1</v>
      </c>
      <c r="Y146" s="788" cm="1">
        <f t="array" aca="1" ref="Y146" ca="1">INDEX(Y$65:Y$74,$AI146,1)*(1-$AH146)+INDEX(Y$65:Y$74,$AJ146,1)*($AH146)</f>
        <v>50</v>
      </c>
      <c r="Z146" s="788" cm="1">
        <f t="array" aca="1" ref="Z146" ca="1">INDEX(Z$65:Z$74,$AI146,1)*(1-$AH146)+INDEX(Z$65:Z$74,$AJ146,1)*($AH146)</f>
        <v>50</v>
      </c>
      <c r="AA146" s="788" cm="1">
        <f t="array" aca="1" ref="AA146" ca="1">INDEX(AA$65:AA$74,$AI146,1)*(1-$AH146)+INDEX(AA$65:AA$74,$AJ146,1)*($AH146)</f>
        <v>50</v>
      </c>
      <c r="AB146" s="788" cm="1">
        <f t="array" aca="1" ref="AB146" ca="1">INDEX(AB$65:AB$74,$AI146,1)*(1-$AH146)+INDEX(AB$65:AB$74,$AJ146,1)*($AH146)</f>
        <v>400</v>
      </c>
      <c r="AC146" s="788" cm="1">
        <f t="array" aca="1" ref="AC146" ca="1">INDEX(AC$65:AC$74,$AI146,1)*(1-$AH146)+INDEX(AC$65:AC$74,$AJ146,1)*($AH146)</f>
        <v>400</v>
      </c>
      <c r="AD146" s="788" cm="1">
        <f t="array" aca="1" ref="AD146" ca="1">INDEX(AD$65:AD$74,$AI146,1)*(1-$AH146)+INDEX(AD$65:AD$74,$AJ146,1)*($AH146)</f>
        <v>400</v>
      </c>
      <c r="AE146" s="788" cm="1">
        <f t="array" aca="1" ref="AE146" ca="1">INDEX(AE$65:AE$74,$AI146,1)*(1-$AH146)+INDEX(AE$65:AE$74,$AJ146,1)*($AH146)</f>
        <v>400</v>
      </c>
      <c r="AF146" s="788" cm="1">
        <f t="array" aca="1" ref="AF146" ca="1">INDEX(AF$65:AF$74,$AI146,1)*(1-$AH146)+INDEX(AF$65:AF$74,$AJ146,1)*($AH146)</f>
        <v>400</v>
      </c>
      <c r="AG146" s="788"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28">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1">
        <f t="shared" si="26"/>
        <v>43614</v>
      </c>
      <c r="G147" s="277"/>
      <c r="H147" s="298"/>
      <c r="I147" s="298"/>
      <c r="J147" s="298">
        <v>2</v>
      </c>
      <c r="K147" s="477">
        <f>INDEX(Periods!$F$21:$O$30,J147+1,$E147+2)</f>
        <v>43614</v>
      </c>
      <c r="L147" s="826">
        <f t="shared" ca="1" si="23"/>
        <v>70</v>
      </c>
      <c r="M147" s="841"/>
      <c r="N147" s="282"/>
      <c r="O147" s="717" cm="1">
        <f t="array" aca="1" ref="O147" ca="1">INDEX(O$65:O$74,$AI147,1)*(1-$AH147)+INDEX(O$65:O$74,$AJ147,1)*($AH147)</f>
        <v>200</v>
      </c>
      <c r="P147" s="717" cm="1">
        <f t="array" aca="1" ref="P147" ca="1">INDEX(P$65:P$74,$AI147,1)*(1-$AH147)+INDEX(P$65:P$74,$AJ147,1)*($AH147)</f>
        <v>335</v>
      </c>
      <c r="Q147" s="718" cm="1">
        <f t="array" aca="1" ref="Q147" ca="1">INDEX(Q$65:Q$74,$AI147,1)*(1-$AH147)+INDEX(Q$65:Q$74,$AJ147,1)*($AH147)</f>
        <v>0.81</v>
      </c>
      <c r="R147" s="718" cm="1">
        <f t="array" aca="1" ref="R147" ca="1">INDEX(R$65:R$74,$AI147,1)*(1-$AH147)+INDEX(R$65:R$74,$AJ147,1)*($AH147)</f>
        <v>0.81</v>
      </c>
      <c r="S147" s="714">
        <f>INDEX(Annual!i_pasture_stage_p6z,$J147+1,ROUNDDOWN((ROW($J147)-ROW($J$65))/i_p6_len,0)+1)</f>
        <v>0.5714285714285714</v>
      </c>
      <c r="T147" s="718" cm="1">
        <f t="array" aca="1" ref="T147" ca="1">INDEX(T$65:T$74,$AI147,1)*(1-$AH147)+INDEX(T$65:T$74,$AJ147,1)*($AH147)</f>
        <v>0.3</v>
      </c>
      <c r="U147" s="713" cm="1">
        <f t="array" aca="1" ref="U147" ca="1">INDEX(U$65:U$74,$AI147,1)*(1-$AH147)+INDEX(U$65:U$74,$AJ147,1)*($AH147)</f>
        <v>10</v>
      </c>
      <c r="V147" s="718" cm="1">
        <f t="array" aca="1" ref="V147" ca="1">INDEX(V$65:V$74,$AI147,1)*(1-$AH147)+INDEX(V$65:V$74,$AJ147,1)*($AH147)</f>
        <v>0.1</v>
      </c>
      <c r="W147" s="282"/>
      <c r="X147" s="809" cm="1">
        <f t="array" aca="1" ref="X147" ca="1">INDEX(X$65:X$74,$AI147,1)*(1-$AH147)+INDEX(X$65:X$74,$AJ147,1)*($AH147)</f>
        <v>1</v>
      </c>
      <c r="Y147" s="788" cm="1">
        <f t="array" aca="1" ref="Y147" ca="1">INDEX(Y$65:Y$74,$AI147,1)*(1-$AH147)+INDEX(Y$65:Y$74,$AJ147,1)*($AH147)</f>
        <v>50</v>
      </c>
      <c r="Z147" s="788" cm="1">
        <f t="array" aca="1" ref="Z147" ca="1">INDEX(Z$65:Z$74,$AI147,1)*(1-$AH147)+INDEX(Z$65:Z$74,$AJ147,1)*($AH147)</f>
        <v>50</v>
      </c>
      <c r="AA147" s="788" cm="1">
        <f t="array" aca="1" ref="AA147" ca="1">INDEX(AA$65:AA$74,$AI147,1)*(1-$AH147)+INDEX(AA$65:AA$74,$AJ147,1)*($AH147)</f>
        <v>50</v>
      </c>
      <c r="AB147" s="788" cm="1">
        <f t="array" aca="1" ref="AB147" ca="1">INDEX(AB$65:AB$74,$AI147,1)*(1-$AH147)+INDEX(AB$65:AB$74,$AJ147,1)*($AH147)</f>
        <v>100</v>
      </c>
      <c r="AC147" s="788" cm="1">
        <f t="array" aca="1" ref="AC147" ca="1">INDEX(AC$65:AC$74,$AI147,1)*(1-$AH147)+INDEX(AC$65:AC$74,$AJ147,1)*($AH147)</f>
        <v>400</v>
      </c>
      <c r="AD147" s="788" cm="1">
        <f t="array" aca="1" ref="AD147" ca="1">INDEX(AD$65:AD$74,$AI147,1)*(1-$AH147)+INDEX(AD$65:AD$74,$AJ147,1)*($AH147)</f>
        <v>400</v>
      </c>
      <c r="AE147" s="788" cm="1">
        <f t="array" aca="1" ref="AE147" ca="1">INDEX(AE$65:AE$74,$AI147,1)*(1-$AH147)+INDEX(AE$65:AE$74,$AJ147,1)*($AH147)</f>
        <v>400</v>
      </c>
      <c r="AF147" s="788" cm="1">
        <f t="array" aca="1" ref="AF147" ca="1">INDEX(AF$65:AF$74,$AI147,1)*(1-$AH147)+INDEX(AF$65:AF$74,$AJ147,1)*($AH147)</f>
        <v>400</v>
      </c>
      <c r="AG147" s="788"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28">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1">
        <f t="shared" si="26"/>
        <v>43684</v>
      </c>
      <c r="G148" s="277"/>
      <c r="H148" s="298"/>
      <c r="I148" s="298"/>
      <c r="J148" s="298">
        <v>3</v>
      </c>
      <c r="K148" s="477">
        <f>INDEX(Periods!$F$21:$O$30,J148+1,$E148+2)</f>
        <v>43684</v>
      </c>
      <c r="L148" s="826">
        <f t="shared" ca="1" si="23"/>
        <v>49</v>
      </c>
      <c r="M148" s="841"/>
      <c r="N148" s="282"/>
      <c r="O148" s="717" cm="1">
        <f t="array" aca="1" ref="O148" ca="1">INDEX(O$65:O$74,$AI148,1)*(1-$AH148)+INDEX(O$65:O$74,$AJ148,1)*($AH148)</f>
        <v>250</v>
      </c>
      <c r="P148" s="717" cm="1">
        <f t="array" aca="1" ref="P148" ca="1">INDEX(P$65:P$74,$AI148,1)*(1-$AH148)+INDEX(P$65:P$74,$AJ148,1)*($AH148)</f>
        <v>1600</v>
      </c>
      <c r="Q148" s="718" cm="1">
        <f t="array" aca="1" ref="Q148" ca="1">INDEX(Q$65:Q$74,$AI148,1)*(1-$AH148)+INDEX(Q$65:Q$74,$AJ148,1)*($AH148)</f>
        <v>0.8</v>
      </c>
      <c r="R148" s="718" cm="1">
        <f t="array" aca="1" ref="R148" ca="1">INDEX(R$65:R$74,$AI148,1)*(1-$AH148)+INDEX(R$65:R$74,$AJ148,1)*($AH148)</f>
        <v>0.8</v>
      </c>
      <c r="S148" s="714">
        <f>INDEX(Annual!i_pasture_stage_p6z,$J148+1,ROUNDDOWN((ROW($J148)-ROW($J$65))/i_p6_len,0)+1)</f>
        <v>1</v>
      </c>
      <c r="T148" s="718" cm="1">
        <f t="array" aca="1" ref="T148" ca="1">INDEX(T$65:T$74,$AI148,1)*(1-$AH148)+INDEX(T$65:T$74,$AJ148,1)*($AH148)</f>
        <v>0.3</v>
      </c>
      <c r="U148" s="713" cm="1">
        <f t="array" aca="1" ref="U148" ca="1">INDEX(U$65:U$74,$AI148,1)*(1-$AH148)+INDEX(U$65:U$74,$AJ148,1)*($AH148)</f>
        <v>10</v>
      </c>
      <c r="V148" s="718" cm="1">
        <f t="array" aca="1" ref="V148" ca="1">INDEX(V$65:V$74,$AI148,1)*(1-$AH148)+INDEX(V$65:V$74,$AJ148,1)*($AH148)</f>
        <v>0</v>
      </c>
      <c r="W148" s="282"/>
      <c r="X148" s="809" cm="1">
        <f t="array" aca="1" ref="X148" ca="1">INDEX(X$65:X$74,$AI148,1)*(1-$AH148)+INDEX(X$65:X$74,$AJ148,1)*($AH148)</f>
        <v>1</v>
      </c>
      <c r="Y148" s="788" cm="1">
        <f t="array" aca="1" ref="Y148" ca="1">INDEX(Y$65:Y$74,$AI148,1)*(1-$AH148)+INDEX(Y$65:Y$74,$AJ148,1)*($AH148)</f>
        <v>50</v>
      </c>
      <c r="Z148" s="788" cm="1">
        <f t="array" aca="1" ref="Z148" ca="1">INDEX(Z$65:Z$74,$AI148,1)*(1-$AH148)+INDEX(Z$65:Z$74,$AJ148,1)*($AH148)</f>
        <v>50</v>
      </c>
      <c r="AA148" s="788" cm="1">
        <f t="array" aca="1" ref="AA148" ca="1">INDEX(AA$65:AA$74,$AI148,1)*(1-$AH148)+INDEX(AA$65:AA$74,$AJ148,1)*($AH148)</f>
        <v>50</v>
      </c>
      <c r="AB148" s="788" cm="1">
        <f t="array" aca="1" ref="AB148" ca="1">INDEX(AB$65:AB$74,$AI148,1)*(1-$AH148)+INDEX(AB$65:AB$74,$AJ148,1)*($AH148)</f>
        <v>150</v>
      </c>
      <c r="AC148" s="788" cm="1">
        <f t="array" aca="1" ref="AC148" ca="1">INDEX(AC$65:AC$74,$AI148,1)*(1-$AH148)+INDEX(AC$65:AC$74,$AJ148,1)*($AH148)</f>
        <v>150</v>
      </c>
      <c r="AD148" s="788" cm="1">
        <f t="array" aca="1" ref="AD148" ca="1">INDEX(AD$65:AD$74,$AI148,1)*(1-$AH148)+INDEX(AD$65:AD$74,$AJ148,1)*($AH148)</f>
        <v>100</v>
      </c>
      <c r="AE148" s="788" cm="1">
        <f t="array" aca="1" ref="AE148" ca="1">INDEX(AE$65:AE$74,$AI148,1)*(1-$AH148)+INDEX(AE$65:AE$74,$AJ148,1)*($AH148)</f>
        <v>400</v>
      </c>
      <c r="AF148" s="788" cm="1">
        <f t="array" aca="1" ref="AF148" ca="1">INDEX(AF$65:AF$74,$AI148,1)*(1-$AH148)+INDEX(AF$65:AF$74,$AJ148,1)*($AH148)</f>
        <v>400</v>
      </c>
      <c r="AG148" s="788"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28">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1">
        <f t="shared" si="26"/>
        <v>43733</v>
      </c>
      <c r="G149" s="277"/>
      <c r="H149" s="298"/>
      <c r="I149" s="298"/>
      <c r="J149" s="298">
        <v>4</v>
      </c>
      <c r="K149" s="477">
        <f>INDEX(Periods!$F$21:$O$30,J149+1,$E149+2)</f>
        <v>43733</v>
      </c>
      <c r="L149" s="826">
        <f t="shared" ca="1" si="23"/>
        <v>20</v>
      </c>
      <c r="M149" s="841"/>
      <c r="N149" s="282"/>
      <c r="O149" s="717" cm="1">
        <f t="array" aca="1" ref="O149" ca="1">INDEX(O$65:O$74,$AI149,1)*(1-$AH149)+INDEX(O$65:O$74,$AJ149,1)*($AH149)</f>
        <v>250</v>
      </c>
      <c r="P149" s="717" cm="1">
        <f t="array" aca="1" ref="P149" ca="1">INDEX(P$65:P$74,$AI149,1)*(1-$AH149)+INDEX(P$65:P$74,$AJ149,1)*($AH149)</f>
        <v>4500</v>
      </c>
      <c r="Q149" s="718" cm="1">
        <f t="array" aca="1" ref="Q149" ca="1">INDEX(Q$65:Q$74,$AI149,1)*(1-$AH149)+INDEX(Q$65:Q$74,$AJ149,1)*($AH149)</f>
        <v>0.76</v>
      </c>
      <c r="R149" s="718" cm="1">
        <f t="array" aca="1" ref="R149" ca="1">INDEX(R$65:R$74,$AI149,1)*(1-$AH149)+INDEX(R$65:R$74,$AJ149,1)*($AH149)</f>
        <v>0.78</v>
      </c>
      <c r="S149" s="714">
        <f>INDEX(Annual!i_pasture_stage_p6z,$J149+1,ROUNDDOWN((ROW($J149)-ROW($J$65))/i_p6_len,0)+1)</f>
        <v>1</v>
      </c>
      <c r="T149" s="718" cm="1">
        <f t="array" aca="1" ref="T149" ca="1">INDEX(T$65:T$74,$AI149,1)*(1-$AH149)+INDEX(T$65:T$74,$AJ149,1)*($AH149)</f>
        <v>0.3</v>
      </c>
      <c r="U149" s="713" cm="1">
        <f t="array" aca="1" ref="U149" ca="1">INDEX(U$65:U$74,$AI149,1)*(1-$AH149)+INDEX(U$65:U$74,$AJ149,1)*($AH149)</f>
        <v>10</v>
      </c>
      <c r="V149" s="718" cm="1">
        <f t="array" aca="1" ref="V149" ca="1">INDEX(V$65:V$74,$AI149,1)*(1-$AH149)+INDEX(V$65:V$74,$AJ149,1)*($AH149)</f>
        <v>0</v>
      </c>
      <c r="W149" s="282"/>
      <c r="X149" s="809" cm="1">
        <f t="array" aca="1" ref="X149" ca="1">INDEX(X$65:X$74,$AI149,1)*(1-$AH149)+INDEX(X$65:X$74,$AJ149,1)*($AH149)</f>
        <v>0.75</v>
      </c>
      <c r="Y149" s="788" cm="1">
        <f t="array" aca="1" ref="Y149" ca="1">INDEX(Y$65:Y$74,$AI149,1)*(1-$AH149)+INDEX(Y$65:Y$74,$AJ149,1)*($AH149)</f>
        <v>50</v>
      </c>
      <c r="Z149" s="788" cm="1">
        <f t="array" aca="1" ref="Z149" ca="1">INDEX(Z$65:Z$74,$AI149,1)*(1-$AH149)+INDEX(Z$65:Z$74,$AJ149,1)*($AH149)</f>
        <v>50</v>
      </c>
      <c r="AA149" s="788" cm="1">
        <f t="array" aca="1" ref="AA149" ca="1">INDEX(AA$65:AA$74,$AI149,1)*(1-$AH149)+INDEX(AA$65:AA$74,$AJ149,1)*($AH149)</f>
        <v>50</v>
      </c>
      <c r="AB149" s="788" cm="1">
        <f t="array" aca="1" ref="AB149" ca="1">INDEX(AB$65:AB$74,$AI149,1)*(1-$AH149)+INDEX(AB$65:AB$74,$AJ149,1)*($AH149)</f>
        <v>150</v>
      </c>
      <c r="AC149" s="788" cm="1">
        <f t="array" aca="1" ref="AC149" ca="1">INDEX(AC$65:AC$74,$AI149,1)*(1-$AH149)+INDEX(AC$65:AC$74,$AJ149,1)*($AH149)</f>
        <v>150</v>
      </c>
      <c r="AD149" s="788" cm="1">
        <f t="array" aca="1" ref="AD149" ca="1">INDEX(AD$65:AD$74,$AI149,1)*(1-$AH149)+INDEX(AD$65:AD$74,$AJ149,1)*($AH149)</f>
        <v>150</v>
      </c>
      <c r="AE149" s="788" cm="1">
        <f t="array" aca="1" ref="AE149" ca="1">INDEX(AE$65:AE$74,$AI149,1)*(1-$AH149)+INDEX(AE$65:AE$74,$AJ149,1)*($AH149)</f>
        <v>400</v>
      </c>
      <c r="AF149" s="788" cm="1">
        <f t="array" aca="1" ref="AF149" ca="1">INDEX(AF$65:AF$74,$AI149,1)*(1-$AH149)+INDEX(AF$65:AF$74,$AJ149,1)*($AH149)</f>
        <v>400</v>
      </c>
      <c r="AG149" s="788"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28">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1">
        <f t="shared" si="26"/>
        <v>43753</v>
      </c>
      <c r="G150" s="277"/>
      <c r="H150" s="298"/>
      <c r="I150" s="298"/>
      <c r="J150" s="298">
        <v>5</v>
      </c>
      <c r="K150" s="477">
        <f>INDEX(Periods!$F$21:$O$30,J150+1,$E150+2)</f>
        <v>43753</v>
      </c>
      <c r="L150" s="826">
        <f t="shared" ca="1" si="23"/>
        <v>17</v>
      </c>
      <c r="M150" s="841"/>
      <c r="N150" s="282"/>
      <c r="O150" s="717" cm="1">
        <f t="array" aca="1" ref="O150" ca="1">INDEX(O$65:O$74,$AI150,1)*(1-$AH150)+INDEX(O$65:O$74,$AJ150,1)*($AH150)</f>
        <v>250</v>
      </c>
      <c r="P150" s="717" cm="1">
        <f t="array" aca="1" ref="P150" ca="1">INDEX(P$65:P$74,$AI150,1)*(1-$AH150)+INDEX(P$65:P$74,$AJ150,1)*($AH150)</f>
        <v>4500</v>
      </c>
      <c r="Q150" s="718" cm="1">
        <f t="array" aca="1" ref="Q150" ca="1">INDEX(Q$65:Q$74,$AI150,1)*(1-$AH150)+INDEX(Q$65:Q$74,$AJ150,1)*($AH150)</f>
        <v>0.76</v>
      </c>
      <c r="R150" s="718" cm="1">
        <f t="array" aca="1" ref="R150" ca="1">INDEX(R$65:R$74,$AI150,1)*(1-$AH150)+INDEX(R$65:R$74,$AJ150,1)*($AH150)</f>
        <v>0.78</v>
      </c>
      <c r="S150" s="714">
        <f>INDEX(Annual!i_pasture_stage_p6z,$J150+1,ROUNDDOWN((ROW($J150)-ROW($J$65))/i_p6_len,0)+1)</f>
        <v>1</v>
      </c>
      <c r="T150" s="718" cm="1">
        <f t="array" aca="1" ref="T150" ca="1">INDEX(T$65:T$74,$AI150,1)*(1-$AH150)+INDEX(T$65:T$74,$AJ150,1)*($AH150)</f>
        <v>0.3</v>
      </c>
      <c r="U150" s="713" cm="1">
        <f t="array" aca="1" ref="U150" ca="1">INDEX(U$65:U$74,$AI150,1)*(1-$AH150)+INDEX(U$65:U$74,$AJ150,1)*($AH150)</f>
        <v>10</v>
      </c>
      <c r="V150" s="718" cm="1">
        <f t="array" aca="1" ref="V150" ca="1">INDEX(V$65:V$74,$AI150,1)*(1-$AH150)+INDEX(V$65:V$74,$AJ150,1)*($AH150)</f>
        <v>0</v>
      </c>
      <c r="W150" s="282"/>
      <c r="X150" s="809" cm="1">
        <f t="array" aca="1" ref="X150" ca="1">INDEX(X$65:X$74,$AI150,1)*(1-$AH150)+INDEX(X$65:X$74,$AJ150,1)*($AH150)</f>
        <v>0.75</v>
      </c>
      <c r="Y150" s="788" cm="1">
        <f t="array" aca="1" ref="Y150" ca="1">INDEX(Y$65:Y$74,$AI150,1)*(1-$AH150)+INDEX(Y$65:Y$74,$AJ150,1)*($AH150)</f>
        <v>50</v>
      </c>
      <c r="Z150" s="788" cm="1">
        <f t="array" aca="1" ref="Z150" ca="1">INDEX(Z$65:Z$74,$AI150,1)*(1-$AH150)+INDEX(Z$65:Z$74,$AJ150,1)*($AH150)</f>
        <v>50</v>
      </c>
      <c r="AA150" s="788" cm="1">
        <f t="array" aca="1" ref="AA150" ca="1">INDEX(AA$65:AA$74,$AI150,1)*(1-$AH150)+INDEX(AA$65:AA$74,$AJ150,1)*($AH150)</f>
        <v>50</v>
      </c>
      <c r="AB150" s="788" cm="1">
        <f t="array" aca="1" ref="AB150" ca="1">INDEX(AB$65:AB$74,$AI150,1)*(1-$AH150)+INDEX(AB$65:AB$74,$AJ150,1)*($AH150)</f>
        <v>150</v>
      </c>
      <c r="AC150" s="788" cm="1">
        <f t="array" aca="1" ref="AC150" ca="1">INDEX(AC$65:AC$74,$AI150,1)*(1-$AH150)+INDEX(AC$65:AC$74,$AJ150,1)*($AH150)</f>
        <v>150</v>
      </c>
      <c r="AD150" s="788" cm="1">
        <f t="array" aca="1" ref="AD150" ca="1">INDEX(AD$65:AD$74,$AI150,1)*(1-$AH150)+INDEX(AD$65:AD$74,$AJ150,1)*($AH150)</f>
        <v>150</v>
      </c>
      <c r="AE150" s="788" cm="1">
        <f t="array" aca="1" ref="AE150" ca="1">INDEX(AE$65:AE$74,$AI150,1)*(1-$AH150)+INDEX(AE$65:AE$74,$AJ150,1)*($AH150)</f>
        <v>400</v>
      </c>
      <c r="AF150" s="788" cm="1">
        <f t="array" aca="1" ref="AF150" ca="1">INDEX(AF$65:AF$74,$AI150,1)*(1-$AH150)+INDEX(AF$65:AF$74,$AJ150,1)*($AH150)</f>
        <v>400</v>
      </c>
      <c r="AG150" s="788"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28">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1">
        <f t="shared" si="26"/>
        <v>43770</v>
      </c>
      <c r="G151" s="277"/>
      <c r="H151" s="298"/>
      <c r="I151" s="298"/>
      <c r="J151" s="298">
        <v>6</v>
      </c>
      <c r="K151" s="477">
        <f>INDEX(Periods!$F$21:$O$30,J151+1,$E151+2)</f>
        <v>43770</v>
      </c>
      <c r="L151" s="826">
        <f t="shared" ca="1" si="23"/>
        <v>82</v>
      </c>
      <c r="M151" s="841"/>
      <c r="N151" s="282"/>
      <c r="O151" s="717" cm="1">
        <f t="array" aca="1" ref="O151" ca="1">INDEX(O$65:O$74,$AI151,1)*(1-$AH151)+INDEX(O$65:O$74,$AJ151,1)*($AH151)</f>
        <v>500</v>
      </c>
      <c r="P151" s="717" cm="1">
        <f t="array" aca="1" ref="P151" ca="1">INDEX(P$65:P$74,$AI151,1)*(1-$AH151)+INDEX(P$65:P$74,$AJ151,1)*($AH151)</f>
        <v>2800</v>
      </c>
      <c r="Q151" s="718" cm="1">
        <f t="array" aca="1" ref="Q151" ca="1">INDEX(Q$65:Q$74,$AI151,1)*(1-$AH151)+INDEX(Q$65:Q$74,$AJ151,1)*($AH151)</f>
        <v>0.55000000000000004</v>
      </c>
      <c r="R151" s="718" cm="1">
        <f t="array" aca="1" ref="R151" ca="1">INDEX(R$65:R$74,$AI151,1)*(1-$AH151)+INDEX(R$65:R$74,$AJ151,1)*($AH151)</f>
        <v>0.67749999999999999</v>
      </c>
      <c r="S151" s="714">
        <f>INDEX(Annual!i_pasture_stage_p6z,$J151+1,ROUNDDOWN((ROW($J151)-ROW($J$65))/i_p6_len,0)+1)</f>
        <v>1</v>
      </c>
      <c r="T151" s="718" cm="1">
        <f t="array" aca="1" ref="T151" ca="1">INDEX(T$65:T$74,$AI151,1)*(1-$AH151)+INDEX(T$65:T$74,$AJ151,1)*($AH151)</f>
        <v>0.3</v>
      </c>
      <c r="U151" s="713" cm="1">
        <f t="array" aca="1" ref="U151" ca="1">INDEX(U$65:U$74,$AI151,1)*(1-$AH151)+INDEX(U$65:U$74,$AJ151,1)*($AH151)</f>
        <v>10</v>
      </c>
      <c r="V151" s="718" cm="1">
        <f t="array" aca="1" ref="V151" ca="1">INDEX(V$65:V$74,$AI151,1)*(1-$AH151)+INDEX(V$65:V$74,$AJ151,1)*($AH151)</f>
        <v>0</v>
      </c>
      <c r="W151" s="282"/>
      <c r="X151" s="809" cm="1">
        <f t="array" aca="1" ref="X151" ca="1">INDEX(X$65:X$74,$AI151,1)*(1-$AH151)+INDEX(X$65:X$74,$AJ151,1)*($AH151)</f>
        <v>0.75</v>
      </c>
      <c r="Y151" s="788" cm="1">
        <f t="array" aca="1" ref="Y151" ca="1">INDEX(Y$65:Y$74,$AI151,1)*(1-$AH151)+INDEX(Y$65:Y$74,$AJ151,1)*($AH151)</f>
        <v>50</v>
      </c>
      <c r="Z151" s="788" cm="1">
        <f t="array" aca="1" ref="Z151" ca="1">INDEX(Z$65:Z$74,$AI151,1)*(1-$AH151)+INDEX(Z$65:Z$74,$AJ151,1)*($AH151)</f>
        <v>50</v>
      </c>
      <c r="AA151" s="788" cm="1">
        <f t="array" aca="1" ref="AA151" ca="1">INDEX(AA$65:AA$74,$AI151,1)*(1-$AH151)+INDEX(AA$65:AA$74,$AJ151,1)*($AH151)</f>
        <v>50</v>
      </c>
      <c r="AB151" s="788" cm="1">
        <f t="array" aca="1" ref="AB151" ca="1">INDEX(AB$65:AB$74,$AI151,1)*(1-$AH151)+INDEX(AB$65:AB$74,$AJ151,1)*($AH151)</f>
        <v>150</v>
      </c>
      <c r="AC151" s="788" cm="1">
        <f t="array" aca="1" ref="AC151" ca="1">INDEX(AC$65:AC$74,$AI151,1)*(1-$AH151)+INDEX(AC$65:AC$74,$AJ151,1)*($AH151)</f>
        <v>150</v>
      </c>
      <c r="AD151" s="788" cm="1">
        <f t="array" aca="1" ref="AD151" ca="1">INDEX(AD$65:AD$74,$AI151,1)*(1-$AH151)+INDEX(AD$65:AD$74,$AJ151,1)*($AH151)</f>
        <v>150</v>
      </c>
      <c r="AE151" s="788" cm="1">
        <f t="array" aca="1" ref="AE151" ca="1">INDEX(AE$65:AE$74,$AI151,1)*(1-$AH151)+INDEX(AE$65:AE$74,$AJ151,1)*($AH151)</f>
        <v>400</v>
      </c>
      <c r="AF151" s="788" cm="1">
        <f t="array" aca="1" ref="AF151" ca="1">INDEX(AF$65:AF$74,$AI151,1)*(1-$AH151)+INDEX(AF$65:AF$74,$AJ151,1)*($AH151)</f>
        <v>400</v>
      </c>
      <c r="AG151" s="788"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28">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1">
        <f t="shared" si="26"/>
        <v>43852</v>
      </c>
      <c r="G152" s="277"/>
      <c r="H152" s="298"/>
      <c r="I152" s="298"/>
      <c r="J152" s="298">
        <v>7</v>
      </c>
      <c r="K152" s="477">
        <f>INDEX(Periods!$F$21:$O$30,J152+1,$E152+2)</f>
        <v>43852</v>
      </c>
      <c r="L152" s="826">
        <f t="shared" ca="1" si="23"/>
        <v>39</v>
      </c>
      <c r="M152" s="841"/>
      <c r="N152" s="282"/>
      <c r="O152" s="717" cm="1">
        <f t="array" aca="1" ref="O152" ca="1">INDEX(O$65:O$74,$AI152,1)*(1-$AH152)+INDEX(O$65:O$74,$AJ152,1)*($AH152)</f>
        <v>350</v>
      </c>
      <c r="P152" s="717" cm="1">
        <f t="array" aca="1" ref="P152" ca="1">INDEX(P$65:P$74,$AI152,1)*(1-$AH152)+INDEX(P$65:P$74,$AJ152,1)*($AH152)</f>
        <v>1450</v>
      </c>
      <c r="Q152" s="718" cm="1">
        <f t="array" aca="1" ref="Q152" ca="1">INDEX(Q$65:Q$74,$AI152,1)*(1-$AH152)+INDEX(Q$65:Q$74,$AJ152,1)*($AH152)</f>
        <v>0.5</v>
      </c>
      <c r="R152" s="718" cm="1">
        <f t="array" aca="1" ref="R152" ca="1">INDEX(R$65:R$74,$AI152,1)*(1-$AH152)+INDEX(R$65:R$74,$AJ152,1)*($AH152)</f>
        <v>0.59250000000000003</v>
      </c>
      <c r="S152" s="714">
        <f>INDEX(Annual!i_pasture_stage_p6z,$J152+1,ROUNDDOWN((ROW($J152)-ROW($J$65))/i_p6_len,0)+1)</f>
        <v>1</v>
      </c>
      <c r="T152" s="718" cm="1">
        <f t="array" aca="1" ref="T152" ca="1">INDEX(T$65:T$74,$AI152,1)*(1-$AH152)+INDEX(T$65:T$74,$AJ152,1)*($AH152)</f>
        <v>0.3</v>
      </c>
      <c r="U152" s="713" cm="1">
        <f t="array" aca="1" ref="U152" ca="1">INDEX(U$65:U$74,$AI152,1)*(1-$AH152)+INDEX(U$65:U$74,$AJ152,1)*($AH152)</f>
        <v>10</v>
      </c>
      <c r="V152" s="718" cm="1">
        <f t="array" aca="1" ref="V152" ca="1">INDEX(V$65:V$74,$AI152,1)*(1-$AH152)+INDEX(V$65:V$74,$AJ152,1)*($AH152)</f>
        <v>0</v>
      </c>
      <c r="W152" s="282"/>
      <c r="X152" s="809" cm="1">
        <f t="array" aca="1" ref="X152" ca="1">INDEX(X$65:X$74,$AI152,1)*(1-$AH152)+INDEX(X$65:X$74,$AJ152,1)*($AH152)</f>
        <v>0.33</v>
      </c>
      <c r="Y152" s="788" cm="1">
        <f t="array" aca="1" ref="Y152" ca="1">INDEX(Y$65:Y$74,$AI152,1)*(1-$AH152)+INDEX(Y$65:Y$74,$AJ152,1)*($AH152)</f>
        <v>50</v>
      </c>
      <c r="Z152" s="788" cm="1">
        <f t="array" aca="1" ref="Z152" ca="1">INDEX(Z$65:Z$74,$AI152,1)*(1-$AH152)+INDEX(Z$65:Z$74,$AJ152,1)*($AH152)</f>
        <v>50</v>
      </c>
      <c r="AA152" s="788" cm="1">
        <f t="array" aca="1" ref="AA152" ca="1">INDEX(AA$65:AA$74,$AI152,1)*(1-$AH152)+INDEX(AA$65:AA$74,$AJ152,1)*($AH152)</f>
        <v>50</v>
      </c>
      <c r="AB152" s="788" cm="1">
        <f t="array" aca="1" ref="AB152" ca="1">INDEX(AB$65:AB$74,$AI152,1)*(1-$AH152)+INDEX(AB$65:AB$74,$AJ152,1)*($AH152)</f>
        <v>400</v>
      </c>
      <c r="AC152" s="788" cm="1">
        <f t="array" aca="1" ref="AC152" ca="1">INDEX(AC$65:AC$74,$AI152,1)*(1-$AH152)+INDEX(AC$65:AC$74,$AJ152,1)*($AH152)</f>
        <v>400</v>
      </c>
      <c r="AD152" s="788" cm="1">
        <f t="array" aca="1" ref="AD152" ca="1">INDEX(AD$65:AD$74,$AI152,1)*(1-$AH152)+INDEX(AD$65:AD$74,$AJ152,1)*($AH152)</f>
        <v>400</v>
      </c>
      <c r="AE152" s="788" cm="1">
        <f t="array" aca="1" ref="AE152" ca="1">INDEX(AE$65:AE$74,$AI152,1)*(1-$AH152)+INDEX(AE$65:AE$74,$AJ152,1)*($AH152)</f>
        <v>400</v>
      </c>
      <c r="AF152" s="788" cm="1">
        <f t="array" aca="1" ref="AF152" ca="1">INDEX(AF$65:AF$74,$AI152,1)*(1-$AH152)+INDEX(AF$65:AF$74,$AJ152,1)*($AH152)</f>
        <v>400</v>
      </c>
      <c r="AG152" s="788"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28">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1">
        <f t="shared" si="26"/>
        <v>43891</v>
      </c>
      <c r="G153" s="277"/>
      <c r="H153" s="298"/>
      <c r="I153" s="298"/>
      <c r="J153" s="298">
        <v>8</v>
      </c>
      <c r="K153" s="477">
        <f>INDEX(Periods!$F$21:$O$30,J153+1,$E153+2)</f>
        <v>43891</v>
      </c>
      <c r="L153" s="826">
        <f t="shared" ca="1" si="23"/>
        <v>31</v>
      </c>
      <c r="M153" s="841"/>
      <c r="N153" s="282"/>
      <c r="O153" s="717" cm="1">
        <f t="array" aca="1" ref="O153" ca="1">INDEX(O$65:O$74,$AI153,1)*(1-$AH153)+INDEX(O$65:O$74,$AJ153,1)*($AH153)</f>
        <v>233</v>
      </c>
      <c r="P153" s="717" cm="1">
        <f t="array" aca="1" ref="P153" ca="1">INDEX(P$65:P$74,$AI153,1)*(1-$AH153)+INDEX(P$65:P$74,$AJ153,1)*($AH153)</f>
        <v>865</v>
      </c>
      <c r="Q153" s="718" cm="1">
        <f t="array" aca="1" ref="Q153" ca="1">INDEX(Q$65:Q$74,$AI153,1)*(1-$AH153)+INDEX(Q$65:Q$74,$AJ153,1)*($AH153)</f>
        <v>0.48635</v>
      </c>
      <c r="R153" s="718" cm="1">
        <f t="array" aca="1" ref="R153" ca="1">INDEX(R$65:R$74,$AI153,1)*(1-$AH153)+INDEX(R$65:R$74,$AJ153,1)*($AH153)</f>
        <v>0.56520000000000004</v>
      </c>
      <c r="S153" s="714">
        <f>INDEX(Annual!i_pasture_stage_p6z,$J153+1,ROUNDDOWN((ROW($J153)-ROW($J$65))/i_p6_len,0)+1)</f>
        <v>1</v>
      </c>
      <c r="T153" s="718" cm="1">
        <f t="array" aca="1" ref="T153" ca="1">INDEX(T$65:T$74,$AI153,1)*(1-$AH153)+INDEX(T$65:T$74,$AJ153,1)*($AH153)</f>
        <v>0.3</v>
      </c>
      <c r="U153" s="713" cm="1">
        <f t="array" aca="1" ref="U153" ca="1">INDEX(U$65:U$74,$AI153,1)*(1-$AH153)+INDEX(U$65:U$74,$AJ153,1)*($AH153)</f>
        <v>10</v>
      </c>
      <c r="V153" s="718" cm="1">
        <f t="array" aca="1" ref="V153" ca="1">INDEX(V$65:V$74,$AI153,1)*(1-$AH153)+INDEX(V$65:V$74,$AJ153,1)*($AH153)</f>
        <v>3.9000000000000007E-2</v>
      </c>
      <c r="W153" s="282"/>
      <c r="X153" s="809" cm="1">
        <f t="array" aca="1" ref="X153" ca="1">INDEX(X$65:X$74,$AI153,1)*(1-$AH153)+INDEX(X$65:X$74,$AJ153,1)*($AH153)</f>
        <v>0.33</v>
      </c>
      <c r="Y153" s="788" cm="1">
        <f t="array" aca="1" ref="Y153" ca="1">INDEX(Y$65:Y$74,$AI153,1)*(1-$AH153)+INDEX(Y$65:Y$74,$AJ153,1)*($AH153)</f>
        <v>50</v>
      </c>
      <c r="Z153" s="788" cm="1">
        <f t="array" aca="1" ref="Z153" ca="1">INDEX(Z$65:Z$74,$AI153,1)*(1-$AH153)+INDEX(Z$65:Z$74,$AJ153,1)*($AH153)</f>
        <v>50</v>
      </c>
      <c r="AA153" s="788" cm="1">
        <f t="array" aca="1" ref="AA153" ca="1">INDEX(AA$65:AA$74,$AI153,1)*(1-$AH153)+INDEX(AA$65:AA$74,$AJ153,1)*($AH153)</f>
        <v>50</v>
      </c>
      <c r="AB153" s="788" cm="1">
        <f t="array" aca="1" ref="AB153" ca="1">INDEX(AB$65:AB$74,$AI153,1)*(1-$AH153)+INDEX(AB$65:AB$74,$AJ153,1)*($AH153)</f>
        <v>400</v>
      </c>
      <c r="AC153" s="788" cm="1">
        <f t="array" aca="1" ref="AC153" ca="1">INDEX(AC$65:AC$74,$AI153,1)*(1-$AH153)+INDEX(AC$65:AC$74,$AJ153,1)*($AH153)</f>
        <v>400</v>
      </c>
      <c r="AD153" s="788" cm="1">
        <f t="array" aca="1" ref="AD153" ca="1">INDEX(AD$65:AD$74,$AI153,1)*(1-$AH153)+INDEX(AD$65:AD$74,$AJ153,1)*($AH153)</f>
        <v>400</v>
      </c>
      <c r="AE153" s="788" cm="1">
        <f t="array" aca="1" ref="AE153" ca="1">INDEX(AE$65:AE$74,$AI153,1)*(1-$AH153)+INDEX(AE$65:AE$74,$AJ153,1)*($AH153)</f>
        <v>400</v>
      </c>
      <c r="AF153" s="788" cm="1">
        <f t="array" aca="1" ref="AF153" ca="1">INDEX(AF$65:AF$74,$AI153,1)*(1-$AH153)+INDEX(AF$65:AF$74,$AJ153,1)*($AH153)</f>
        <v>400</v>
      </c>
      <c r="AG153" s="788"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28">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1">
        <f t="shared" si="26"/>
        <v>43922</v>
      </c>
      <c r="G154" s="277"/>
      <c r="H154" s="298"/>
      <c r="I154" s="829"/>
      <c r="J154" s="829">
        <v>9</v>
      </c>
      <c r="K154" s="802">
        <f>INDEX(Periods!$F$21:$O$30,J154+1,$E154+2)</f>
        <v>43922</v>
      </c>
      <c r="L154" s="830">
        <f t="shared" ca="1" si="23"/>
        <v>14</v>
      </c>
      <c r="M154" s="842"/>
      <c r="N154" s="832"/>
      <c r="O154" s="843" cm="1">
        <f t="array" aca="1" ref="O154" ca="1">INDEX(O$65:O$74,$AI154,1)*(1-$AH154)+INDEX(O$65:O$74,$AJ154,1)*($AH154)</f>
        <v>200</v>
      </c>
      <c r="P154" s="843" cm="1">
        <f t="array" aca="1" ref="P154" ca="1">INDEX(P$65:P$74,$AI154,1)*(1-$AH154)+INDEX(P$65:P$74,$AJ154,1)*($AH154)</f>
        <v>545.88235294117658</v>
      </c>
      <c r="Q154" s="844" cm="1">
        <f t="array" aca="1" ref="Q154" ca="1">INDEX(Q$65:Q$74,$AI154,1)*(1-$AH154)+INDEX(Q$65:Q$74,$AJ154,1)*($AH154)</f>
        <v>0.47514705882352942</v>
      </c>
      <c r="R154" s="844" cm="1">
        <f t="array" aca="1" ref="R154" ca="1">INDEX(R$65:R$74,$AI154,1)*(1-$AH154)+INDEX(R$65:R$74,$AJ154,1)*($AH154)</f>
        <v>0.54132352941176465</v>
      </c>
      <c r="S154" s="835">
        <f>INDEX(Annual!i_pasture_stage_p6z,$J154+1,ROUNDDOWN((ROW($J154)-ROW($J$65))/i_p6_len,0)+1)</f>
        <v>1</v>
      </c>
      <c r="T154" s="844" cm="1">
        <f t="array" aca="1" ref="T154" ca="1">INDEX(T$65:T$74,$AI154,1)*(1-$AH154)+INDEX(T$65:T$74,$AJ154,1)*($AH154)</f>
        <v>0.3</v>
      </c>
      <c r="U154" s="835" cm="1">
        <f t="array" aca="1" ref="U154" ca="1">INDEX(U$65:U$74,$AI154,1)*(1-$AH154)+INDEX(U$65:U$74,$AJ154,1)*($AH154)</f>
        <v>10</v>
      </c>
      <c r="V154" s="844" cm="1">
        <f t="array" aca="1" ref="V154" ca="1">INDEX(V$65:V$74,$AI154,1)*(1-$AH154)+INDEX(V$65:V$74,$AJ154,1)*($AH154)</f>
        <v>0.10882352941176471</v>
      </c>
      <c r="W154" s="832"/>
      <c r="X154" s="845" cm="1">
        <f t="array" aca="1" ref="X154" ca="1">INDEX(X$65:X$74,$AI154,1)*(1-$AH154)+INDEX(X$65:X$74,$AJ154,1)*($AH154)</f>
        <v>0.72411764705882353</v>
      </c>
      <c r="Y154" s="846" cm="1">
        <f t="array" aca="1" ref="Y154" ca="1">INDEX(Y$65:Y$74,$AI154,1)*(1-$AH154)+INDEX(Y$65:Y$74,$AJ154,1)*($AH154)</f>
        <v>50</v>
      </c>
      <c r="Z154" s="846" cm="1">
        <f t="array" aca="1" ref="Z154" ca="1">INDEX(Z$65:Z$74,$AI154,1)*(1-$AH154)+INDEX(Z$65:Z$74,$AJ154,1)*($AH154)</f>
        <v>50</v>
      </c>
      <c r="AA154" s="846" cm="1">
        <f t="array" aca="1" ref="AA154" ca="1">INDEX(AA$65:AA$74,$AI154,1)*(1-$AH154)+INDEX(AA$65:AA$74,$AJ154,1)*($AH154)</f>
        <v>50</v>
      </c>
      <c r="AB154" s="846" cm="1">
        <f t="array" aca="1" ref="AB154" ca="1">INDEX(AB$65:AB$74,$AI154,1)*(1-$AH154)+INDEX(AB$65:AB$74,$AJ154,1)*($AH154)</f>
        <v>400</v>
      </c>
      <c r="AC154" s="846" cm="1">
        <f t="array" aca="1" ref="AC154" ca="1">INDEX(AC$65:AC$74,$AI154,1)*(1-$AH154)+INDEX(AC$65:AC$74,$AJ154,1)*($AH154)</f>
        <v>400</v>
      </c>
      <c r="AD154" s="846" cm="1">
        <f t="array" aca="1" ref="AD154" ca="1">INDEX(AD$65:AD$74,$AI154,1)*(1-$AH154)+INDEX(AD$65:AD$74,$AJ154,1)*($AH154)</f>
        <v>400</v>
      </c>
      <c r="AE154" s="846" cm="1">
        <f t="array" aca="1" ref="AE154" ca="1">INDEX(AE$65:AE$74,$AI154,1)*(1-$AH154)+INDEX(AE$65:AE$74,$AJ154,1)*($AH154)</f>
        <v>400</v>
      </c>
      <c r="AF154" s="846" cm="1">
        <f t="array" aca="1" ref="AF154" ca="1">INDEX(AF$65:AF$74,$AI154,1)*(1-$AH154)+INDEX(AF$65:AF$74,$AJ154,1)*($AH154)</f>
        <v>400</v>
      </c>
      <c r="AG154" s="846" cm="1">
        <f t="array" aca="1" ref="AG154" ca="1">INDEX(AG$65:AG$74,$AI154,1)*(1-$AH154)+INDEX(AG$65:AG$74,$AJ154,1)*($AH154)</f>
        <v>400</v>
      </c>
      <c r="AH154" s="832">
        <f t="shared" ca="1" si="31"/>
        <v>0.58823529411764708</v>
      </c>
      <c r="AI154" s="832">
        <f t="shared" si="32"/>
        <v>10</v>
      </c>
      <c r="AJ154" s="832">
        <f t="shared" si="33"/>
        <v>1</v>
      </c>
      <c r="AK154" s="829" t="str">
        <f t="shared" si="27"/>
        <v>Dry</v>
      </c>
      <c r="AL154" s="832">
        <f t="shared" si="29"/>
        <v>144</v>
      </c>
      <c r="AM154" s="832"/>
      <c r="AN154" s="837">
        <f t="shared" si="24"/>
        <v>43614</v>
      </c>
      <c r="AO154" s="837">
        <f t="shared" si="28"/>
        <v>43684</v>
      </c>
      <c r="AP154" s="838">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1">
        <f t="shared" si="26"/>
        <v>43936</v>
      </c>
      <c r="G155" s="277"/>
      <c r="H155" s="298"/>
      <c r="I155" s="507" t="s">
        <v>750</v>
      </c>
      <c r="J155" s="507">
        <v>0</v>
      </c>
      <c r="K155" s="815">
        <f>INDEX(Periods!$F$21:$O$30,J155+1,$E155+2)</f>
        <v>43572</v>
      </c>
      <c r="L155" s="816">
        <f t="shared" ca="1" si="23"/>
        <v>21</v>
      </c>
      <c r="M155" s="508"/>
      <c r="N155" s="509"/>
      <c r="O155" s="716" cm="1">
        <f t="array" aca="1" ref="O155" ca="1">INDEX(O$65:O$74,$AI155,1)*(1-$AH155)+INDEX(O$65:O$74,$AJ155,1)*($AH155)</f>
        <v>200</v>
      </c>
      <c r="P155" s="716" cm="1">
        <f t="array" aca="1" ref="P155" ca="1">INDEX(P$65:P$74,$AI155,1)*(1-$AH155)+INDEX(P$65:P$74,$AJ155,1)*($AH155)</f>
        <v>438</v>
      </c>
      <c r="Q155" s="839" cm="1">
        <f t="array" aca="1" ref="Q155" ca="1">INDEX(Q$65:Q$74,$AI155,1)*(1-$AH155)+INDEX(Q$65:Q$74,$AJ155,1)*($AH155)</f>
        <v>0.47</v>
      </c>
      <c r="R155" s="839" cm="1">
        <f t="array" aca="1" ref="R155" ca="1">INDEX(R$65:R$74,$AI155,1)*(1-$AH155)+INDEX(R$65:R$74,$AJ155,1)*($AH155)</f>
        <v>0.53</v>
      </c>
      <c r="S155" s="840">
        <f>INDEX(Annual!i_pasture_stage_p6z,$J155+1,ROUNDDOWN((ROW($J155)-ROW($J$65))/i_p6_len,0)+1)</f>
        <v>1</v>
      </c>
      <c r="T155" s="719" cm="1">
        <f t="array" aca="1" ref="T155" ca="1">INDEX(T$65:T$74,$AI155,1)*(1-$AH155)+INDEX(T$65:T$74,$AJ155,1)*($AH155)</f>
        <v>0.3</v>
      </c>
      <c r="U155" s="715" cm="1">
        <f t="array" aca="1" ref="U155" ca="1">INDEX(U$65:U$74,$AI155,1)*(1-$AH155)+INDEX(U$65:U$74,$AJ155,1)*($AH155)</f>
        <v>10</v>
      </c>
      <c r="V155" s="719" cm="1">
        <f t="array" aca="1" ref="V155" ca="1">INDEX(V$65:V$74,$AI155,1)*(1-$AH155)+INDEX(V$65:V$74,$AJ155,1)*($AH155)</f>
        <v>0.15</v>
      </c>
      <c r="W155" s="509"/>
      <c r="X155" s="808" cm="1">
        <f t="array" aca="1" ref="X155" ca="1">INDEX(X$65:X$74,$AI155,1)*(1-$AH155)+INDEX(X$65:X$74,$AJ155,1)*($AH155)</f>
        <v>1</v>
      </c>
      <c r="Y155" s="787" cm="1">
        <f t="array" aca="1" ref="Y155" ca="1">INDEX(Y$65:Y$74,$AI155,1)*(1-$AH155)+INDEX(Y$65:Y$74,$AJ155,1)*($AH155)</f>
        <v>50</v>
      </c>
      <c r="Z155" s="787" cm="1">
        <f t="array" aca="1" ref="Z155" ca="1">INDEX(Z$65:Z$74,$AI155,1)*(1-$AH155)+INDEX(Z$65:Z$74,$AJ155,1)*($AH155)</f>
        <v>50</v>
      </c>
      <c r="AA155" s="787" cm="1">
        <f t="array" aca="1" ref="AA155" ca="1">INDEX(AA$65:AA$74,$AI155,1)*(1-$AH155)+INDEX(AA$65:AA$74,$AJ155,1)*($AH155)</f>
        <v>50</v>
      </c>
      <c r="AB155" s="787" cm="1">
        <f t="array" aca="1" ref="AB155" ca="1">INDEX(AB$65:AB$74,$AI155,1)*(1-$AH155)+INDEX(AB$65:AB$74,$AJ155,1)*($AH155)</f>
        <v>400</v>
      </c>
      <c r="AC155" s="787" cm="1">
        <f t="array" aca="1" ref="AC155" ca="1">INDEX(AC$65:AC$74,$AI155,1)*(1-$AH155)+INDEX(AC$65:AC$74,$AJ155,1)*($AH155)</f>
        <v>400</v>
      </c>
      <c r="AD155" s="787" cm="1">
        <f t="array" aca="1" ref="AD155" ca="1">INDEX(AD$65:AD$74,$AI155,1)*(1-$AH155)+INDEX(AD$65:AD$74,$AJ155,1)*($AH155)</f>
        <v>400</v>
      </c>
      <c r="AE155" s="787" cm="1">
        <f t="array" aca="1" ref="AE155" ca="1">INDEX(AE$65:AE$74,$AI155,1)*(1-$AH155)+INDEX(AE$65:AE$74,$AJ155,1)*($AH155)</f>
        <v>400</v>
      </c>
      <c r="AF155" s="787" cm="1">
        <f t="array" aca="1" ref="AF155" ca="1">INDEX(AF$65:AF$74,$AI155,1)*(1-$AH155)+INDEX(AF$65:AF$74,$AJ155,1)*($AH155)</f>
        <v>400</v>
      </c>
      <c r="AG155" s="787"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3">
        <f t="shared" si="24"/>
        <v>43614</v>
      </c>
      <c r="AO155" s="823">
        <f t="shared" si="28"/>
        <v>43684</v>
      </c>
      <c r="AP155" s="825">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1">
        <f t="shared" si="26"/>
        <v>43957</v>
      </c>
      <c r="G156" s="277"/>
      <c r="H156" s="298"/>
      <c r="I156" s="298"/>
      <c r="J156" s="298">
        <v>1</v>
      </c>
      <c r="K156" s="477">
        <f>INDEX(Periods!$F$21:$O$30,J156+1,$E156+2)</f>
        <v>43593</v>
      </c>
      <c r="L156" s="826">
        <f t="shared" ca="1" si="23"/>
        <v>21</v>
      </c>
      <c r="M156" s="841"/>
      <c r="N156" s="282"/>
      <c r="O156" s="717" cm="1">
        <f t="array" aca="1" ref="O156" ca="1">INDEX(O$65:O$74,$AI156,1)*(1-$AH156)+INDEX(O$65:O$74,$AJ156,1)*($AH156)</f>
        <v>200</v>
      </c>
      <c r="P156" s="717" cm="1">
        <f t="array" aca="1" ref="P156" ca="1">INDEX(P$65:P$74,$AI156,1)*(1-$AH156)+INDEX(P$65:P$74,$AJ156,1)*($AH156)</f>
        <v>438</v>
      </c>
      <c r="Q156" s="718" cm="1">
        <f t="array" aca="1" ref="Q156" ca="1">INDEX(Q$65:Q$74,$AI156,1)*(1-$AH156)+INDEX(Q$65:Q$74,$AJ156,1)*($AH156)</f>
        <v>0.47</v>
      </c>
      <c r="R156" s="718" cm="1">
        <f t="array" aca="1" ref="R156" ca="1">INDEX(R$65:R$74,$AI156,1)*(1-$AH156)+INDEX(R$65:R$74,$AJ156,1)*($AH156)</f>
        <v>0.53</v>
      </c>
      <c r="S156" s="714">
        <f>INDEX(Annual!i_pasture_stage_p6z,$J156+1,ROUNDDOWN((ROW($J156)-ROW($J$65))/i_p6_len,0)+1)</f>
        <v>1</v>
      </c>
      <c r="T156" s="718" cm="1">
        <f t="array" aca="1" ref="T156" ca="1">INDEX(T$65:T$74,$AI156,1)*(1-$AH156)+INDEX(T$65:T$74,$AJ156,1)*($AH156)</f>
        <v>0.3</v>
      </c>
      <c r="U156" s="713" cm="1">
        <f t="array" aca="1" ref="U156" ca="1">INDEX(U$65:U$74,$AI156,1)*(1-$AH156)+INDEX(U$65:U$74,$AJ156,1)*($AH156)</f>
        <v>10</v>
      </c>
      <c r="V156" s="718" cm="1">
        <f t="array" aca="1" ref="V156" ca="1">INDEX(V$65:V$74,$AI156,1)*(1-$AH156)+INDEX(V$65:V$74,$AJ156,1)*($AH156)</f>
        <v>0.15</v>
      </c>
      <c r="W156" s="282"/>
      <c r="X156" s="809" cm="1">
        <f t="array" aca="1" ref="X156" ca="1">INDEX(X$65:X$74,$AI156,1)*(1-$AH156)+INDEX(X$65:X$74,$AJ156,1)*($AH156)</f>
        <v>1</v>
      </c>
      <c r="Y156" s="788" cm="1">
        <f t="array" aca="1" ref="Y156" ca="1">INDEX(Y$65:Y$74,$AI156,1)*(1-$AH156)+INDEX(Y$65:Y$74,$AJ156,1)*($AH156)</f>
        <v>50</v>
      </c>
      <c r="Z156" s="788" cm="1">
        <f t="array" aca="1" ref="Z156" ca="1">INDEX(Z$65:Z$74,$AI156,1)*(1-$AH156)+INDEX(Z$65:Z$74,$AJ156,1)*($AH156)</f>
        <v>50</v>
      </c>
      <c r="AA156" s="788" cm="1">
        <f t="array" aca="1" ref="AA156" ca="1">INDEX(AA$65:AA$74,$AI156,1)*(1-$AH156)+INDEX(AA$65:AA$74,$AJ156,1)*($AH156)</f>
        <v>50</v>
      </c>
      <c r="AB156" s="788" cm="1">
        <f t="array" aca="1" ref="AB156" ca="1">INDEX(AB$65:AB$74,$AI156,1)*(1-$AH156)+INDEX(AB$65:AB$74,$AJ156,1)*($AH156)</f>
        <v>400</v>
      </c>
      <c r="AC156" s="788" cm="1">
        <f t="array" aca="1" ref="AC156" ca="1">INDEX(AC$65:AC$74,$AI156,1)*(1-$AH156)+INDEX(AC$65:AC$74,$AJ156,1)*($AH156)</f>
        <v>400</v>
      </c>
      <c r="AD156" s="788" cm="1">
        <f t="array" aca="1" ref="AD156" ca="1">INDEX(AD$65:AD$74,$AI156,1)*(1-$AH156)+INDEX(AD$65:AD$74,$AJ156,1)*($AH156)</f>
        <v>400</v>
      </c>
      <c r="AE156" s="788" cm="1">
        <f t="array" aca="1" ref="AE156" ca="1">INDEX(AE$65:AE$74,$AI156,1)*(1-$AH156)+INDEX(AE$65:AE$74,$AJ156,1)*($AH156)</f>
        <v>400</v>
      </c>
      <c r="AF156" s="788" cm="1">
        <f t="array" aca="1" ref="AF156" ca="1">INDEX(AF$65:AF$74,$AI156,1)*(1-$AH156)+INDEX(AF$65:AF$74,$AJ156,1)*($AH156)</f>
        <v>400</v>
      </c>
      <c r="AG156" s="788"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28">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1">
        <f t="shared" si="26"/>
        <v>43614</v>
      </c>
      <c r="G157" s="277"/>
      <c r="H157" s="298"/>
      <c r="I157" s="298"/>
      <c r="J157" s="298">
        <v>2</v>
      </c>
      <c r="K157" s="477">
        <f>INDEX(Periods!$F$21:$O$30,J157+1,$E157+2)</f>
        <v>43614</v>
      </c>
      <c r="L157" s="826">
        <f t="shared" ca="1" si="23"/>
        <v>70</v>
      </c>
      <c r="M157" s="841"/>
      <c r="N157" s="282"/>
      <c r="O157" s="717" cm="1">
        <f t="array" aca="1" ref="O157" ca="1">INDEX(O$65:O$74,$AI157,1)*(1-$AH157)+INDEX(O$65:O$74,$AJ157,1)*($AH157)</f>
        <v>200</v>
      </c>
      <c r="P157" s="717" cm="1">
        <f t="array" aca="1" ref="P157" ca="1">INDEX(P$65:P$74,$AI157,1)*(1-$AH157)+INDEX(P$65:P$74,$AJ157,1)*($AH157)</f>
        <v>335</v>
      </c>
      <c r="Q157" s="718" cm="1">
        <f t="array" aca="1" ref="Q157" ca="1">INDEX(Q$65:Q$74,$AI157,1)*(1-$AH157)+INDEX(Q$65:Q$74,$AJ157,1)*($AH157)</f>
        <v>0.81</v>
      </c>
      <c r="R157" s="718" cm="1">
        <f t="array" aca="1" ref="R157" ca="1">INDEX(R$65:R$74,$AI157,1)*(1-$AH157)+INDEX(R$65:R$74,$AJ157,1)*($AH157)</f>
        <v>0.81</v>
      </c>
      <c r="S157" s="714">
        <f>INDEX(Annual!i_pasture_stage_p6z,$J157+1,ROUNDDOWN((ROW($J157)-ROW($J$65))/i_p6_len,0)+1)</f>
        <v>0.5714285714285714</v>
      </c>
      <c r="T157" s="718" cm="1">
        <f t="array" aca="1" ref="T157" ca="1">INDEX(T$65:T$74,$AI157,1)*(1-$AH157)+INDEX(T$65:T$74,$AJ157,1)*($AH157)</f>
        <v>0.3</v>
      </c>
      <c r="U157" s="713" cm="1">
        <f t="array" aca="1" ref="U157" ca="1">INDEX(U$65:U$74,$AI157,1)*(1-$AH157)+INDEX(U$65:U$74,$AJ157,1)*($AH157)</f>
        <v>10</v>
      </c>
      <c r="V157" s="718" cm="1">
        <f t="array" aca="1" ref="V157" ca="1">INDEX(V$65:V$74,$AI157,1)*(1-$AH157)+INDEX(V$65:V$74,$AJ157,1)*($AH157)</f>
        <v>0.1</v>
      </c>
      <c r="W157" s="282"/>
      <c r="X157" s="809" cm="1">
        <f t="array" aca="1" ref="X157" ca="1">INDEX(X$65:X$74,$AI157,1)*(1-$AH157)+INDEX(X$65:X$74,$AJ157,1)*($AH157)</f>
        <v>1</v>
      </c>
      <c r="Y157" s="788" cm="1">
        <f t="array" aca="1" ref="Y157" ca="1">INDEX(Y$65:Y$74,$AI157,1)*(1-$AH157)+INDEX(Y$65:Y$74,$AJ157,1)*($AH157)</f>
        <v>50</v>
      </c>
      <c r="Z157" s="788" cm="1">
        <f t="array" aca="1" ref="Z157" ca="1">INDEX(Z$65:Z$74,$AI157,1)*(1-$AH157)+INDEX(Z$65:Z$74,$AJ157,1)*($AH157)</f>
        <v>50</v>
      </c>
      <c r="AA157" s="788" cm="1">
        <f t="array" aca="1" ref="AA157" ca="1">INDEX(AA$65:AA$74,$AI157,1)*(1-$AH157)+INDEX(AA$65:AA$74,$AJ157,1)*($AH157)</f>
        <v>50</v>
      </c>
      <c r="AB157" s="788" cm="1">
        <f t="array" aca="1" ref="AB157" ca="1">INDEX(AB$65:AB$74,$AI157,1)*(1-$AH157)+INDEX(AB$65:AB$74,$AJ157,1)*($AH157)</f>
        <v>100</v>
      </c>
      <c r="AC157" s="788" cm="1">
        <f t="array" aca="1" ref="AC157" ca="1">INDEX(AC$65:AC$74,$AI157,1)*(1-$AH157)+INDEX(AC$65:AC$74,$AJ157,1)*($AH157)</f>
        <v>400</v>
      </c>
      <c r="AD157" s="788" cm="1">
        <f t="array" aca="1" ref="AD157" ca="1">INDEX(AD$65:AD$74,$AI157,1)*(1-$AH157)+INDEX(AD$65:AD$74,$AJ157,1)*($AH157)</f>
        <v>400</v>
      </c>
      <c r="AE157" s="788" cm="1">
        <f t="array" aca="1" ref="AE157" ca="1">INDEX(AE$65:AE$74,$AI157,1)*(1-$AH157)+INDEX(AE$65:AE$74,$AJ157,1)*($AH157)</f>
        <v>400</v>
      </c>
      <c r="AF157" s="788" cm="1">
        <f t="array" aca="1" ref="AF157" ca="1">INDEX(AF$65:AF$74,$AI157,1)*(1-$AH157)+INDEX(AF$65:AF$74,$AJ157,1)*($AH157)</f>
        <v>400</v>
      </c>
      <c r="AG157" s="788"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28">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1">
        <f t="shared" si="26"/>
        <v>43684</v>
      </c>
      <c r="G158" s="277"/>
      <c r="H158" s="298"/>
      <c r="I158" s="298"/>
      <c r="J158" s="298">
        <v>3</v>
      </c>
      <c r="K158" s="477">
        <f>INDEX(Periods!$F$21:$O$30,J158+1,$E158+2)</f>
        <v>43684</v>
      </c>
      <c r="L158" s="826">
        <f t="shared" ca="1" si="23"/>
        <v>49</v>
      </c>
      <c r="M158" s="841"/>
      <c r="N158" s="282"/>
      <c r="O158" s="717" cm="1">
        <f t="array" aca="1" ref="O158" ca="1">INDEX(O$65:O$74,$AI158,1)*(1-$AH158)+INDEX(O$65:O$74,$AJ158,1)*($AH158)</f>
        <v>250</v>
      </c>
      <c r="P158" s="717" cm="1">
        <f t="array" aca="1" ref="P158" ca="1">INDEX(P$65:P$74,$AI158,1)*(1-$AH158)+INDEX(P$65:P$74,$AJ158,1)*($AH158)</f>
        <v>1600</v>
      </c>
      <c r="Q158" s="718" cm="1">
        <f t="array" aca="1" ref="Q158" ca="1">INDEX(Q$65:Q$74,$AI158,1)*(1-$AH158)+INDEX(Q$65:Q$74,$AJ158,1)*($AH158)</f>
        <v>0.8</v>
      </c>
      <c r="R158" s="718" cm="1">
        <f t="array" aca="1" ref="R158" ca="1">INDEX(R$65:R$74,$AI158,1)*(1-$AH158)+INDEX(R$65:R$74,$AJ158,1)*($AH158)</f>
        <v>0.8</v>
      </c>
      <c r="S158" s="714">
        <f>INDEX(Annual!i_pasture_stage_p6z,$J158+1,ROUNDDOWN((ROW($J158)-ROW($J$65))/i_p6_len,0)+1)</f>
        <v>1</v>
      </c>
      <c r="T158" s="718" cm="1">
        <f t="array" aca="1" ref="T158" ca="1">INDEX(T$65:T$74,$AI158,1)*(1-$AH158)+INDEX(T$65:T$74,$AJ158,1)*($AH158)</f>
        <v>0.3</v>
      </c>
      <c r="U158" s="713" cm="1">
        <f t="array" aca="1" ref="U158" ca="1">INDEX(U$65:U$74,$AI158,1)*(1-$AH158)+INDEX(U$65:U$74,$AJ158,1)*($AH158)</f>
        <v>10</v>
      </c>
      <c r="V158" s="718" cm="1">
        <f t="array" aca="1" ref="V158" ca="1">INDEX(V$65:V$74,$AI158,1)*(1-$AH158)+INDEX(V$65:V$74,$AJ158,1)*($AH158)</f>
        <v>0</v>
      </c>
      <c r="W158" s="282"/>
      <c r="X158" s="809" cm="1">
        <f t="array" aca="1" ref="X158" ca="1">INDEX(X$65:X$74,$AI158,1)*(1-$AH158)+INDEX(X$65:X$74,$AJ158,1)*($AH158)</f>
        <v>1</v>
      </c>
      <c r="Y158" s="788" cm="1">
        <f t="array" aca="1" ref="Y158" ca="1">INDEX(Y$65:Y$74,$AI158,1)*(1-$AH158)+INDEX(Y$65:Y$74,$AJ158,1)*($AH158)</f>
        <v>50</v>
      </c>
      <c r="Z158" s="788" cm="1">
        <f t="array" aca="1" ref="Z158" ca="1">INDEX(Z$65:Z$74,$AI158,1)*(1-$AH158)+INDEX(Z$65:Z$74,$AJ158,1)*($AH158)</f>
        <v>50</v>
      </c>
      <c r="AA158" s="788" cm="1">
        <f t="array" aca="1" ref="AA158" ca="1">INDEX(AA$65:AA$74,$AI158,1)*(1-$AH158)+INDEX(AA$65:AA$74,$AJ158,1)*($AH158)</f>
        <v>50</v>
      </c>
      <c r="AB158" s="788" cm="1">
        <f t="array" aca="1" ref="AB158" ca="1">INDEX(AB$65:AB$74,$AI158,1)*(1-$AH158)+INDEX(AB$65:AB$74,$AJ158,1)*($AH158)</f>
        <v>150</v>
      </c>
      <c r="AC158" s="788" cm="1">
        <f t="array" aca="1" ref="AC158" ca="1">INDEX(AC$65:AC$74,$AI158,1)*(1-$AH158)+INDEX(AC$65:AC$74,$AJ158,1)*($AH158)</f>
        <v>150</v>
      </c>
      <c r="AD158" s="788" cm="1">
        <f t="array" aca="1" ref="AD158" ca="1">INDEX(AD$65:AD$74,$AI158,1)*(1-$AH158)+INDEX(AD$65:AD$74,$AJ158,1)*($AH158)</f>
        <v>100</v>
      </c>
      <c r="AE158" s="788" cm="1">
        <f t="array" aca="1" ref="AE158" ca="1">INDEX(AE$65:AE$74,$AI158,1)*(1-$AH158)+INDEX(AE$65:AE$74,$AJ158,1)*($AH158)</f>
        <v>400</v>
      </c>
      <c r="AF158" s="788" cm="1">
        <f t="array" aca="1" ref="AF158" ca="1">INDEX(AF$65:AF$74,$AI158,1)*(1-$AH158)+INDEX(AF$65:AF$74,$AJ158,1)*($AH158)</f>
        <v>400</v>
      </c>
      <c r="AG158" s="788"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28">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1">
        <f t="shared" si="26"/>
        <v>43733</v>
      </c>
      <c r="G159" s="277"/>
      <c r="H159" s="298"/>
      <c r="I159" s="298"/>
      <c r="J159" s="298">
        <v>4</v>
      </c>
      <c r="K159" s="477">
        <f>INDEX(Periods!$F$21:$O$30,J159+1,$E159+2)</f>
        <v>43733</v>
      </c>
      <c r="L159" s="826">
        <f t="shared" ca="1" si="23"/>
        <v>20</v>
      </c>
      <c r="M159" s="841"/>
      <c r="N159" s="282"/>
      <c r="O159" s="717" cm="1">
        <f t="array" aca="1" ref="O159" ca="1">INDEX(O$65:O$74,$AI159,1)*(1-$AH159)+INDEX(O$65:O$74,$AJ159,1)*($AH159)</f>
        <v>250</v>
      </c>
      <c r="P159" s="717" cm="1">
        <f t="array" aca="1" ref="P159" ca="1">INDEX(P$65:P$74,$AI159,1)*(1-$AH159)+INDEX(P$65:P$74,$AJ159,1)*($AH159)</f>
        <v>4500</v>
      </c>
      <c r="Q159" s="718" cm="1">
        <f t="array" aca="1" ref="Q159" ca="1">INDEX(Q$65:Q$74,$AI159,1)*(1-$AH159)+INDEX(Q$65:Q$74,$AJ159,1)*($AH159)</f>
        <v>0.76</v>
      </c>
      <c r="R159" s="718" cm="1">
        <f t="array" aca="1" ref="R159" ca="1">INDEX(R$65:R$74,$AI159,1)*(1-$AH159)+INDEX(R$65:R$74,$AJ159,1)*($AH159)</f>
        <v>0.78</v>
      </c>
      <c r="S159" s="714">
        <f>INDEX(Annual!i_pasture_stage_p6z,$J159+1,ROUNDDOWN((ROW($J159)-ROW($J$65))/i_p6_len,0)+1)</f>
        <v>1</v>
      </c>
      <c r="T159" s="718" cm="1">
        <f t="array" aca="1" ref="T159" ca="1">INDEX(T$65:T$74,$AI159,1)*(1-$AH159)+INDEX(T$65:T$74,$AJ159,1)*($AH159)</f>
        <v>0.3</v>
      </c>
      <c r="U159" s="713" cm="1">
        <f t="array" aca="1" ref="U159" ca="1">INDEX(U$65:U$74,$AI159,1)*(1-$AH159)+INDEX(U$65:U$74,$AJ159,1)*($AH159)</f>
        <v>10</v>
      </c>
      <c r="V159" s="718" cm="1">
        <f t="array" aca="1" ref="V159" ca="1">INDEX(V$65:V$74,$AI159,1)*(1-$AH159)+INDEX(V$65:V$74,$AJ159,1)*($AH159)</f>
        <v>0</v>
      </c>
      <c r="W159" s="282"/>
      <c r="X159" s="809" cm="1">
        <f t="array" aca="1" ref="X159" ca="1">INDEX(X$65:X$74,$AI159,1)*(1-$AH159)+INDEX(X$65:X$74,$AJ159,1)*($AH159)</f>
        <v>0.75</v>
      </c>
      <c r="Y159" s="788" cm="1">
        <f t="array" aca="1" ref="Y159" ca="1">INDEX(Y$65:Y$74,$AI159,1)*(1-$AH159)+INDEX(Y$65:Y$74,$AJ159,1)*($AH159)</f>
        <v>50</v>
      </c>
      <c r="Z159" s="788" cm="1">
        <f t="array" aca="1" ref="Z159" ca="1">INDEX(Z$65:Z$74,$AI159,1)*(1-$AH159)+INDEX(Z$65:Z$74,$AJ159,1)*($AH159)</f>
        <v>50</v>
      </c>
      <c r="AA159" s="788" cm="1">
        <f t="array" aca="1" ref="AA159" ca="1">INDEX(AA$65:AA$74,$AI159,1)*(1-$AH159)+INDEX(AA$65:AA$74,$AJ159,1)*($AH159)</f>
        <v>50</v>
      </c>
      <c r="AB159" s="788" cm="1">
        <f t="array" aca="1" ref="AB159" ca="1">INDEX(AB$65:AB$74,$AI159,1)*(1-$AH159)+INDEX(AB$65:AB$74,$AJ159,1)*($AH159)</f>
        <v>150</v>
      </c>
      <c r="AC159" s="788" cm="1">
        <f t="array" aca="1" ref="AC159" ca="1">INDEX(AC$65:AC$74,$AI159,1)*(1-$AH159)+INDEX(AC$65:AC$74,$AJ159,1)*($AH159)</f>
        <v>150</v>
      </c>
      <c r="AD159" s="788" cm="1">
        <f t="array" aca="1" ref="AD159" ca="1">INDEX(AD$65:AD$74,$AI159,1)*(1-$AH159)+INDEX(AD$65:AD$74,$AJ159,1)*($AH159)</f>
        <v>150</v>
      </c>
      <c r="AE159" s="788" cm="1">
        <f t="array" aca="1" ref="AE159" ca="1">INDEX(AE$65:AE$74,$AI159,1)*(1-$AH159)+INDEX(AE$65:AE$74,$AJ159,1)*($AH159)</f>
        <v>400</v>
      </c>
      <c r="AF159" s="788" cm="1">
        <f t="array" aca="1" ref="AF159" ca="1">INDEX(AF$65:AF$74,$AI159,1)*(1-$AH159)+INDEX(AF$65:AF$74,$AJ159,1)*($AH159)</f>
        <v>400</v>
      </c>
      <c r="AG159" s="788"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28">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1">
        <f t="shared" si="26"/>
        <v>43753</v>
      </c>
      <c r="G160" s="277"/>
      <c r="H160" s="298"/>
      <c r="I160" s="298"/>
      <c r="J160" s="298">
        <v>5</v>
      </c>
      <c r="K160" s="477">
        <f>INDEX(Periods!$F$21:$O$30,J160+1,$E160+2)</f>
        <v>43753</v>
      </c>
      <c r="L160" s="826">
        <f t="shared" ca="1" si="23"/>
        <v>17</v>
      </c>
      <c r="M160" s="841"/>
      <c r="N160" s="282"/>
      <c r="O160" s="717" cm="1">
        <f t="array" aca="1" ref="O160" ca="1">INDEX(O$65:O$74,$AI160,1)*(1-$AH160)+INDEX(O$65:O$74,$AJ160,1)*($AH160)</f>
        <v>250</v>
      </c>
      <c r="P160" s="717" cm="1">
        <f t="array" aca="1" ref="P160" ca="1">INDEX(P$65:P$74,$AI160,1)*(1-$AH160)+INDEX(P$65:P$74,$AJ160,1)*($AH160)</f>
        <v>4500</v>
      </c>
      <c r="Q160" s="718" cm="1">
        <f t="array" aca="1" ref="Q160" ca="1">INDEX(Q$65:Q$74,$AI160,1)*(1-$AH160)+INDEX(Q$65:Q$74,$AJ160,1)*($AH160)</f>
        <v>0.76</v>
      </c>
      <c r="R160" s="718" cm="1">
        <f t="array" aca="1" ref="R160" ca="1">INDEX(R$65:R$74,$AI160,1)*(1-$AH160)+INDEX(R$65:R$74,$AJ160,1)*($AH160)</f>
        <v>0.78</v>
      </c>
      <c r="S160" s="714">
        <f>INDEX(Annual!i_pasture_stage_p6z,$J160+1,ROUNDDOWN((ROW($J160)-ROW($J$65))/i_p6_len,0)+1)</f>
        <v>1</v>
      </c>
      <c r="T160" s="718" cm="1">
        <f t="array" aca="1" ref="T160" ca="1">INDEX(T$65:T$74,$AI160,1)*(1-$AH160)+INDEX(T$65:T$74,$AJ160,1)*($AH160)</f>
        <v>0.3</v>
      </c>
      <c r="U160" s="713" cm="1">
        <f t="array" aca="1" ref="U160" ca="1">INDEX(U$65:U$74,$AI160,1)*(1-$AH160)+INDEX(U$65:U$74,$AJ160,1)*($AH160)</f>
        <v>10</v>
      </c>
      <c r="V160" s="718" cm="1">
        <f t="array" aca="1" ref="V160" ca="1">INDEX(V$65:V$74,$AI160,1)*(1-$AH160)+INDEX(V$65:V$74,$AJ160,1)*($AH160)</f>
        <v>0</v>
      </c>
      <c r="W160" s="282"/>
      <c r="X160" s="809" cm="1">
        <f t="array" aca="1" ref="X160" ca="1">INDEX(X$65:X$74,$AI160,1)*(1-$AH160)+INDEX(X$65:X$74,$AJ160,1)*($AH160)</f>
        <v>0.75</v>
      </c>
      <c r="Y160" s="788" cm="1">
        <f t="array" aca="1" ref="Y160" ca="1">INDEX(Y$65:Y$74,$AI160,1)*(1-$AH160)+INDEX(Y$65:Y$74,$AJ160,1)*($AH160)</f>
        <v>50</v>
      </c>
      <c r="Z160" s="788" cm="1">
        <f t="array" aca="1" ref="Z160" ca="1">INDEX(Z$65:Z$74,$AI160,1)*(1-$AH160)+INDEX(Z$65:Z$74,$AJ160,1)*($AH160)</f>
        <v>50</v>
      </c>
      <c r="AA160" s="788" cm="1">
        <f t="array" aca="1" ref="AA160" ca="1">INDEX(AA$65:AA$74,$AI160,1)*(1-$AH160)+INDEX(AA$65:AA$74,$AJ160,1)*($AH160)</f>
        <v>50</v>
      </c>
      <c r="AB160" s="788" cm="1">
        <f t="array" aca="1" ref="AB160" ca="1">INDEX(AB$65:AB$74,$AI160,1)*(1-$AH160)+INDEX(AB$65:AB$74,$AJ160,1)*($AH160)</f>
        <v>150</v>
      </c>
      <c r="AC160" s="788" cm="1">
        <f t="array" aca="1" ref="AC160" ca="1">INDEX(AC$65:AC$74,$AI160,1)*(1-$AH160)+INDEX(AC$65:AC$74,$AJ160,1)*($AH160)</f>
        <v>150</v>
      </c>
      <c r="AD160" s="788" cm="1">
        <f t="array" aca="1" ref="AD160" ca="1">INDEX(AD$65:AD$74,$AI160,1)*(1-$AH160)+INDEX(AD$65:AD$74,$AJ160,1)*($AH160)</f>
        <v>150</v>
      </c>
      <c r="AE160" s="788" cm="1">
        <f t="array" aca="1" ref="AE160" ca="1">INDEX(AE$65:AE$74,$AI160,1)*(1-$AH160)+INDEX(AE$65:AE$74,$AJ160,1)*($AH160)</f>
        <v>400</v>
      </c>
      <c r="AF160" s="788" cm="1">
        <f t="array" aca="1" ref="AF160" ca="1">INDEX(AF$65:AF$74,$AI160,1)*(1-$AH160)+INDEX(AF$65:AF$74,$AJ160,1)*($AH160)</f>
        <v>400</v>
      </c>
      <c r="AG160" s="788"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28">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1">
        <f t="shared" si="26"/>
        <v>43770</v>
      </c>
      <c r="G161" s="277"/>
      <c r="H161" s="298"/>
      <c r="I161" s="298"/>
      <c r="J161" s="298">
        <v>6</v>
      </c>
      <c r="K161" s="477">
        <f>INDEX(Periods!$F$21:$O$30,J161+1,$E161+2)</f>
        <v>43770</v>
      </c>
      <c r="L161" s="826">
        <f t="shared" ref="L161:L164" ca="1" si="36">IF(K162-K161&gt;0,K162-K161,OFFSET(K162,-i_p6_len,0)+364-K161)</f>
        <v>82</v>
      </c>
      <c r="M161" s="841"/>
      <c r="N161" s="282"/>
      <c r="O161" s="717" cm="1">
        <f t="array" aca="1" ref="O161" ca="1">INDEX(O$65:O$74,$AI161,1)*(1-$AH161)+INDEX(O$65:O$74,$AJ161,1)*($AH161)</f>
        <v>500</v>
      </c>
      <c r="P161" s="717" cm="1">
        <f t="array" aca="1" ref="P161" ca="1">INDEX(P$65:P$74,$AI161,1)*(1-$AH161)+INDEX(P$65:P$74,$AJ161,1)*($AH161)</f>
        <v>2800</v>
      </c>
      <c r="Q161" s="718" cm="1">
        <f t="array" aca="1" ref="Q161" ca="1">INDEX(Q$65:Q$74,$AI161,1)*(1-$AH161)+INDEX(Q$65:Q$74,$AJ161,1)*($AH161)</f>
        <v>0.55000000000000004</v>
      </c>
      <c r="R161" s="718" cm="1">
        <f t="array" aca="1" ref="R161" ca="1">INDEX(R$65:R$74,$AI161,1)*(1-$AH161)+INDEX(R$65:R$74,$AJ161,1)*($AH161)</f>
        <v>0.67749999999999999</v>
      </c>
      <c r="S161" s="714">
        <f>INDEX(Annual!i_pasture_stage_p6z,$J161+1,ROUNDDOWN((ROW($J161)-ROW($J$65))/i_p6_len,0)+1)</f>
        <v>1</v>
      </c>
      <c r="T161" s="718" cm="1">
        <f t="array" aca="1" ref="T161" ca="1">INDEX(T$65:T$74,$AI161,1)*(1-$AH161)+INDEX(T$65:T$74,$AJ161,1)*($AH161)</f>
        <v>0.3</v>
      </c>
      <c r="U161" s="713" cm="1">
        <f t="array" aca="1" ref="U161" ca="1">INDEX(U$65:U$74,$AI161,1)*(1-$AH161)+INDEX(U$65:U$74,$AJ161,1)*($AH161)</f>
        <v>10</v>
      </c>
      <c r="V161" s="718" cm="1">
        <f t="array" aca="1" ref="V161" ca="1">INDEX(V$65:V$74,$AI161,1)*(1-$AH161)+INDEX(V$65:V$74,$AJ161,1)*($AH161)</f>
        <v>0</v>
      </c>
      <c r="W161" s="282"/>
      <c r="X161" s="809" cm="1">
        <f t="array" aca="1" ref="X161" ca="1">INDEX(X$65:X$74,$AI161,1)*(1-$AH161)+INDEX(X$65:X$74,$AJ161,1)*($AH161)</f>
        <v>0.75</v>
      </c>
      <c r="Y161" s="788" cm="1">
        <f t="array" aca="1" ref="Y161" ca="1">INDEX(Y$65:Y$74,$AI161,1)*(1-$AH161)+INDEX(Y$65:Y$74,$AJ161,1)*($AH161)</f>
        <v>50</v>
      </c>
      <c r="Z161" s="788" cm="1">
        <f t="array" aca="1" ref="Z161" ca="1">INDEX(Z$65:Z$74,$AI161,1)*(1-$AH161)+INDEX(Z$65:Z$74,$AJ161,1)*($AH161)</f>
        <v>50</v>
      </c>
      <c r="AA161" s="788" cm="1">
        <f t="array" aca="1" ref="AA161" ca="1">INDEX(AA$65:AA$74,$AI161,1)*(1-$AH161)+INDEX(AA$65:AA$74,$AJ161,1)*($AH161)</f>
        <v>50</v>
      </c>
      <c r="AB161" s="788" cm="1">
        <f t="array" aca="1" ref="AB161" ca="1">INDEX(AB$65:AB$74,$AI161,1)*(1-$AH161)+INDEX(AB$65:AB$74,$AJ161,1)*($AH161)</f>
        <v>150</v>
      </c>
      <c r="AC161" s="788" cm="1">
        <f t="array" aca="1" ref="AC161" ca="1">INDEX(AC$65:AC$74,$AI161,1)*(1-$AH161)+INDEX(AC$65:AC$74,$AJ161,1)*($AH161)</f>
        <v>150</v>
      </c>
      <c r="AD161" s="788" cm="1">
        <f t="array" aca="1" ref="AD161" ca="1">INDEX(AD$65:AD$74,$AI161,1)*(1-$AH161)+INDEX(AD$65:AD$74,$AJ161,1)*($AH161)</f>
        <v>150</v>
      </c>
      <c r="AE161" s="788" cm="1">
        <f t="array" aca="1" ref="AE161" ca="1">INDEX(AE$65:AE$74,$AI161,1)*(1-$AH161)+INDEX(AE$65:AE$74,$AJ161,1)*($AH161)</f>
        <v>400</v>
      </c>
      <c r="AF161" s="788" cm="1">
        <f t="array" aca="1" ref="AF161" ca="1">INDEX(AF$65:AF$74,$AI161,1)*(1-$AH161)+INDEX(AF$65:AF$74,$AJ161,1)*($AH161)</f>
        <v>400</v>
      </c>
      <c r="AG161" s="788"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28">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1">
        <f t="shared" si="26"/>
        <v>43852</v>
      </c>
      <c r="G162" s="277"/>
      <c r="H162" s="298"/>
      <c r="I162" s="298"/>
      <c r="J162" s="298">
        <v>7</v>
      </c>
      <c r="K162" s="477">
        <f>INDEX(Periods!$F$21:$O$30,J162+1,$E162+2)</f>
        <v>43852</v>
      </c>
      <c r="L162" s="826">
        <f t="shared" ca="1" si="36"/>
        <v>39</v>
      </c>
      <c r="M162" s="841"/>
      <c r="N162" s="282"/>
      <c r="O162" s="717" cm="1">
        <f t="array" aca="1" ref="O162" ca="1">INDEX(O$65:O$74,$AI162,1)*(1-$AH162)+INDEX(O$65:O$74,$AJ162,1)*($AH162)</f>
        <v>350</v>
      </c>
      <c r="P162" s="717" cm="1">
        <f t="array" aca="1" ref="P162" ca="1">INDEX(P$65:P$74,$AI162,1)*(1-$AH162)+INDEX(P$65:P$74,$AJ162,1)*($AH162)</f>
        <v>1450</v>
      </c>
      <c r="Q162" s="718" cm="1">
        <f t="array" aca="1" ref="Q162" ca="1">INDEX(Q$65:Q$74,$AI162,1)*(1-$AH162)+INDEX(Q$65:Q$74,$AJ162,1)*($AH162)</f>
        <v>0.5</v>
      </c>
      <c r="R162" s="718" cm="1">
        <f t="array" aca="1" ref="R162" ca="1">INDEX(R$65:R$74,$AI162,1)*(1-$AH162)+INDEX(R$65:R$74,$AJ162,1)*($AH162)</f>
        <v>0.59250000000000003</v>
      </c>
      <c r="S162" s="714">
        <f>INDEX(Annual!i_pasture_stage_p6z,$J162+1,ROUNDDOWN((ROW($J162)-ROW($J$65))/i_p6_len,0)+1)</f>
        <v>1</v>
      </c>
      <c r="T162" s="718" cm="1">
        <f t="array" aca="1" ref="T162" ca="1">INDEX(T$65:T$74,$AI162,1)*(1-$AH162)+INDEX(T$65:T$74,$AJ162,1)*($AH162)</f>
        <v>0.3</v>
      </c>
      <c r="U162" s="713" cm="1">
        <f t="array" aca="1" ref="U162" ca="1">INDEX(U$65:U$74,$AI162,1)*(1-$AH162)+INDEX(U$65:U$74,$AJ162,1)*($AH162)</f>
        <v>10</v>
      </c>
      <c r="V162" s="718" cm="1">
        <f t="array" aca="1" ref="V162" ca="1">INDEX(V$65:V$74,$AI162,1)*(1-$AH162)+INDEX(V$65:V$74,$AJ162,1)*($AH162)</f>
        <v>0</v>
      </c>
      <c r="W162" s="282"/>
      <c r="X162" s="809" cm="1">
        <f t="array" aca="1" ref="X162" ca="1">INDEX(X$65:X$74,$AI162,1)*(1-$AH162)+INDEX(X$65:X$74,$AJ162,1)*($AH162)</f>
        <v>0.33</v>
      </c>
      <c r="Y162" s="788" cm="1">
        <f t="array" aca="1" ref="Y162" ca="1">INDEX(Y$65:Y$74,$AI162,1)*(1-$AH162)+INDEX(Y$65:Y$74,$AJ162,1)*($AH162)</f>
        <v>50</v>
      </c>
      <c r="Z162" s="788" cm="1">
        <f t="array" aca="1" ref="Z162" ca="1">INDEX(Z$65:Z$74,$AI162,1)*(1-$AH162)+INDEX(Z$65:Z$74,$AJ162,1)*($AH162)</f>
        <v>50</v>
      </c>
      <c r="AA162" s="788" cm="1">
        <f t="array" aca="1" ref="AA162" ca="1">INDEX(AA$65:AA$74,$AI162,1)*(1-$AH162)+INDEX(AA$65:AA$74,$AJ162,1)*($AH162)</f>
        <v>50</v>
      </c>
      <c r="AB162" s="788" cm="1">
        <f t="array" aca="1" ref="AB162" ca="1">INDEX(AB$65:AB$74,$AI162,1)*(1-$AH162)+INDEX(AB$65:AB$74,$AJ162,1)*($AH162)</f>
        <v>400</v>
      </c>
      <c r="AC162" s="788" cm="1">
        <f t="array" aca="1" ref="AC162" ca="1">INDEX(AC$65:AC$74,$AI162,1)*(1-$AH162)+INDEX(AC$65:AC$74,$AJ162,1)*($AH162)</f>
        <v>400</v>
      </c>
      <c r="AD162" s="788" cm="1">
        <f t="array" aca="1" ref="AD162" ca="1">INDEX(AD$65:AD$74,$AI162,1)*(1-$AH162)+INDEX(AD$65:AD$74,$AJ162,1)*($AH162)</f>
        <v>400</v>
      </c>
      <c r="AE162" s="788" cm="1">
        <f t="array" aca="1" ref="AE162" ca="1">INDEX(AE$65:AE$74,$AI162,1)*(1-$AH162)+INDEX(AE$65:AE$74,$AJ162,1)*($AH162)</f>
        <v>400</v>
      </c>
      <c r="AF162" s="788" cm="1">
        <f t="array" aca="1" ref="AF162" ca="1">INDEX(AF$65:AF$74,$AI162,1)*(1-$AH162)+INDEX(AF$65:AF$74,$AJ162,1)*($AH162)</f>
        <v>400</v>
      </c>
      <c r="AG162" s="788"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28">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1">
        <f t="shared" si="26"/>
        <v>43891</v>
      </c>
      <c r="G163" s="277"/>
      <c r="H163" s="298"/>
      <c r="I163" s="298"/>
      <c r="J163" s="298">
        <v>8</v>
      </c>
      <c r="K163" s="477">
        <f>INDEX(Periods!$F$21:$O$30,J163+1,$E163+2)</f>
        <v>43891</v>
      </c>
      <c r="L163" s="826">
        <f t="shared" ca="1" si="36"/>
        <v>31</v>
      </c>
      <c r="M163" s="841"/>
      <c r="N163" s="282"/>
      <c r="O163" s="717" cm="1">
        <f t="array" aca="1" ref="O163" ca="1">INDEX(O$65:O$74,$AI163,1)*(1-$AH163)+INDEX(O$65:O$74,$AJ163,1)*($AH163)</f>
        <v>233</v>
      </c>
      <c r="P163" s="717" cm="1">
        <f t="array" aca="1" ref="P163" ca="1">INDEX(P$65:P$74,$AI163,1)*(1-$AH163)+INDEX(P$65:P$74,$AJ163,1)*($AH163)</f>
        <v>865</v>
      </c>
      <c r="Q163" s="718" cm="1">
        <f t="array" aca="1" ref="Q163" ca="1">INDEX(Q$65:Q$74,$AI163,1)*(1-$AH163)+INDEX(Q$65:Q$74,$AJ163,1)*($AH163)</f>
        <v>0.48635</v>
      </c>
      <c r="R163" s="718" cm="1">
        <f t="array" aca="1" ref="R163" ca="1">INDEX(R$65:R$74,$AI163,1)*(1-$AH163)+INDEX(R$65:R$74,$AJ163,1)*($AH163)</f>
        <v>0.56520000000000004</v>
      </c>
      <c r="S163" s="714">
        <f>INDEX(Annual!i_pasture_stage_p6z,$J163+1,ROUNDDOWN((ROW($J163)-ROW($J$65))/i_p6_len,0)+1)</f>
        <v>1</v>
      </c>
      <c r="T163" s="718" cm="1">
        <f t="array" aca="1" ref="T163" ca="1">INDEX(T$65:T$74,$AI163,1)*(1-$AH163)+INDEX(T$65:T$74,$AJ163,1)*($AH163)</f>
        <v>0.3</v>
      </c>
      <c r="U163" s="713" cm="1">
        <f t="array" aca="1" ref="U163" ca="1">INDEX(U$65:U$74,$AI163,1)*(1-$AH163)+INDEX(U$65:U$74,$AJ163,1)*($AH163)</f>
        <v>10</v>
      </c>
      <c r="V163" s="718" cm="1">
        <f t="array" aca="1" ref="V163" ca="1">INDEX(V$65:V$74,$AI163,1)*(1-$AH163)+INDEX(V$65:V$74,$AJ163,1)*($AH163)</f>
        <v>3.9000000000000007E-2</v>
      </c>
      <c r="W163" s="282"/>
      <c r="X163" s="809" cm="1">
        <f t="array" aca="1" ref="X163" ca="1">INDEX(X$65:X$74,$AI163,1)*(1-$AH163)+INDEX(X$65:X$74,$AJ163,1)*($AH163)</f>
        <v>0.33</v>
      </c>
      <c r="Y163" s="788" cm="1">
        <f t="array" aca="1" ref="Y163" ca="1">INDEX(Y$65:Y$74,$AI163,1)*(1-$AH163)+INDEX(Y$65:Y$74,$AJ163,1)*($AH163)</f>
        <v>50</v>
      </c>
      <c r="Z163" s="788" cm="1">
        <f t="array" aca="1" ref="Z163" ca="1">INDEX(Z$65:Z$74,$AI163,1)*(1-$AH163)+INDEX(Z$65:Z$74,$AJ163,1)*($AH163)</f>
        <v>50</v>
      </c>
      <c r="AA163" s="788" cm="1">
        <f t="array" aca="1" ref="AA163" ca="1">INDEX(AA$65:AA$74,$AI163,1)*(1-$AH163)+INDEX(AA$65:AA$74,$AJ163,1)*($AH163)</f>
        <v>50</v>
      </c>
      <c r="AB163" s="788" cm="1">
        <f t="array" aca="1" ref="AB163" ca="1">INDEX(AB$65:AB$74,$AI163,1)*(1-$AH163)+INDEX(AB$65:AB$74,$AJ163,1)*($AH163)</f>
        <v>400</v>
      </c>
      <c r="AC163" s="788" cm="1">
        <f t="array" aca="1" ref="AC163" ca="1">INDEX(AC$65:AC$74,$AI163,1)*(1-$AH163)+INDEX(AC$65:AC$74,$AJ163,1)*($AH163)</f>
        <v>400</v>
      </c>
      <c r="AD163" s="788" cm="1">
        <f t="array" aca="1" ref="AD163" ca="1">INDEX(AD$65:AD$74,$AI163,1)*(1-$AH163)+INDEX(AD$65:AD$74,$AJ163,1)*($AH163)</f>
        <v>400</v>
      </c>
      <c r="AE163" s="788" cm="1">
        <f t="array" aca="1" ref="AE163" ca="1">INDEX(AE$65:AE$74,$AI163,1)*(1-$AH163)+INDEX(AE$65:AE$74,$AJ163,1)*($AH163)</f>
        <v>400</v>
      </c>
      <c r="AF163" s="788" cm="1">
        <f t="array" aca="1" ref="AF163" ca="1">INDEX(AF$65:AF$74,$AI163,1)*(1-$AH163)+INDEX(AF$65:AF$74,$AJ163,1)*($AH163)</f>
        <v>400</v>
      </c>
      <c r="AG163" s="788"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28">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1">
        <f t="shared" si="26"/>
        <v>43922</v>
      </c>
      <c r="G164" s="277"/>
      <c r="H164" s="298"/>
      <c r="I164" s="829"/>
      <c r="J164" s="829">
        <v>9</v>
      </c>
      <c r="K164" s="847">
        <f>INDEX(Periods!$F$21:$O$30,J164+1,$E164+2)</f>
        <v>43922</v>
      </c>
      <c r="L164" s="830">
        <f t="shared" ca="1" si="36"/>
        <v>14</v>
      </c>
      <c r="M164" s="842"/>
      <c r="N164" s="832"/>
      <c r="O164" s="843" cm="1">
        <f t="array" aca="1" ref="O164" ca="1">INDEX(O$65:O$74,$AI164,1)*(1-$AH164)+INDEX(O$65:O$74,$AJ164,1)*($AH164)</f>
        <v>200</v>
      </c>
      <c r="P164" s="843" cm="1">
        <f t="array" aca="1" ref="P164" ca="1">INDEX(P$65:P$74,$AI164,1)*(1-$AH164)+INDEX(P$65:P$74,$AJ164,1)*($AH164)</f>
        <v>545.88235294117658</v>
      </c>
      <c r="Q164" s="844" cm="1">
        <f t="array" aca="1" ref="Q164" ca="1">INDEX(Q$65:Q$74,$AI164,1)*(1-$AH164)+INDEX(Q$65:Q$74,$AJ164,1)*($AH164)</f>
        <v>0.47514705882352942</v>
      </c>
      <c r="R164" s="844" cm="1">
        <f t="array" aca="1" ref="R164" ca="1">INDEX(R$65:R$74,$AI164,1)*(1-$AH164)+INDEX(R$65:R$74,$AJ164,1)*($AH164)</f>
        <v>0.54132352941176465</v>
      </c>
      <c r="S164" s="835">
        <f>INDEX(Annual!i_pasture_stage_p6z,$J164+1,ROUNDDOWN((ROW($J164)-ROW($J$65))/i_p6_len,0)+1)</f>
        <v>1</v>
      </c>
      <c r="T164" s="844" cm="1">
        <f t="array" aca="1" ref="T164" ca="1">INDEX(T$65:T$74,$AI164,1)*(1-$AH164)+INDEX(T$65:T$74,$AJ164,1)*($AH164)</f>
        <v>0.3</v>
      </c>
      <c r="U164" s="835" cm="1">
        <f t="array" aca="1" ref="U164" ca="1">INDEX(U$65:U$74,$AI164,1)*(1-$AH164)+INDEX(U$65:U$74,$AJ164,1)*($AH164)</f>
        <v>10</v>
      </c>
      <c r="V164" s="844" cm="1">
        <f t="array" aca="1" ref="V164" ca="1">INDEX(V$65:V$74,$AI164,1)*(1-$AH164)+INDEX(V$65:V$74,$AJ164,1)*($AH164)</f>
        <v>0.10882352941176471</v>
      </c>
      <c r="W164" s="832"/>
      <c r="X164" s="845" cm="1">
        <f t="array" aca="1" ref="X164" ca="1">INDEX(X$65:X$74,$AI164,1)*(1-$AH164)+INDEX(X$65:X$74,$AJ164,1)*($AH164)</f>
        <v>0.72411764705882353</v>
      </c>
      <c r="Y164" s="846" cm="1">
        <f t="array" aca="1" ref="Y164" ca="1">INDEX(Y$65:Y$74,$AI164,1)*(1-$AH164)+INDEX(Y$65:Y$74,$AJ164,1)*($AH164)</f>
        <v>50</v>
      </c>
      <c r="Z164" s="846" cm="1">
        <f t="array" aca="1" ref="Z164" ca="1">INDEX(Z$65:Z$74,$AI164,1)*(1-$AH164)+INDEX(Z$65:Z$74,$AJ164,1)*($AH164)</f>
        <v>50</v>
      </c>
      <c r="AA164" s="846" cm="1">
        <f t="array" aca="1" ref="AA164" ca="1">INDEX(AA$65:AA$74,$AI164,1)*(1-$AH164)+INDEX(AA$65:AA$74,$AJ164,1)*($AH164)</f>
        <v>50</v>
      </c>
      <c r="AB164" s="846" cm="1">
        <f t="array" aca="1" ref="AB164" ca="1">INDEX(AB$65:AB$74,$AI164,1)*(1-$AH164)+INDEX(AB$65:AB$74,$AJ164,1)*($AH164)</f>
        <v>400</v>
      </c>
      <c r="AC164" s="846" cm="1">
        <f t="array" aca="1" ref="AC164" ca="1">INDEX(AC$65:AC$74,$AI164,1)*(1-$AH164)+INDEX(AC$65:AC$74,$AJ164,1)*($AH164)</f>
        <v>400</v>
      </c>
      <c r="AD164" s="846" cm="1">
        <f t="array" aca="1" ref="AD164" ca="1">INDEX(AD$65:AD$74,$AI164,1)*(1-$AH164)+INDEX(AD$65:AD$74,$AJ164,1)*($AH164)</f>
        <v>400</v>
      </c>
      <c r="AE164" s="846" cm="1">
        <f t="array" aca="1" ref="AE164" ca="1">INDEX(AE$65:AE$74,$AI164,1)*(1-$AH164)+INDEX(AE$65:AE$74,$AJ164,1)*($AH164)</f>
        <v>400</v>
      </c>
      <c r="AF164" s="846" cm="1">
        <f t="array" aca="1" ref="AF164" ca="1">INDEX(AF$65:AF$74,$AI164,1)*(1-$AH164)+INDEX(AF$65:AF$74,$AJ164,1)*($AH164)</f>
        <v>400</v>
      </c>
      <c r="AG164" s="846" cm="1">
        <f t="array" aca="1" ref="AG164" ca="1">INDEX(AG$65:AG$74,$AI164,1)*(1-$AH164)+INDEX(AG$65:AG$74,$AJ164,1)*($AH164)</f>
        <v>400</v>
      </c>
      <c r="AH164" s="832">
        <f t="shared" ca="1" si="31"/>
        <v>0.58823529411764708</v>
      </c>
      <c r="AI164" s="832">
        <f t="shared" si="32"/>
        <v>10</v>
      </c>
      <c r="AJ164" s="832">
        <f t="shared" si="33"/>
        <v>1</v>
      </c>
      <c r="AK164" s="829" t="str">
        <f t="shared" si="27"/>
        <v>Dry</v>
      </c>
      <c r="AL164" s="832">
        <f t="shared" si="29"/>
        <v>144</v>
      </c>
      <c r="AM164" s="832"/>
      <c r="AN164" s="837">
        <f t="shared" si="24"/>
        <v>43614</v>
      </c>
      <c r="AO164" s="837">
        <f t="shared" si="28"/>
        <v>43684</v>
      </c>
      <c r="AP164" s="838">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1"/>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3"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2" t="s">
        <v>940</v>
      </c>
      <c r="K216" s="952"/>
      <c r="L216" s="952" t="s">
        <v>939</v>
      </c>
      <c r="M216" s="952"/>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8">
        <f>MIN(363,INT((J218 - DATE(YEAR(J218),1,1))))+364*(YEAR(J218)-i_startyear)</f>
        <v>339</v>
      </c>
      <c r="L218" s="376">
        <f>DATE(i_startyear,MONTH(MIN($N$685:$U$687)-21),DAY(MIN($N$685:$U$687)-21))</f>
        <v>43763</v>
      </c>
      <c r="M218" s="748">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43470</v>
      </c>
      <c r="K219" s="748">
        <f>MIN(363,INT((J219 - DATE(YEAR(J219),1,1))))+364*(YEAR(J219)-i_startyear)</f>
        <v>4</v>
      </c>
      <c r="L219" s="376">
        <f>DATE(i_startyear,MONTH(MIN($N$709:$U$711)-21),DAY(MIN($N$709:$U$711)-21))</f>
        <v>43793</v>
      </c>
      <c r="M219" s="748">
        <f>MIN(363,INT((L219 - DATE(YEAR(L219),1,1))))+364*(YEAR(L219)-i_startyear)</f>
        <v>327</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8">
        <f>MIN(363,INT((J220 - DATE(YEAR(J220),1,1))))+364*(YEAR(J220)-i_startyear)</f>
        <v>35</v>
      </c>
      <c r="L220" s="376">
        <f>DATE(i_startyear,MONTH(MIN($N$733:$U$735)-21),DAY(MIN($N$733:$U$735)-21))</f>
        <v>43824</v>
      </c>
      <c r="M220" s="748">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8"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19" t="s">
        <v>513</v>
      </c>
      <c r="AD251" s="920"/>
      <c r="AE251" s="920"/>
      <c r="AF251" s="921"/>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2"/>
      <c r="AD252" s="923"/>
      <c r="AE252" s="923"/>
      <c r="AF252" s="924"/>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5"/>
      <c r="AD253" s="926"/>
      <c r="AE253" s="926"/>
      <c r="AF253" s="927"/>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19" t="s">
        <v>1095</v>
      </c>
      <c r="AD254" s="920"/>
      <c r="AE254" s="920"/>
      <c r="AF254" s="921"/>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5"/>
      <c r="AD255" s="926"/>
      <c r="AE255" s="926"/>
      <c r="AF255" s="927"/>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5"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8">
        <f t="shared" ref="K284:Q286" si="64">MIN(363,INT((K251 - DATE(YEAR(K251),1,1))))+364*(YEAR(K251)-i_startyear)</f>
        <v>134</v>
      </c>
      <c r="L284" s="748">
        <f t="shared" si="64"/>
        <v>134</v>
      </c>
      <c r="M284" s="748">
        <f t="shared" si="64"/>
        <v>134</v>
      </c>
      <c r="N284" s="748">
        <f t="shared" si="64"/>
        <v>134</v>
      </c>
      <c r="O284" s="748">
        <f t="shared" si="64"/>
        <v>134</v>
      </c>
      <c r="P284" s="748">
        <f t="shared" si="64"/>
        <v>134</v>
      </c>
      <c r="Q284" s="748">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8">
        <f t="shared" si="64"/>
        <v>168</v>
      </c>
      <c r="L285" s="748">
        <f t="shared" si="64"/>
        <v>168</v>
      </c>
      <c r="M285" s="748">
        <f t="shared" si="64"/>
        <v>168</v>
      </c>
      <c r="N285" s="748">
        <f t="shared" si="64"/>
        <v>168</v>
      </c>
      <c r="O285" s="748">
        <f t="shared" si="64"/>
        <v>168</v>
      </c>
      <c r="P285" s="748">
        <f t="shared" si="64"/>
        <v>168</v>
      </c>
      <c r="Q285" s="748">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8">
        <f t="shared" si="64"/>
        <v>203</v>
      </c>
      <c r="L286" s="748">
        <f t="shared" si="64"/>
        <v>203</v>
      </c>
      <c r="M286" s="748">
        <f t="shared" si="64"/>
        <v>203</v>
      </c>
      <c r="N286" s="748">
        <f t="shared" si="64"/>
        <v>203</v>
      </c>
      <c r="O286" s="748">
        <f t="shared" si="64"/>
        <v>203</v>
      </c>
      <c r="P286" s="748">
        <f t="shared" si="64"/>
        <v>203</v>
      </c>
      <c r="Q286" s="748">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8">
        <f>MIN(363,INT((N257 - DATE(YEAR(N257),1,1))))+364*INT(YEAR(N257)-i_startyear)</f>
        <v>499</v>
      </c>
      <c r="O288" s="748">
        <f t="shared" ref="O288:U297" si="65">MIN(363,INT((O257 - DATE(YEAR(O257),1,1))))+364*(YEAR(O257)-i_startyear)</f>
        <v>499</v>
      </c>
      <c r="P288" s="748">
        <f t="shared" si="65"/>
        <v>499</v>
      </c>
      <c r="Q288" s="748">
        <f t="shared" si="65"/>
        <v>499</v>
      </c>
      <c r="R288" s="751">
        <f t="shared" si="65"/>
        <v>134</v>
      </c>
      <c r="S288" s="751">
        <f t="shared" si="65"/>
        <v>134</v>
      </c>
      <c r="T288" s="751">
        <f t="shared" si="65"/>
        <v>134</v>
      </c>
      <c r="U288" s="751">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8">
        <f t="shared" ref="N289:N311" si="66">MIN(363,INT((N258 - DATE(YEAR(N258),1,1))))+364*(YEAR(N258)-i_startyear)</f>
        <v>862</v>
      </c>
      <c r="O289" s="749">
        <f t="shared" si="65"/>
        <v>862</v>
      </c>
      <c r="P289" s="749">
        <f t="shared" si="65"/>
        <v>862</v>
      </c>
      <c r="Q289" s="749">
        <f t="shared" si="65"/>
        <v>862</v>
      </c>
      <c r="R289" s="751">
        <f t="shared" si="65"/>
        <v>134</v>
      </c>
      <c r="S289" s="751">
        <f t="shared" si="65"/>
        <v>134</v>
      </c>
      <c r="T289" s="751">
        <f t="shared" si="65"/>
        <v>134</v>
      </c>
      <c r="U289" s="751">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8">
        <f t="shared" si="66"/>
        <v>1226</v>
      </c>
      <c r="O290" s="750">
        <f t="shared" si="65"/>
        <v>1226</v>
      </c>
      <c r="P290" s="750">
        <f t="shared" si="65"/>
        <v>1226</v>
      </c>
      <c r="Q290" s="750">
        <f t="shared" si="65"/>
        <v>1226</v>
      </c>
      <c r="R290" s="751">
        <f t="shared" si="65"/>
        <v>134</v>
      </c>
      <c r="S290" s="751">
        <f t="shared" si="65"/>
        <v>134</v>
      </c>
      <c r="T290" s="751">
        <f t="shared" si="65"/>
        <v>134</v>
      </c>
      <c r="U290" s="751">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8">
        <f t="shared" si="66"/>
        <v>1590</v>
      </c>
      <c r="O291" s="750">
        <f t="shared" si="65"/>
        <v>1590</v>
      </c>
      <c r="P291" s="750">
        <f t="shared" si="65"/>
        <v>1590</v>
      </c>
      <c r="Q291" s="750">
        <f t="shared" si="65"/>
        <v>1590</v>
      </c>
      <c r="R291" s="751">
        <f t="shared" si="65"/>
        <v>134</v>
      </c>
      <c r="S291" s="751">
        <f t="shared" si="65"/>
        <v>134</v>
      </c>
      <c r="T291" s="751">
        <f t="shared" si="65"/>
        <v>134</v>
      </c>
      <c r="U291" s="751">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8">
        <f t="shared" si="66"/>
        <v>1955</v>
      </c>
      <c r="O292" s="750">
        <f t="shared" si="65"/>
        <v>1955</v>
      </c>
      <c r="P292" s="750">
        <f t="shared" si="65"/>
        <v>1955</v>
      </c>
      <c r="Q292" s="750">
        <f t="shared" si="65"/>
        <v>1955</v>
      </c>
      <c r="R292" s="751">
        <f t="shared" si="65"/>
        <v>134</v>
      </c>
      <c r="S292" s="751">
        <f t="shared" si="65"/>
        <v>134</v>
      </c>
      <c r="T292" s="751">
        <f t="shared" si="65"/>
        <v>134</v>
      </c>
      <c r="U292" s="751">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8">
        <f t="shared" si="66"/>
        <v>2318</v>
      </c>
      <c r="O293" s="750">
        <f t="shared" si="65"/>
        <v>2318</v>
      </c>
      <c r="P293" s="750">
        <f t="shared" si="65"/>
        <v>2318</v>
      </c>
      <c r="Q293" s="750">
        <f t="shared" si="65"/>
        <v>2318</v>
      </c>
      <c r="R293" s="751">
        <f t="shared" si="65"/>
        <v>134</v>
      </c>
      <c r="S293" s="751">
        <f t="shared" si="65"/>
        <v>134</v>
      </c>
      <c r="T293" s="751">
        <f t="shared" si="65"/>
        <v>134</v>
      </c>
      <c r="U293" s="751">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8">
        <f t="shared" si="66"/>
        <v>2682</v>
      </c>
      <c r="O294" s="750">
        <f t="shared" si="65"/>
        <v>2682</v>
      </c>
      <c r="P294" s="750">
        <f t="shared" si="65"/>
        <v>2682</v>
      </c>
      <c r="Q294" s="750">
        <f t="shared" si="65"/>
        <v>2682</v>
      </c>
      <c r="R294" s="751">
        <f t="shared" si="65"/>
        <v>134</v>
      </c>
      <c r="S294" s="751">
        <f t="shared" si="65"/>
        <v>134</v>
      </c>
      <c r="T294" s="751">
        <f t="shared" si="65"/>
        <v>134</v>
      </c>
      <c r="U294" s="751">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8">
        <f t="shared" si="66"/>
        <v>3046</v>
      </c>
      <c r="O295" s="750">
        <f t="shared" si="65"/>
        <v>3046</v>
      </c>
      <c r="P295" s="750">
        <f t="shared" si="65"/>
        <v>3046</v>
      </c>
      <c r="Q295" s="750">
        <f t="shared" si="65"/>
        <v>3046</v>
      </c>
      <c r="R295" s="751">
        <f t="shared" si="65"/>
        <v>134</v>
      </c>
      <c r="S295" s="751">
        <f t="shared" si="65"/>
        <v>134</v>
      </c>
      <c r="T295" s="751">
        <f t="shared" si="65"/>
        <v>134</v>
      </c>
      <c r="U295" s="751">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8">
        <f t="shared" si="66"/>
        <v>533</v>
      </c>
      <c r="O296" s="749">
        <f t="shared" si="65"/>
        <v>533</v>
      </c>
      <c r="P296" s="749">
        <f t="shared" si="65"/>
        <v>533</v>
      </c>
      <c r="Q296" s="749">
        <f t="shared" si="65"/>
        <v>533</v>
      </c>
      <c r="R296" s="751">
        <f t="shared" si="65"/>
        <v>168</v>
      </c>
      <c r="S296" s="751">
        <f t="shared" si="65"/>
        <v>168</v>
      </c>
      <c r="T296" s="751">
        <f t="shared" si="65"/>
        <v>168</v>
      </c>
      <c r="U296" s="751">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8">
        <f t="shared" si="66"/>
        <v>896</v>
      </c>
      <c r="O297" s="749">
        <f t="shared" si="65"/>
        <v>896</v>
      </c>
      <c r="P297" s="749">
        <f t="shared" si="65"/>
        <v>896</v>
      </c>
      <c r="Q297" s="749">
        <f t="shared" si="65"/>
        <v>896</v>
      </c>
      <c r="R297" s="751">
        <f t="shared" si="65"/>
        <v>168</v>
      </c>
      <c r="S297" s="751">
        <f t="shared" si="65"/>
        <v>168</v>
      </c>
      <c r="T297" s="751">
        <f t="shared" si="65"/>
        <v>168</v>
      </c>
      <c r="U297" s="751">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8">
        <f t="shared" si="66"/>
        <v>1260</v>
      </c>
      <c r="O298" s="750">
        <f t="shared" ref="O298:U307" si="67">MIN(363,INT((O267 - DATE(YEAR(O267),1,1))))+364*(YEAR(O267)-i_startyear)</f>
        <v>1260</v>
      </c>
      <c r="P298" s="750">
        <f t="shared" si="67"/>
        <v>1260</v>
      </c>
      <c r="Q298" s="750">
        <f t="shared" si="67"/>
        <v>1260</v>
      </c>
      <c r="R298" s="751">
        <f t="shared" si="67"/>
        <v>168</v>
      </c>
      <c r="S298" s="751">
        <f t="shared" si="67"/>
        <v>168</v>
      </c>
      <c r="T298" s="751">
        <f t="shared" si="67"/>
        <v>168</v>
      </c>
      <c r="U298" s="751">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8">
        <f t="shared" si="66"/>
        <v>1624</v>
      </c>
      <c r="O299" s="750">
        <f t="shared" si="67"/>
        <v>1624</v>
      </c>
      <c r="P299" s="750">
        <f t="shared" si="67"/>
        <v>1624</v>
      </c>
      <c r="Q299" s="750">
        <f t="shared" si="67"/>
        <v>1624</v>
      </c>
      <c r="R299" s="751">
        <f t="shared" si="67"/>
        <v>168</v>
      </c>
      <c r="S299" s="751">
        <f t="shared" si="67"/>
        <v>168</v>
      </c>
      <c r="T299" s="751">
        <f t="shared" si="67"/>
        <v>168</v>
      </c>
      <c r="U299" s="751">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8">
        <f t="shared" si="66"/>
        <v>1989</v>
      </c>
      <c r="O300" s="750">
        <f t="shared" si="67"/>
        <v>1989</v>
      </c>
      <c r="P300" s="750">
        <f t="shared" si="67"/>
        <v>1989</v>
      </c>
      <c r="Q300" s="750">
        <f t="shared" si="67"/>
        <v>1989</v>
      </c>
      <c r="R300" s="751">
        <f t="shared" si="67"/>
        <v>168</v>
      </c>
      <c r="S300" s="751">
        <f t="shared" si="67"/>
        <v>168</v>
      </c>
      <c r="T300" s="751">
        <f t="shared" si="67"/>
        <v>168</v>
      </c>
      <c r="U300" s="751">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8">
        <f t="shared" si="66"/>
        <v>2352</v>
      </c>
      <c r="O301" s="750">
        <f t="shared" si="67"/>
        <v>2352</v>
      </c>
      <c r="P301" s="750">
        <f t="shared" si="67"/>
        <v>2352</v>
      </c>
      <c r="Q301" s="750">
        <f t="shared" si="67"/>
        <v>2352</v>
      </c>
      <c r="R301" s="751">
        <f t="shared" si="67"/>
        <v>168</v>
      </c>
      <c r="S301" s="751">
        <f t="shared" si="67"/>
        <v>168</v>
      </c>
      <c r="T301" s="751">
        <f t="shared" si="67"/>
        <v>168</v>
      </c>
      <c r="U301" s="751">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8">
        <f t="shared" si="66"/>
        <v>2716</v>
      </c>
      <c r="O302" s="750">
        <f t="shared" si="67"/>
        <v>2716</v>
      </c>
      <c r="P302" s="750">
        <f t="shared" si="67"/>
        <v>2716</v>
      </c>
      <c r="Q302" s="750">
        <f t="shared" si="67"/>
        <v>2716</v>
      </c>
      <c r="R302" s="751">
        <f t="shared" si="67"/>
        <v>168</v>
      </c>
      <c r="S302" s="751">
        <f t="shared" si="67"/>
        <v>168</v>
      </c>
      <c r="T302" s="751">
        <f t="shared" si="67"/>
        <v>168</v>
      </c>
      <c r="U302" s="751">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8">
        <f t="shared" si="66"/>
        <v>3080</v>
      </c>
      <c r="O303" s="750">
        <f t="shared" si="67"/>
        <v>3080</v>
      </c>
      <c r="P303" s="750">
        <f t="shared" si="67"/>
        <v>3080</v>
      </c>
      <c r="Q303" s="750">
        <f t="shared" si="67"/>
        <v>3080</v>
      </c>
      <c r="R303" s="751">
        <f t="shared" si="67"/>
        <v>168</v>
      </c>
      <c r="S303" s="751">
        <f t="shared" si="67"/>
        <v>168</v>
      </c>
      <c r="T303" s="751">
        <f t="shared" si="67"/>
        <v>168</v>
      </c>
      <c r="U303" s="751">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8">
        <f t="shared" si="66"/>
        <v>568</v>
      </c>
      <c r="O304" s="749">
        <f t="shared" si="67"/>
        <v>568</v>
      </c>
      <c r="P304" s="749">
        <f t="shared" si="67"/>
        <v>568</v>
      </c>
      <c r="Q304" s="749">
        <f t="shared" si="67"/>
        <v>568</v>
      </c>
      <c r="R304" s="751">
        <f t="shared" si="67"/>
        <v>203</v>
      </c>
      <c r="S304" s="751">
        <f t="shared" si="67"/>
        <v>203</v>
      </c>
      <c r="T304" s="751">
        <f t="shared" si="67"/>
        <v>203</v>
      </c>
      <c r="U304" s="751">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8">
        <f t="shared" si="66"/>
        <v>931</v>
      </c>
      <c r="O305" s="749">
        <f t="shared" si="67"/>
        <v>931</v>
      </c>
      <c r="P305" s="749">
        <f t="shared" si="67"/>
        <v>931</v>
      </c>
      <c r="Q305" s="749">
        <f t="shared" si="67"/>
        <v>931</v>
      </c>
      <c r="R305" s="751">
        <f t="shared" si="67"/>
        <v>203</v>
      </c>
      <c r="S305" s="751">
        <f t="shared" si="67"/>
        <v>203</v>
      </c>
      <c r="T305" s="751">
        <f t="shared" si="67"/>
        <v>203</v>
      </c>
      <c r="U305" s="751">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8">
        <f t="shared" si="66"/>
        <v>1295</v>
      </c>
      <c r="O306" s="750">
        <f t="shared" si="67"/>
        <v>1295</v>
      </c>
      <c r="P306" s="750">
        <f t="shared" si="67"/>
        <v>1295</v>
      </c>
      <c r="Q306" s="750">
        <f t="shared" si="67"/>
        <v>1295</v>
      </c>
      <c r="R306" s="751">
        <f t="shared" si="67"/>
        <v>203</v>
      </c>
      <c r="S306" s="751">
        <f t="shared" si="67"/>
        <v>203</v>
      </c>
      <c r="T306" s="751">
        <f t="shared" si="67"/>
        <v>203</v>
      </c>
      <c r="U306" s="751">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8">
        <f t="shared" si="66"/>
        <v>1659</v>
      </c>
      <c r="O307" s="750">
        <f t="shared" si="67"/>
        <v>1659</v>
      </c>
      <c r="P307" s="750">
        <f t="shared" si="67"/>
        <v>1659</v>
      </c>
      <c r="Q307" s="750">
        <f t="shared" si="67"/>
        <v>1659</v>
      </c>
      <c r="R307" s="751">
        <f t="shared" si="67"/>
        <v>203</v>
      </c>
      <c r="S307" s="751">
        <f t="shared" si="67"/>
        <v>203</v>
      </c>
      <c r="T307" s="751">
        <f t="shared" si="67"/>
        <v>203</v>
      </c>
      <c r="U307" s="751">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8">
        <f t="shared" si="66"/>
        <v>2024</v>
      </c>
      <c r="O308" s="750">
        <f t="shared" ref="O308:U311" si="68">MIN(363,INT((O277 - DATE(YEAR(O277),1,1))))+364*(YEAR(O277)-i_startyear)</f>
        <v>2024</v>
      </c>
      <c r="P308" s="750">
        <f t="shared" si="68"/>
        <v>2024</v>
      </c>
      <c r="Q308" s="750">
        <f t="shared" si="68"/>
        <v>2024</v>
      </c>
      <c r="R308" s="751">
        <f t="shared" si="68"/>
        <v>203</v>
      </c>
      <c r="S308" s="751">
        <f t="shared" si="68"/>
        <v>203</v>
      </c>
      <c r="T308" s="751">
        <f t="shared" si="68"/>
        <v>203</v>
      </c>
      <c r="U308" s="751">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8">
        <f t="shared" si="66"/>
        <v>2387</v>
      </c>
      <c r="O309" s="750">
        <f t="shared" si="68"/>
        <v>2387</v>
      </c>
      <c r="P309" s="750">
        <f t="shared" si="68"/>
        <v>2387</v>
      </c>
      <c r="Q309" s="750">
        <f t="shared" si="68"/>
        <v>2387</v>
      </c>
      <c r="R309" s="751">
        <f t="shared" si="68"/>
        <v>203</v>
      </c>
      <c r="S309" s="751">
        <f t="shared" si="68"/>
        <v>203</v>
      </c>
      <c r="T309" s="751">
        <f t="shared" si="68"/>
        <v>203</v>
      </c>
      <c r="U309" s="751">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8">
        <f t="shared" si="66"/>
        <v>2751</v>
      </c>
      <c r="O310" s="750">
        <f t="shared" si="68"/>
        <v>2751</v>
      </c>
      <c r="P310" s="750">
        <f t="shared" si="68"/>
        <v>2751</v>
      </c>
      <c r="Q310" s="750">
        <f t="shared" si="68"/>
        <v>2751</v>
      </c>
      <c r="R310" s="751">
        <f t="shared" si="68"/>
        <v>203</v>
      </c>
      <c r="S310" s="751">
        <f t="shared" si="68"/>
        <v>203</v>
      </c>
      <c r="T310" s="751">
        <f t="shared" si="68"/>
        <v>203</v>
      </c>
      <c r="U310" s="751">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8">
        <f t="shared" si="66"/>
        <v>3115</v>
      </c>
      <c r="O311" s="750">
        <f t="shared" si="68"/>
        <v>3115</v>
      </c>
      <c r="P311" s="750">
        <f t="shared" si="68"/>
        <v>3115</v>
      </c>
      <c r="Q311" s="750">
        <f t="shared" si="68"/>
        <v>3115</v>
      </c>
      <c r="R311" s="751">
        <f t="shared" si="68"/>
        <v>203</v>
      </c>
      <c r="S311" s="751">
        <f t="shared" si="68"/>
        <v>203</v>
      </c>
      <c r="T311" s="751">
        <f t="shared" si="68"/>
        <v>203</v>
      </c>
      <c r="U311" s="751">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8" t="s">
        <v>1033</v>
      </c>
      <c r="P339" s="929"/>
      <c r="Q339" s="929"/>
      <c r="R339" s="929"/>
      <c r="S339" s="929"/>
      <c r="T339" s="929"/>
      <c r="U339" s="929"/>
      <c r="V339" s="929"/>
      <c r="W339" s="929"/>
      <c r="X339" s="930"/>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1"/>
      <c r="P340" s="932"/>
      <c r="Q340" s="932"/>
      <c r="R340" s="932"/>
      <c r="S340" s="932"/>
      <c r="T340" s="932"/>
      <c r="U340" s="932"/>
      <c r="V340" s="932"/>
      <c r="W340" s="932"/>
      <c r="X340" s="933"/>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1"/>
      <c r="P341" s="932"/>
      <c r="Q341" s="932"/>
      <c r="R341" s="932"/>
      <c r="S341" s="932"/>
      <c r="T341" s="932"/>
      <c r="U341" s="932"/>
      <c r="V341" s="932"/>
      <c r="W341" s="932"/>
      <c r="X341" s="933"/>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4"/>
      <c r="P342" s="935"/>
      <c r="Q342" s="935"/>
      <c r="R342" s="935"/>
      <c r="S342" s="935"/>
      <c r="T342" s="935"/>
      <c r="U342" s="935"/>
      <c r="V342" s="935"/>
      <c r="W342" s="935"/>
      <c r="X342" s="936"/>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5">
        <f t="shared" ref="K344:M346" si="76">MIN(363,INT((K340 - DATE(YEAR(K340),1,1))))+364*INT(YEAR(K340)-i_startyear)</f>
        <v>0</v>
      </c>
      <c r="L344" s="755">
        <f t="shared" si="76"/>
        <v>0</v>
      </c>
      <c r="M344" s="755">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5">
        <f t="shared" si="76"/>
        <v>-43317</v>
      </c>
      <c r="L345" s="755">
        <f t="shared" si="76"/>
        <v>-43317</v>
      </c>
      <c r="M345" s="755">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5">
        <f t="shared" si="76"/>
        <v>-43317</v>
      </c>
      <c r="L346" s="755">
        <f t="shared" si="76"/>
        <v>-43317</v>
      </c>
      <c r="M346" s="755">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4"/>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7" t="s">
        <v>908</v>
      </c>
      <c r="Q405" s="937"/>
      <c r="R405" s="937"/>
      <c r="S405" s="937"/>
      <c r="T405" s="937"/>
      <c r="U405" s="937"/>
      <c r="V405" s="937"/>
      <c r="W405" s="937"/>
      <c r="X405" s="937"/>
      <c r="Y405" s="937"/>
      <c r="Z405" s="938"/>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39"/>
      <c r="Q406" s="939"/>
      <c r="R406" s="939"/>
      <c r="S406" s="939"/>
      <c r="T406" s="939"/>
      <c r="U406" s="939"/>
      <c r="V406" s="939"/>
      <c r="W406" s="939"/>
      <c r="X406" s="939"/>
      <c r="Y406" s="939"/>
      <c r="Z406" s="940"/>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39"/>
      <c r="Q407" s="939"/>
      <c r="R407" s="939"/>
      <c r="S407" s="939"/>
      <c r="T407" s="939"/>
      <c r="U407" s="939"/>
      <c r="V407" s="939"/>
      <c r="W407" s="939"/>
      <c r="X407" s="939"/>
      <c r="Y407" s="939"/>
      <c r="Z407" s="940"/>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39"/>
      <c r="Q408" s="939"/>
      <c r="R408" s="939"/>
      <c r="S408" s="939"/>
      <c r="T408" s="939"/>
      <c r="U408" s="939"/>
      <c r="V408" s="939"/>
      <c r="W408" s="939"/>
      <c r="X408" s="939"/>
      <c r="Y408" s="939"/>
      <c r="Z408" s="940"/>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39"/>
      <c r="Q409" s="939"/>
      <c r="R409" s="939"/>
      <c r="S409" s="939"/>
      <c r="T409" s="939"/>
      <c r="U409" s="939"/>
      <c r="V409" s="939"/>
      <c r="W409" s="939"/>
      <c r="X409" s="939"/>
      <c r="Y409" s="939"/>
      <c r="Z409" s="940"/>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39"/>
      <c r="Q410" s="939"/>
      <c r="R410" s="939"/>
      <c r="S410" s="939"/>
      <c r="T410" s="939"/>
      <c r="U410" s="939"/>
      <c r="V410" s="939"/>
      <c r="W410" s="939"/>
      <c r="X410" s="939"/>
      <c r="Y410" s="939"/>
      <c r="Z410" s="940"/>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39"/>
      <c r="Q411" s="939"/>
      <c r="R411" s="939"/>
      <c r="S411" s="939"/>
      <c r="T411" s="939"/>
      <c r="U411" s="939"/>
      <c r="V411" s="939"/>
      <c r="W411" s="939"/>
      <c r="X411" s="939"/>
      <c r="Y411" s="939"/>
      <c r="Z411" s="940"/>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1"/>
      <c r="Q412" s="941"/>
      <c r="R412" s="941"/>
      <c r="S412" s="941"/>
      <c r="T412" s="941"/>
      <c r="U412" s="941"/>
      <c r="V412" s="941"/>
      <c r="W412" s="941"/>
      <c r="X412" s="941"/>
      <c r="Y412" s="941"/>
      <c r="Z412" s="942"/>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2">
        <f t="shared" ref="AC679:AC710" si="239">MIN(363,INT((K679 - DATE(YEAR(K679),1,1))))+364*(YEAR(K679)-i_startyear)</f>
        <v>318</v>
      </c>
      <c r="AD679" s="752">
        <f t="shared" ref="AD679:AD710" si="240">MIN(363,INT((L679 - DATE(YEAR(L679),1,1))))+364*(YEAR(L679)-i_startyear)</f>
        <v>318</v>
      </c>
      <c r="AE679" s="752">
        <f t="shared" ref="AE679:AE710" si="241">MIN(363,INT((M679 - DATE(YEAR(M679),1,1))))+364*(YEAR(M679)-i_startyear)</f>
        <v>318</v>
      </c>
      <c r="AF679" s="752">
        <f t="shared" ref="AF679:AF710" si="242">MIN(363,INT((N679 - DATE(YEAR(N679),1,1))))+364*(YEAR(N679)-i_startyear)</f>
        <v>-43317</v>
      </c>
      <c r="AG679" s="752">
        <f t="shared" ref="AG679:AG710" si="243">MIN(363,INT((O679 - DATE(YEAR(O679),1,1))))+364*(YEAR(O679)-i_startyear)</f>
        <v>-43317</v>
      </c>
      <c r="AH679" s="752">
        <f t="shared" ref="AH679:AH710" si="244">MIN(363,INT((P679 - DATE(YEAR(P679),1,1))))+364*(YEAR(P679)-i_startyear)</f>
        <v>-43317</v>
      </c>
      <c r="AI679" s="752">
        <f t="shared" ref="AI679:AI710" si="245">MIN(363,INT((Q679 - DATE(YEAR(Q679),1,1))))+364*(YEAR(Q679)-i_startyear)</f>
        <v>-43317</v>
      </c>
      <c r="AJ679" s="752">
        <f t="shared" ref="AJ679:AJ710" si="246">MIN(363,INT((R679 - DATE(YEAR(R679),1,1))))+364*(YEAR(R679)-i_startyear)</f>
        <v>318</v>
      </c>
      <c r="AK679" s="752">
        <f t="shared" ref="AK679:AK710" si="247">MIN(363,INT((S679 - DATE(YEAR(S679),1,1))))+364*(YEAR(S679)-i_startyear)</f>
        <v>318</v>
      </c>
      <c r="AL679" s="752">
        <f t="shared" ref="AL679:AL710" si="248">MIN(363,INT((T679 - DATE(YEAR(T679),1,1))))+364*(YEAR(T679)-i_startyear)</f>
        <v>318</v>
      </c>
      <c r="AM679" s="752">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2">
        <f t="shared" si="239"/>
        <v>-43317</v>
      </c>
      <c r="AD680" s="752">
        <f t="shared" si="240"/>
        <v>-43317</v>
      </c>
      <c r="AE680" s="752">
        <f t="shared" si="241"/>
        <v>-43317</v>
      </c>
      <c r="AF680" s="752">
        <f t="shared" si="242"/>
        <v>318</v>
      </c>
      <c r="AG680" s="752">
        <f t="shared" si="243"/>
        <v>318</v>
      </c>
      <c r="AH680" s="752">
        <f t="shared" si="244"/>
        <v>318</v>
      </c>
      <c r="AI680" s="752">
        <f t="shared" si="245"/>
        <v>318</v>
      </c>
      <c r="AJ680" s="752">
        <f t="shared" si="246"/>
        <v>318</v>
      </c>
      <c r="AK680" s="752">
        <f t="shared" si="247"/>
        <v>318</v>
      </c>
      <c r="AL680" s="752">
        <f t="shared" si="248"/>
        <v>318</v>
      </c>
      <c r="AM680" s="752">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2">
        <f t="shared" si="239"/>
        <v>-43317</v>
      </c>
      <c r="AD681" s="752">
        <f t="shared" si="240"/>
        <v>-43317</v>
      </c>
      <c r="AE681" s="752">
        <f t="shared" si="241"/>
        <v>-43317</v>
      </c>
      <c r="AF681" s="752">
        <f t="shared" si="242"/>
        <v>-43317</v>
      </c>
      <c r="AG681" s="752">
        <f t="shared" si="243"/>
        <v>-43317</v>
      </c>
      <c r="AH681" s="752">
        <f t="shared" si="244"/>
        <v>-43317</v>
      </c>
      <c r="AI681" s="752">
        <f t="shared" si="245"/>
        <v>-43317</v>
      </c>
      <c r="AJ681" s="752">
        <f t="shared" si="246"/>
        <v>318</v>
      </c>
      <c r="AK681" s="752">
        <f t="shared" si="247"/>
        <v>318</v>
      </c>
      <c r="AL681" s="752">
        <f t="shared" si="248"/>
        <v>318</v>
      </c>
      <c r="AM681" s="752">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2">
        <f t="shared" si="239"/>
        <v>683</v>
      </c>
      <c r="AD682" s="752">
        <f t="shared" si="240"/>
        <v>683</v>
      </c>
      <c r="AE682" s="752">
        <f t="shared" si="241"/>
        <v>683</v>
      </c>
      <c r="AF682" s="752">
        <f t="shared" si="242"/>
        <v>-43317</v>
      </c>
      <c r="AG682" s="752">
        <f t="shared" si="243"/>
        <v>-43317</v>
      </c>
      <c r="AH682" s="752">
        <f t="shared" si="244"/>
        <v>-43317</v>
      </c>
      <c r="AI682" s="752">
        <f t="shared" si="245"/>
        <v>-43317</v>
      </c>
      <c r="AJ682" s="752">
        <f t="shared" si="246"/>
        <v>683</v>
      </c>
      <c r="AK682" s="752">
        <f t="shared" si="247"/>
        <v>683</v>
      </c>
      <c r="AL682" s="752">
        <f t="shared" si="248"/>
        <v>683</v>
      </c>
      <c r="AM682" s="752">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2">
        <f t="shared" si="239"/>
        <v>-43317</v>
      </c>
      <c r="AD683" s="752">
        <f t="shared" si="240"/>
        <v>-43317</v>
      </c>
      <c r="AE683" s="752">
        <f t="shared" si="241"/>
        <v>-43317</v>
      </c>
      <c r="AF683" s="752">
        <f t="shared" si="242"/>
        <v>683</v>
      </c>
      <c r="AG683" s="752">
        <f t="shared" si="243"/>
        <v>683</v>
      </c>
      <c r="AH683" s="752">
        <f t="shared" si="244"/>
        <v>683</v>
      </c>
      <c r="AI683" s="752">
        <f t="shared" si="245"/>
        <v>683</v>
      </c>
      <c r="AJ683" s="752">
        <f t="shared" si="246"/>
        <v>683</v>
      </c>
      <c r="AK683" s="752">
        <f t="shared" si="247"/>
        <v>683</v>
      </c>
      <c r="AL683" s="752">
        <f t="shared" si="248"/>
        <v>683</v>
      </c>
      <c r="AM683" s="752">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2">
        <f t="shared" si="239"/>
        <v>-43317</v>
      </c>
      <c r="AD684" s="752">
        <f t="shared" si="240"/>
        <v>-43317</v>
      </c>
      <c r="AE684" s="752">
        <f t="shared" si="241"/>
        <v>-43317</v>
      </c>
      <c r="AF684" s="752">
        <f t="shared" si="242"/>
        <v>-43317</v>
      </c>
      <c r="AG684" s="752">
        <f t="shared" si="243"/>
        <v>-43317</v>
      </c>
      <c r="AH684" s="752">
        <f t="shared" si="244"/>
        <v>-43317</v>
      </c>
      <c r="AI684" s="752">
        <f t="shared" si="245"/>
        <v>-43317</v>
      </c>
      <c r="AJ684" s="752">
        <f t="shared" si="246"/>
        <v>683</v>
      </c>
      <c r="AK684" s="752">
        <f t="shared" si="247"/>
        <v>683</v>
      </c>
      <c r="AL684" s="752">
        <f t="shared" si="248"/>
        <v>683</v>
      </c>
      <c r="AM684" s="752">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2">
        <f t="shared" si="239"/>
        <v>1046</v>
      </c>
      <c r="AD685" s="752">
        <f t="shared" si="240"/>
        <v>1046</v>
      </c>
      <c r="AE685" s="752">
        <f t="shared" si="241"/>
        <v>1046</v>
      </c>
      <c r="AF685" s="752">
        <f t="shared" si="242"/>
        <v>-43317</v>
      </c>
      <c r="AG685" s="752">
        <f t="shared" si="243"/>
        <v>-43317</v>
      </c>
      <c r="AH685" s="752">
        <f t="shared" si="244"/>
        <v>-43317</v>
      </c>
      <c r="AI685" s="752">
        <f t="shared" si="245"/>
        <v>-43317</v>
      </c>
      <c r="AJ685" s="752">
        <f t="shared" si="246"/>
        <v>1046</v>
      </c>
      <c r="AK685" s="752">
        <f t="shared" si="247"/>
        <v>1046</v>
      </c>
      <c r="AL685" s="752">
        <f t="shared" si="248"/>
        <v>1046</v>
      </c>
      <c r="AM685" s="752">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2">
        <f t="shared" si="239"/>
        <v>-43317</v>
      </c>
      <c r="AD686" s="752">
        <f t="shared" si="240"/>
        <v>-43317</v>
      </c>
      <c r="AE686" s="752">
        <f t="shared" si="241"/>
        <v>-43317</v>
      </c>
      <c r="AF686" s="752">
        <f t="shared" si="242"/>
        <v>1046</v>
      </c>
      <c r="AG686" s="752">
        <f t="shared" si="243"/>
        <v>1046</v>
      </c>
      <c r="AH686" s="752">
        <f t="shared" si="244"/>
        <v>1046</v>
      </c>
      <c r="AI686" s="752">
        <f t="shared" si="245"/>
        <v>1046</v>
      </c>
      <c r="AJ686" s="752">
        <f t="shared" si="246"/>
        <v>1046</v>
      </c>
      <c r="AK686" s="752">
        <f t="shared" si="247"/>
        <v>1046</v>
      </c>
      <c r="AL686" s="752">
        <f t="shared" si="248"/>
        <v>1046</v>
      </c>
      <c r="AM686" s="752">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2">
        <f t="shared" si="239"/>
        <v>-43317</v>
      </c>
      <c r="AD687" s="752">
        <f t="shared" si="240"/>
        <v>-43317</v>
      </c>
      <c r="AE687" s="752">
        <f t="shared" si="241"/>
        <v>-43317</v>
      </c>
      <c r="AF687" s="752">
        <f t="shared" si="242"/>
        <v>-43317</v>
      </c>
      <c r="AG687" s="752">
        <f t="shared" si="243"/>
        <v>-43317</v>
      </c>
      <c r="AH687" s="752">
        <f t="shared" si="244"/>
        <v>-43317</v>
      </c>
      <c r="AI687" s="752">
        <f t="shared" si="245"/>
        <v>-43317</v>
      </c>
      <c r="AJ687" s="752">
        <f t="shared" si="246"/>
        <v>1046</v>
      </c>
      <c r="AK687" s="752">
        <f t="shared" si="247"/>
        <v>1046</v>
      </c>
      <c r="AL687" s="752">
        <f t="shared" si="248"/>
        <v>1046</v>
      </c>
      <c r="AM687" s="752">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2">
        <f t="shared" si="239"/>
        <v>1410</v>
      </c>
      <c r="AD688" s="752">
        <f t="shared" si="240"/>
        <v>1410</v>
      </c>
      <c r="AE688" s="752">
        <f t="shared" si="241"/>
        <v>1410</v>
      </c>
      <c r="AF688" s="752">
        <f t="shared" si="242"/>
        <v>-43317</v>
      </c>
      <c r="AG688" s="752">
        <f t="shared" si="243"/>
        <v>-43317</v>
      </c>
      <c r="AH688" s="752">
        <f t="shared" si="244"/>
        <v>-43317</v>
      </c>
      <c r="AI688" s="752">
        <f t="shared" si="245"/>
        <v>-43317</v>
      </c>
      <c r="AJ688" s="752">
        <f t="shared" si="246"/>
        <v>1410</v>
      </c>
      <c r="AK688" s="752">
        <f t="shared" si="247"/>
        <v>1410</v>
      </c>
      <c r="AL688" s="752">
        <f t="shared" si="248"/>
        <v>1410</v>
      </c>
      <c r="AM688" s="752">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2">
        <f t="shared" si="239"/>
        <v>-43317</v>
      </c>
      <c r="AD689" s="752">
        <f t="shared" si="240"/>
        <v>-43317</v>
      </c>
      <c r="AE689" s="752">
        <f t="shared" si="241"/>
        <v>-43317</v>
      </c>
      <c r="AF689" s="752">
        <f t="shared" si="242"/>
        <v>1410</v>
      </c>
      <c r="AG689" s="752">
        <f t="shared" si="243"/>
        <v>1410</v>
      </c>
      <c r="AH689" s="752">
        <f t="shared" si="244"/>
        <v>1410</v>
      </c>
      <c r="AI689" s="752">
        <f t="shared" si="245"/>
        <v>1410</v>
      </c>
      <c r="AJ689" s="752">
        <f t="shared" si="246"/>
        <v>1410</v>
      </c>
      <c r="AK689" s="752">
        <f t="shared" si="247"/>
        <v>1410</v>
      </c>
      <c r="AL689" s="752">
        <f t="shared" si="248"/>
        <v>1410</v>
      </c>
      <c r="AM689" s="752">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2">
        <f t="shared" si="239"/>
        <v>-43317</v>
      </c>
      <c r="AD690" s="752">
        <f t="shared" si="240"/>
        <v>-43317</v>
      </c>
      <c r="AE690" s="752">
        <f t="shared" si="241"/>
        <v>-43317</v>
      </c>
      <c r="AF690" s="752">
        <f t="shared" si="242"/>
        <v>-43317</v>
      </c>
      <c r="AG690" s="752">
        <f t="shared" si="243"/>
        <v>-43317</v>
      </c>
      <c r="AH690" s="752">
        <f t="shared" si="244"/>
        <v>-43317</v>
      </c>
      <c r="AI690" s="752">
        <f t="shared" si="245"/>
        <v>-43317</v>
      </c>
      <c r="AJ690" s="752">
        <f t="shared" si="246"/>
        <v>1410</v>
      </c>
      <c r="AK690" s="752">
        <f t="shared" si="247"/>
        <v>1410</v>
      </c>
      <c r="AL690" s="752">
        <f t="shared" si="248"/>
        <v>1410</v>
      </c>
      <c r="AM690" s="752">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2">
        <f t="shared" si="239"/>
        <v>1774</v>
      </c>
      <c r="AD691" s="752">
        <f t="shared" si="240"/>
        <v>1774</v>
      </c>
      <c r="AE691" s="752">
        <f t="shared" si="241"/>
        <v>1774</v>
      </c>
      <c r="AF691" s="752">
        <f t="shared" si="242"/>
        <v>-43317</v>
      </c>
      <c r="AG691" s="752">
        <f t="shared" si="243"/>
        <v>-43317</v>
      </c>
      <c r="AH691" s="752">
        <f t="shared" si="244"/>
        <v>-43317</v>
      </c>
      <c r="AI691" s="752">
        <f t="shared" si="245"/>
        <v>-43317</v>
      </c>
      <c r="AJ691" s="752">
        <f t="shared" si="246"/>
        <v>1774</v>
      </c>
      <c r="AK691" s="752">
        <f t="shared" si="247"/>
        <v>1774</v>
      </c>
      <c r="AL691" s="752">
        <f t="shared" si="248"/>
        <v>1774</v>
      </c>
      <c r="AM691" s="752">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2">
        <f t="shared" si="239"/>
        <v>-43317</v>
      </c>
      <c r="AD692" s="752">
        <f t="shared" si="240"/>
        <v>-43317</v>
      </c>
      <c r="AE692" s="752">
        <f t="shared" si="241"/>
        <v>-43317</v>
      </c>
      <c r="AF692" s="752">
        <f t="shared" si="242"/>
        <v>1774</v>
      </c>
      <c r="AG692" s="752">
        <f t="shared" si="243"/>
        <v>1774</v>
      </c>
      <c r="AH692" s="752">
        <f t="shared" si="244"/>
        <v>1774</v>
      </c>
      <c r="AI692" s="752">
        <f t="shared" si="245"/>
        <v>1774</v>
      </c>
      <c r="AJ692" s="752">
        <f t="shared" si="246"/>
        <v>1774</v>
      </c>
      <c r="AK692" s="752">
        <f t="shared" si="247"/>
        <v>1774</v>
      </c>
      <c r="AL692" s="752">
        <f t="shared" si="248"/>
        <v>1774</v>
      </c>
      <c r="AM692" s="752">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2">
        <f t="shared" si="239"/>
        <v>-43317</v>
      </c>
      <c r="AD693" s="752">
        <f t="shared" si="240"/>
        <v>-43317</v>
      </c>
      <c r="AE693" s="752">
        <f t="shared" si="241"/>
        <v>-43317</v>
      </c>
      <c r="AF693" s="752">
        <f t="shared" si="242"/>
        <v>-43317</v>
      </c>
      <c r="AG693" s="752">
        <f t="shared" si="243"/>
        <v>-43317</v>
      </c>
      <c r="AH693" s="752">
        <f t="shared" si="244"/>
        <v>-43317</v>
      </c>
      <c r="AI693" s="752">
        <f t="shared" si="245"/>
        <v>-43317</v>
      </c>
      <c r="AJ693" s="752">
        <f t="shared" si="246"/>
        <v>1774</v>
      </c>
      <c r="AK693" s="752">
        <f t="shared" si="247"/>
        <v>1774</v>
      </c>
      <c r="AL693" s="752">
        <f t="shared" si="248"/>
        <v>1774</v>
      </c>
      <c r="AM693" s="752">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2">
        <f t="shared" si="239"/>
        <v>2139</v>
      </c>
      <c r="AD694" s="752">
        <f t="shared" si="240"/>
        <v>2139</v>
      </c>
      <c r="AE694" s="752">
        <f t="shared" si="241"/>
        <v>2139</v>
      </c>
      <c r="AF694" s="752">
        <f t="shared" si="242"/>
        <v>-43317</v>
      </c>
      <c r="AG694" s="752">
        <f t="shared" si="243"/>
        <v>-43317</v>
      </c>
      <c r="AH694" s="752">
        <f t="shared" si="244"/>
        <v>-43317</v>
      </c>
      <c r="AI694" s="752">
        <f t="shared" si="245"/>
        <v>-43317</v>
      </c>
      <c r="AJ694" s="752">
        <f t="shared" si="246"/>
        <v>2139</v>
      </c>
      <c r="AK694" s="752">
        <f t="shared" si="247"/>
        <v>2139</v>
      </c>
      <c r="AL694" s="752">
        <f t="shared" si="248"/>
        <v>2139</v>
      </c>
      <c r="AM694" s="752">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2">
        <f t="shared" si="239"/>
        <v>-43317</v>
      </c>
      <c r="AD695" s="752">
        <f t="shared" si="240"/>
        <v>-43317</v>
      </c>
      <c r="AE695" s="752">
        <f t="shared" si="241"/>
        <v>-43317</v>
      </c>
      <c r="AF695" s="752">
        <f t="shared" si="242"/>
        <v>2139</v>
      </c>
      <c r="AG695" s="752">
        <f t="shared" si="243"/>
        <v>2139</v>
      </c>
      <c r="AH695" s="752">
        <f t="shared" si="244"/>
        <v>2139</v>
      </c>
      <c r="AI695" s="752">
        <f t="shared" si="245"/>
        <v>2139</v>
      </c>
      <c r="AJ695" s="752">
        <f t="shared" si="246"/>
        <v>2139</v>
      </c>
      <c r="AK695" s="752">
        <f t="shared" si="247"/>
        <v>2139</v>
      </c>
      <c r="AL695" s="752">
        <f t="shared" si="248"/>
        <v>2139</v>
      </c>
      <c r="AM695" s="752">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2">
        <f t="shared" si="239"/>
        <v>-43317</v>
      </c>
      <c r="AD696" s="752">
        <f t="shared" si="240"/>
        <v>-43317</v>
      </c>
      <c r="AE696" s="752">
        <f t="shared" si="241"/>
        <v>-43317</v>
      </c>
      <c r="AF696" s="752">
        <f t="shared" si="242"/>
        <v>-43317</v>
      </c>
      <c r="AG696" s="752">
        <f t="shared" si="243"/>
        <v>-43317</v>
      </c>
      <c r="AH696" s="752">
        <f t="shared" si="244"/>
        <v>-43317</v>
      </c>
      <c r="AI696" s="752">
        <f t="shared" si="245"/>
        <v>-43317</v>
      </c>
      <c r="AJ696" s="752">
        <f t="shared" si="246"/>
        <v>2139</v>
      </c>
      <c r="AK696" s="752">
        <f t="shared" si="247"/>
        <v>2139</v>
      </c>
      <c r="AL696" s="752">
        <f t="shared" si="248"/>
        <v>2139</v>
      </c>
      <c r="AM696" s="752">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2">
        <f t="shared" si="239"/>
        <v>2502</v>
      </c>
      <c r="AD697" s="752">
        <f t="shared" si="240"/>
        <v>2502</v>
      </c>
      <c r="AE697" s="752">
        <f t="shared" si="241"/>
        <v>2502</v>
      </c>
      <c r="AF697" s="752">
        <f t="shared" si="242"/>
        <v>-43317</v>
      </c>
      <c r="AG697" s="752">
        <f t="shared" si="243"/>
        <v>-43317</v>
      </c>
      <c r="AH697" s="752">
        <f t="shared" si="244"/>
        <v>-43317</v>
      </c>
      <c r="AI697" s="752">
        <f t="shared" si="245"/>
        <v>-43317</v>
      </c>
      <c r="AJ697" s="752">
        <f t="shared" si="246"/>
        <v>2502</v>
      </c>
      <c r="AK697" s="752">
        <f t="shared" si="247"/>
        <v>2502</v>
      </c>
      <c r="AL697" s="752">
        <f t="shared" si="248"/>
        <v>2502</v>
      </c>
      <c r="AM697" s="752">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2">
        <f t="shared" si="239"/>
        <v>-43317</v>
      </c>
      <c r="AD698" s="752">
        <f t="shared" si="240"/>
        <v>-43317</v>
      </c>
      <c r="AE698" s="752">
        <f t="shared" si="241"/>
        <v>-43317</v>
      </c>
      <c r="AF698" s="752">
        <f t="shared" si="242"/>
        <v>2502</v>
      </c>
      <c r="AG698" s="752">
        <f t="shared" si="243"/>
        <v>2502</v>
      </c>
      <c r="AH698" s="752">
        <f t="shared" si="244"/>
        <v>2502</v>
      </c>
      <c r="AI698" s="752">
        <f t="shared" si="245"/>
        <v>2502</v>
      </c>
      <c r="AJ698" s="752">
        <f t="shared" si="246"/>
        <v>2502</v>
      </c>
      <c r="AK698" s="752">
        <f t="shared" si="247"/>
        <v>2502</v>
      </c>
      <c r="AL698" s="752">
        <f t="shared" si="248"/>
        <v>2502</v>
      </c>
      <c r="AM698" s="752">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2">
        <f t="shared" si="239"/>
        <v>-43317</v>
      </c>
      <c r="AD699" s="752">
        <f t="shared" si="240"/>
        <v>-43317</v>
      </c>
      <c r="AE699" s="752">
        <f t="shared" si="241"/>
        <v>-43317</v>
      </c>
      <c r="AF699" s="752">
        <f t="shared" si="242"/>
        <v>-43317</v>
      </c>
      <c r="AG699" s="752">
        <f t="shared" si="243"/>
        <v>-43317</v>
      </c>
      <c r="AH699" s="752">
        <f t="shared" si="244"/>
        <v>-43317</v>
      </c>
      <c r="AI699" s="752">
        <f t="shared" si="245"/>
        <v>-43317</v>
      </c>
      <c r="AJ699" s="752">
        <f t="shared" si="246"/>
        <v>2502</v>
      </c>
      <c r="AK699" s="752">
        <f t="shared" si="247"/>
        <v>2502</v>
      </c>
      <c r="AL699" s="752">
        <f t="shared" si="248"/>
        <v>2502</v>
      </c>
      <c r="AM699" s="752">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2">
        <f t="shared" si="239"/>
        <v>2866</v>
      </c>
      <c r="AD700" s="752">
        <f t="shared" si="240"/>
        <v>2866</v>
      </c>
      <c r="AE700" s="752">
        <f t="shared" si="241"/>
        <v>2866</v>
      </c>
      <c r="AF700" s="752">
        <f t="shared" si="242"/>
        <v>-43317</v>
      </c>
      <c r="AG700" s="752">
        <f t="shared" si="243"/>
        <v>-43317</v>
      </c>
      <c r="AH700" s="752">
        <f t="shared" si="244"/>
        <v>-43317</v>
      </c>
      <c r="AI700" s="752">
        <f t="shared" si="245"/>
        <v>-43317</v>
      </c>
      <c r="AJ700" s="752">
        <f t="shared" si="246"/>
        <v>2866</v>
      </c>
      <c r="AK700" s="752">
        <f t="shared" si="247"/>
        <v>2866</v>
      </c>
      <c r="AL700" s="752">
        <f t="shared" si="248"/>
        <v>2866</v>
      </c>
      <c r="AM700" s="752">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2">
        <f t="shared" si="239"/>
        <v>-43317</v>
      </c>
      <c r="AD701" s="752">
        <f t="shared" si="240"/>
        <v>-43317</v>
      </c>
      <c r="AE701" s="752">
        <f t="shared" si="241"/>
        <v>-43317</v>
      </c>
      <c r="AF701" s="752">
        <f t="shared" si="242"/>
        <v>2866</v>
      </c>
      <c r="AG701" s="752">
        <f t="shared" si="243"/>
        <v>2866</v>
      </c>
      <c r="AH701" s="752">
        <f t="shared" si="244"/>
        <v>2866</v>
      </c>
      <c r="AI701" s="752">
        <f t="shared" si="245"/>
        <v>2866</v>
      </c>
      <c r="AJ701" s="752">
        <f t="shared" si="246"/>
        <v>2866</v>
      </c>
      <c r="AK701" s="752">
        <f t="shared" si="247"/>
        <v>2866</v>
      </c>
      <c r="AL701" s="752">
        <f t="shared" si="248"/>
        <v>2866</v>
      </c>
      <c r="AM701" s="752">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2">
        <f t="shared" si="239"/>
        <v>-43317</v>
      </c>
      <c r="AD702" s="752">
        <f t="shared" si="240"/>
        <v>-43317</v>
      </c>
      <c r="AE702" s="752">
        <f t="shared" si="241"/>
        <v>-43317</v>
      </c>
      <c r="AF702" s="752">
        <f t="shared" si="242"/>
        <v>-43317</v>
      </c>
      <c r="AG702" s="752">
        <f t="shared" si="243"/>
        <v>-43317</v>
      </c>
      <c r="AH702" s="752">
        <f t="shared" si="244"/>
        <v>-43317</v>
      </c>
      <c r="AI702" s="752">
        <f t="shared" si="245"/>
        <v>-43317</v>
      </c>
      <c r="AJ702" s="752">
        <f t="shared" si="246"/>
        <v>2866</v>
      </c>
      <c r="AK702" s="752">
        <f t="shared" si="247"/>
        <v>2866</v>
      </c>
      <c r="AL702" s="752">
        <f t="shared" si="248"/>
        <v>2866</v>
      </c>
      <c r="AM702" s="752">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43814</v>
      </c>
      <c r="L703" s="403">
        <v>43814</v>
      </c>
      <c r="M703" s="403">
        <v>43814</v>
      </c>
      <c r="N703" s="282"/>
      <c r="O703" s="282"/>
      <c r="P703" s="282"/>
      <c r="Q703" s="282"/>
      <c r="R703" s="403">
        <v>43814</v>
      </c>
      <c r="S703" s="403">
        <v>43814</v>
      </c>
      <c r="T703" s="403">
        <v>43814</v>
      </c>
      <c r="U703" s="403">
        <v>43814</v>
      </c>
      <c r="V703" s="282"/>
      <c r="W703" s="282"/>
      <c r="X703" s="282" t="b">
        <f t="shared" ref="X703:AA705" si="252">R703&lt;(MAX(R$273:R$280)+MAX($I$354*R$354,$I$355*R$355,$I$356*R$356))</f>
        <v>0</v>
      </c>
      <c r="Y703" s="282" t="b">
        <f t="shared" si="252"/>
        <v>0</v>
      </c>
      <c r="Z703" s="282" t="b">
        <f t="shared" si="252"/>
        <v>0</v>
      </c>
      <c r="AA703" s="282" t="b">
        <f t="shared" si="252"/>
        <v>0</v>
      </c>
      <c r="AB703" s="282"/>
      <c r="AC703" s="752">
        <f t="shared" si="239"/>
        <v>348</v>
      </c>
      <c r="AD703" s="752">
        <f t="shared" si="240"/>
        <v>348</v>
      </c>
      <c r="AE703" s="752">
        <f t="shared" si="241"/>
        <v>348</v>
      </c>
      <c r="AF703" s="752">
        <f t="shared" si="242"/>
        <v>-43317</v>
      </c>
      <c r="AG703" s="752">
        <f t="shared" si="243"/>
        <v>-43317</v>
      </c>
      <c r="AH703" s="752">
        <f t="shared" si="244"/>
        <v>-43317</v>
      </c>
      <c r="AI703" s="752">
        <f t="shared" si="245"/>
        <v>-43317</v>
      </c>
      <c r="AJ703" s="752">
        <f t="shared" si="246"/>
        <v>348</v>
      </c>
      <c r="AK703" s="752">
        <f t="shared" si="247"/>
        <v>348</v>
      </c>
      <c r="AL703" s="752">
        <f t="shared" si="248"/>
        <v>348</v>
      </c>
      <c r="AM703" s="752">
        <f t="shared" si="249"/>
        <v>348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43814</v>
      </c>
      <c r="O704" s="403">
        <v>43814</v>
      </c>
      <c r="P704" s="403">
        <v>43814</v>
      </c>
      <c r="Q704" s="403">
        <v>43814</v>
      </c>
      <c r="R704" s="403">
        <v>43814</v>
      </c>
      <c r="S704" s="403">
        <v>43814</v>
      </c>
      <c r="T704" s="403">
        <v>43814</v>
      </c>
      <c r="U704" s="403">
        <v>43814</v>
      </c>
      <c r="V704" s="282"/>
      <c r="W704" s="282"/>
      <c r="X704" s="282" t="b">
        <f t="shared" si="252"/>
        <v>0</v>
      </c>
      <c r="Y704" s="282" t="b">
        <f t="shared" si="252"/>
        <v>0</v>
      </c>
      <c r="Z704" s="282" t="b">
        <f t="shared" si="252"/>
        <v>0</v>
      </c>
      <c r="AA704" s="282" t="b">
        <f t="shared" si="252"/>
        <v>0</v>
      </c>
      <c r="AB704" s="282"/>
      <c r="AC704" s="752">
        <f t="shared" si="239"/>
        <v>-43317</v>
      </c>
      <c r="AD704" s="752">
        <f t="shared" si="240"/>
        <v>-43317</v>
      </c>
      <c r="AE704" s="752">
        <f t="shared" si="241"/>
        <v>-43317</v>
      </c>
      <c r="AF704" s="752">
        <f t="shared" si="242"/>
        <v>348</v>
      </c>
      <c r="AG704" s="752">
        <f t="shared" si="243"/>
        <v>348</v>
      </c>
      <c r="AH704" s="752">
        <f t="shared" si="244"/>
        <v>348</v>
      </c>
      <c r="AI704" s="752">
        <f t="shared" si="245"/>
        <v>348</v>
      </c>
      <c r="AJ704" s="752">
        <f t="shared" si="246"/>
        <v>348</v>
      </c>
      <c r="AK704" s="752">
        <f t="shared" si="247"/>
        <v>348</v>
      </c>
      <c r="AL704" s="752">
        <f t="shared" si="248"/>
        <v>348</v>
      </c>
      <c r="AM704" s="752">
        <f t="shared" si="249"/>
        <v>348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43814</v>
      </c>
      <c r="S705" s="403">
        <v>43814</v>
      </c>
      <c r="T705" s="403">
        <v>43814</v>
      </c>
      <c r="U705" s="403">
        <v>43814</v>
      </c>
      <c r="V705" s="282"/>
      <c r="W705" s="282"/>
      <c r="X705" s="282" t="b">
        <f t="shared" si="252"/>
        <v>0</v>
      </c>
      <c r="Y705" s="282" t="b">
        <f t="shared" si="252"/>
        <v>0</v>
      </c>
      <c r="Z705" s="282" t="b">
        <f t="shared" si="252"/>
        <v>0</v>
      </c>
      <c r="AA705" s="282" t="b">
        <f t="shared" si="252"/>
        <v>0</v>
      </c>
      <c r="AB705" s="282"/>
      <c r="AC705" s="752">
        <f t="shared" si="239"/>
        <v>-43317</v>
      </c>
      <c r="AD705" s="752">
        <f t="shared" si="240"/>
        <v>-43317</v>
      </c>
      <c r="AE705" s="752">
        <f t="shared" si="241"/>
        <v>-43317</v>
      </c>
      <c r="AF705" s="752">
        <f t="shared" si="242"/>
        <v>-43317</v>
      </c>
      <c r="AG705" s="752">
        <f t="shared" si="243"/>
        <v>-43317</v>
      </c>
      <c r="AH705" s="752">
        <f t="shared" si="244"/>
        <v>-43317</v>
      </c>
      <c r="AI705" s="752">
        <f t="shared" si="245"/>
        <v>-43317</v>
      </c>
      <c r="AJ705" s="752">
        <f t="shared" si="246"/>
        <v>348</v>
      </c>
      <c r="AK705" s="752">
        <f t="shared" si="247"/>
        <v>348</v>
      </c>
      <c r="AL705" s="752">
        <f t="shared" si="248"/>
        <v>348</v>
      </c>
      <c r="AM705" s="752">
        <f t="shared" si="249"/>
        <v>348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44180</v>
      </c>
      <c r="L706" s="368">
        <f>DATE(YEAR(L703)+1,MONTH(L703),DAY(L703))</f>
        <v>44180</v>
      </c>
      <c r="M706" s="368">
        <f>DATE(YEAR(M703)+1,MONTH(M703),DAY(M703))</f>
        <v>44180</v>
      </c>
      <c r="N706" s="282"/>
      <c r="O706" s="282"/>
      <c r="P706" s="282"/>
      <c r="Q706" s="282"/>
      <c r="R706" s="368">
        <f t="shared" ref="R706:U706" si="253">DATE(YEAR(R703)+1,MONTH(R703),DAY(R703))</f>
        <v>44180</v>
      </c>
      <c r="S706" s="368">
        <f t="shared" si="253"/>
        <v>44180</v>
      </c>
      <c r="T706" s="368">
        <f t="shared" si="253"/>
        <v>44180</v>
      </c>
      <c r="U706" s="368">
        <f t="shared" si="253"/>
        <v>44180</v>
      </c>
      <c r="V706" s="282"/>
      <c r="W706" s="282"/>
      <c r="X706" s="282"/>
      <c r="Y706" s="282"/>
      <c r="Z706" s="282"/>
      <c r="AA706" s="282"/>
      <c r="AB706" s="282"/>
      <c r="AC706" s="752">
        <f t="shared" si="239"/>
        <v>713</v>
      </c>
      <c r="AD706" s="752">
        <f t="shared" si="240"/>
        <v>713</v>
      </c>
      <c r="AE706" s="752">
        <f t="shared" si="241"/>
        <v>713</v>
      </c>
      <c r="AF706" s="752">
        <f t="shared" si="242"/>
        <v>-43317</v>
      </c>
      <c r="AG706" s="752">
        <f t="shared" si="243"/>
        <v>-43317</v>
      </c>
      <c r="AH706" s="752">
        <f t="shared" si="244"/>
        <v>-43317</v>
      </c>
      <c r="AI706" s="752">
        <f t="shared" si="245"/>
        <v>-43317</v>
      </c>
      <c r="AJ706" s="752">
        <f t="shared" si="246"/>
        <v>713</v>
      </c>
      <c r="AK706" s="752">
        <f t="shared" si="247"/>
        <v>713</v>
      </c>
      <c r="AL706" s="752">
        <f t="shared" si="248"/>
        <v>713</v>
      </c>
      <c r="AM706" s="752">
        <f t="shared" si="249"/>
        <v>713</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44180</v>
      </c>
      <c r="O707" s="368">
        <f>DATE(YEAR(O704)+1,MONTH(O704),DAY(O704))</f>
        <v>44180</v>
      </c>
      <c r="P707" s="368">
        <f>DATE(YEAR(P704)+1,MONTH(P704),DAY(P704))</f>
        <v>44180</v>
      </c>
      <c r="Q707" s="368">
        <f>DATE(YEAR(Q704)+1,MONTH(Q704),DAY(Q704))</f>
        <v>44180</v>
      </c>
      <c r="R707" s="368">
        <f t="shared" ref="R707:U707" si="254">DATE(YEAR(R704)+1,MONTH(R704),DAY(R704))</f>
        <v>44180</v>
      </c>
      <c r="S707" s="368">
        <f t="shared" si="254"/>
        <v>44180</v>
      </c>
      <c r="T707" s="368">
        <f t="shared" si="254"/>
        <v>44180</v>
      </c>
      <c r="U707" s="368">
        <f t="shared" si="254"/>
        <v>44180</v>
      </c>
      <c r="V707" s="282"/>
      <c r="W707" s="282"/>
      <c r="X707" s="282"/>
      <c r="Y707" s="282"/>
      <c r="Z707" s="282"/>
      <c r="AA707" s="282"/>
      <c r="AB707" s="282"/>
      <c r="AC707" s="752">
        <f t="shared" si="239"/>
        <v>-43317</v>
      </c>
      <c r="AD707" s="752">
        <f t="shared" si="240"/>
        <v>-43317</v>
      </c>
      <c r="AE707" s="752">
        <f t="shared" si="241"/>
        <v>-43317</v>
      </c>
      <c r="AF707" s="752">
        <f t="shared" si="242"/>
        <v>713</v>
      </c>
      <c r="AG707" s="752">
        <f t="shared" si="243"/>
        <v>713</v>
      </c>
      <c r="AH707" s="752">
        <f t="shared" si="244"/>
        <v>713</v>
      </c>
      <c r="AI707" s="752">
        <f t="shared" si="245"/>
        <v>713</v>
      </c>
      <c r="AJ707" s="752">
        <f t="shared" si="246"/>
        <v>713</v>
      </c>
      <c r="AK707" s="752">
        <f t="shared" si="247"/>
        <v>713</v>
      </c>
      <c r="AL707" s="752">
        <f t="shared" si="248"/>
        <v>713</v>
      </c>
      <c r="AM707" s="752">
        <f t="shared" si="249"/>
        <v>713</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44180</v>
      </c>
      <c r="S708" s="368">
        <f t="shared" si="255"/>
        <v>44180</v>
      </c>
      <c r="T708" s="368">
        <f t="shared" si="255"/>
        <v>44180</v>
      </c>
      <c r="U708" s="368">
        <f t="shared" si="255"/>
        <v>44180</v>
      </c>
      <c r="V708" s="282"/>
      <c r="W708" s="282"/>
      <c r="X708" s="282"/>
      <c r="Y708" s="282"/>
      <c r="Z708" s="282"/>
      <c r="AA708" s="282"/>
      <c r="AB708" s="282"/>
      <c r="AC708" s="752">
        <f t="shared" si="239"/>
        <v>-43317</v>
      </c>
      <c r="AD708" s="752">
        <f t="shared" si="240"/>
        <v>-43317</v>
      </c>
      <c r="AE708" s="752">
        <f t="shared" si="241"/>
        <v>-43317</v>
      </c>
      <c r="AF708" s="752">
        <f t="shared" si="242"/>
        <v>-43317</v>
      </c>
      <c r="AG708" s="752">
        <f t="shared" si="243"/>
        <v>-43317</v>
      </c>
      <c r="AH708" s="752">
        <f t="shared" si="244"/>
        <v>-43317</v>
      </c>
      <c r="AI708" s="752">
        <f t="shared" si="245"/>
        <v>-43317</v>
      </c>
      <c r="AJ708" s="752">
        <f t="shared" si="246"/>
        <v>713</v>
      </c>
      <c r="AK708" s="752">
        <f t="shared" si="247"/>
        <v>713</v>
      </c>
      <c r="AL708" s="752">
        <f t="shared" si="248"/>
        <v>713</v>
      </c>
      <c r="AM708" s="752">
        <f t="shared" si="249"/>
        <v>713</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44545</v>
      </c>
      <c r="L709" s="368">
        <f>DATE(YEAR(L706)+1,MONTH(L706),DAY(L706))</f>
        <v>44545</v>
      </c>
      <c r="M709" s="368">
        <f>DATE(YEAR(M706)+1,MONTH(M706),DAY(M706))</f>
        <v>44545</v>
      </c>
      <c r="N709" s="282"/>
      <c r="O709" s="282"/>
      <c r="P709" s="282"/>
      <c r="Q709" s="282"/>
      <c r="R709" s="368">
        <f t="shared" ref="R709:U709" si="256">DATE(YEAR(R706)+1,MONTH(R706),DAY(R706))</f>
        <v>44545</v>
      </c>
      <c r="S709" s="368">
        <f t="shared" si="256"/>
        <v>44545</v>
      </c>
      <c r="T709" s="368">
        <f t="shared" si="256"/>
        <v>44545</v>
      </c>
      <c r="U709" s="368">
        <f t="shared" si="256"/>
        <v>44545</v>
      </c>
      <c r="V709" s="282"/>
      <c r="W709" s="282"/>
      <c r="X709" s="282"/>
      <c r="Y709" s="282"/>
      <c r="Z709" s="282"/>
      <c r="AA709" s="282"/>
      <c r="AB709" s="282"/>
      <c r="AC709" s="752">
        <f t="shared" si="239"/>
        <v>1076</v>
      </c>
      <c r="AD709" s="752">
        <f t="shared" si="240"/>
        <v>1076</v>
      </c>
      <c r="AE709" s="752">
        <f t="shared" si="241"/>
        <v>1076</v>
      </c>
      <c r="AF709" s="752">
        <f t="shared" si="242"/>
        <v>-43317</v>
      </c>
      <c r="AG709" s="752">
        <f t="shared" si="243"/>
        <v>-43317</v>
      </c>
      <c r="AH709" s="752">
        <f t="shared" si="244"/>
        <v>-43317</v>
      </c>
      <c r="AI709" s="752">
        <f t="shared" si="245"/>
        <v>-43317</v>
      </c>
      <c r="AJ709" s="752">
        <f t="shared" si="246"/>
        <v>1076</v>
      </c>
      <c r="AK709" s="752">
        <f t="shared" si="247"/>
        <v>1076</v>
      </c>
      <c r="AL709" s="752">
        <f t="shared" si="248"/>
        <v>1076</v>
      </c>
      <c r="AM709" s="752">
        <f t="shared" si="249"/>
        <v>1076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44545</v>
      </c>
      <c r="O710" s="368">
        <f>DATE(YEAR(O707)+1,MONTH(O707),DAY(O707))</f>
        <v>44545</v>
      </c>
      <c r="P710" s="368">
        <f>DATE(YEAR(P707)+1,MONTH(P707),DAY(P707))</f>
        <v>44545</v>
      </c>
      <c r="Q710" s="368">
        <f>DATE(YEAR(Q707)+1,MONTH(Q707),DAY(Q707))</f>
        <v>44545</v>
      </c>
      <c r="R710" s="368">
        <f t="shared" ref="R710:U710" si="257">DATE(YEAR(R707)+1,MONTH(R707),DAY(R707))</f>
        <v>44545</v>
      </c>
      <c r="S710" s="368">
        <f t="shared" si="257"/>
        <v>44545</v>
      </c>
      <c r="T710" s="368">
        <f t="shared" si="257"/>
        <v>44545</v>
      </c>
      <c r="U710" s="368">
        <f t="shared" si="257"/>
        <v>44545</v>
      </c>
      <c r="V710" s="282"/>
      <c r="W710" s="282"/>
      <c r="X710" s="282"/>
      <c r="Y710" s="282"/>
      <c r="Z710" s="282"/>
      <c r="AA710" s="282"/>
      <c r="AB710" s="282"/>
      <c r="AC710" s="752">
        <f t="shared" si="239"/>
        <v>-43317</v>
      </c>
      <c r="AD710" s="752">
        <f t="shared" si="240"/>
        <v>-43317</v>
      </c>
      <c r="AE710" s="752">
        <f t="shared" si="241"/>
        <v>-43317</v>
      </c>
      <c r="AF710" s="752">
        <f t="shared" si="242"/>
        <v>1076</v>
      </c>
      <c r="AG710" s="752">
        <f t="shared" si="243"/>
        <v>1076</v>
      </c>
      <c r="AH710" s="752">
        <f t="shared" si="244"/>
        <v>1076</v>
      </c>
      <c r="AI710" s="752">
        <f t="shared" si="245"/>
        <v>1076</v>
      </c>
      <c r="AJ710" s="752">
        <f t="shared" si="246"/>
        <v>1076</v>
      </c>
      <c r="AK710" s="752">
        <f t="shared" si="247"/>
        <v>1076</v>
      </c>
      <c r="AL710" s="752">
        <f t="shared" si="248"/>
        <v>1076</v>
      </c>
      <c r="AM710" s="752">
        <f t="shared" si="249"/>
        <v>1076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44545</v>
      </c>
      <c r="S711" s="368">
        <f t="shared" si="258"/>
        <v>44545</v>
      </c>
      <c r="T711" s="368">
        <f t="shared" si="258"/>
        <v>44545</v>
      </c>
      <c r="U711" s="368">
        <f t="shared" si="258"/>
        <v>44545</v>
      </c>
      <c r="V711" s="282"/>
      <c r="W711" s="282"/>
      <c r="X711" s="282"/>
      <c r="Y711" s="282"/>
      <c r="Z711" s="282"/>
      <c r="AA711" s="282"/>
      <c r="AB711" s="282"/>
      <c r="AC711" s="752">
        <f t="shared" ref="AC711:AC742" si="259">MIN(363,INT((K711 - DATE(YEAR(K711),1,1))))+364*(YEAR(K711)-i_startyear)</f>
        <v>-43317</v>
      </c>
      <c r="AD711" s="752">
        <f t="shared" ref="AD711:AD742" si="260">MIN(363,INT((L711 - DATE(YEAR(L711),1,1))))+364*(YEAR(L711)-i_startyear)</f>
        <v>-43317</v>
      </c>
      <c r="AE711" s="752">
        <f t="shared" ref="AE711:AE742" si="261">MIN(363,INT((M711 - DATE(YEAR(M711),1,1))))+364*(YEAR(M711)-i_startyear)</f>
        <v>-43317</v>
      </c>
      <c r="AF711" s="752">
        <f t="shared" ref="AF711:AF742" si="262">MIN(363,INT((N711 - DATE(YEAR(N711),1,1))))+364*(YEAR(N711)-i_startyear)</f>
        <v>-43317</v>
      </c>
      <c r="AG711" s="752">
        <f t="shared" ref="AG711:AG742" si="263">MIN(363,INT((O711 - DATE(YEAR(O711),1,1))))+364*(YEAR(O711)-i_startyear)</f>
        <v>-43317</v>
      </c>
      <c r="AH711" s="752">
        <f t="shared" ref="AH711:AH742" si="264">MIN(363,INT((P711 - DATE(YEAR(P711),1,1))))+364*(YEAR(P711)-i_startyear)</f>
        <v>-43317</v>
      </c>
      <c r="AI711" s="752">
        <f t="shared" ref="AI711:AI742" si="265">MIN(363,INT((Q711 - DATE(YEAR(Q711),1,1))))+364*(YEAR(Q711)-i_startyear)</f>
        <v>-43317</v>
      </c>
      <c r="AJ711" s="752">
        <f t="shared" ref="AJ711:AJ742" si="266">MIN(363,INT((R711 - DATE(YEAR(R711),1,1))))+364*(YEAR(R711)-i_startyear)</f>
        <v>1076</v>
      </c>
      <c r="AK711" s="752">
        <f t="shared" ref="AK711:AK742" si="267">MIN(363,INT((S711 - DATE(YEAR(S711),1,1))))+364*(YEAR(S711)-i_startyear)</f>
        <v>1076</v>
      </c>
      <c r="AL711" s="752">
        <f t="shared" ref="AL711:AL742" si="268">MIN(363,INT((T711 - DATE(YEAR(T711),1,1))))+364*(YEAR(T711)-i_startyear)</f>
        <v>1076</v>
      </c>
      <c r="AM711" s="752">
        <f t="shared" ref="AM711:AM742" si="269">MIN(363,INT((U711 - DATE(YEAR(U711),1,1))))+364*(YEAR(U711)-i_startyear)</f>
        <v>1076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44910</v>
      </c>
      <c r="L712" s="368">
        <f>DATE(YEAR(L709)+1,MONTH(L709),DAY(L709))</f>
        <v>44910</v>
      </c>
      <c r="M712" s="368">
        <f>DATE(YEAR(M709)+1,MONTH(M709),DAY(M709))</f>
        <v>44910</v>
      </c>
      <c r="N712" s="282"/>
      <c r="O712" s="282"/>
      <c r="P712" s="282"/>
      <c r="Q712" s="282"/>
      <c r="R712" s="368">
        <f t="shared" ref="R712:U712" si="270">DATE(YEAR(R709)+1,MONTH(R709),DAY(R709))</f>
        <v>44910</v>
      </c>
      <c r="S712" s="368">
        <f t="shared" si="270"/>
        <v>44910</v>
      </c>
      <c r="T712" s="368">
        <f t="shared" si="270"/>
        <v>44910</v>
      </c>
      <c r="U712" s="368">
        <f t="shared" si="270"/>
        <v>44910</v>
      </c>
      <c r="V712" s="282"/>
      <c r="W712" s="282"/>
      <c r="X712" s="282"/>
      <c r="Y712" s="282"/>
      <c r="Z712" s="282"/>
      <c r="AA712" s="282"/>
      <c r="AB712" s="282"/>
      <c r="AC712" s="752">
        <f t="shared" si="259"/>
        <v>1440</v>
      </c>
      <c r="AD712" s="752">
        <f t="shared" si="260"/>
        <v>1440</v>
      </c>
      <c r="AE712" s="752">
        <f t="shared" si="261"/>
        <v>1440</v>
      </c>
      <c r="AF712" s="752">
        <f t="shared" si="262"/>
        <v>-43317</v>
      </c>
      <c r="AG712" s="752">
        <f t="shared" si="263"/>
        <v>-43317</v>
      </c>
      <c r="AH712" s="752">
        <f t="shared" si="264"/>
        <v>-43317</v>
      </c>
      <c r="AI712" s="752">
        <f t="shared" si="265"/>
        <v>-43317</v>
      </c>
      <c r="AJ712" s="752">
        <f t="shared" si="266"/>
        <v>1440</v>
      </c>
      <c r="AK712" s="752">
        <f t="shared" si="267"/>
        <v>1440</v>
      </c>
      <c r="AL712" s="752">
        <f t="shared" si="268"/>
        <v>1440</v>
      </c>
      <c r="AM712" s="752">
        <f t="shared" si="269"/>
        <v>1440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44910</v>
      </c>
      <c r="O713" s="368">
        <f>DATE(YEAR(O710)+1,MONTH(O710),DAY(O710))</f>
        <v>44910</v>
      </c>
      <c r="P713" s="368">
        <f>DATE(YEAR(P710)+1,MONTH(P710),DAY(P710))</f>
        <v>44910</v>
      </c>
      <c r="Q713" s="368">
        <f>DATE(YEAR(Q710)+1,MONTH(Q710),DAY(Q710))</f>
        <v>44910</v>
      </c>
      <c r="R713" s="368">
        <f t="shared" ref="R713:U713" si="271">DATE(YEAR(R710)+1,MONTH(R710),DAY(R710))</f>
        <v>44910</v>
      </c>
      <c r="S713" s="368">
        <f t="shared" si="271"/>
        <v>44910</v>
      </c>
      <c r="T713" s="368">
        <f t="shared" si="271"/>
        <v>44910</v>
      </c>
      <c r="U713" s="368">
        <f t="shared" si="271"/>
        <v>44910</v>
      </c>
      <c r="V713" s="282"/>
      <c r="W713" s="282"/>
      <c r="X713" s="282"/>
      <c r="Y713" s="282"/>
      <c r="Z713" s="282"/>
      <c r="AA713" s="282"/>
      <c r="AB713" s="282"/>
      <c r="AC713" s="752">
        <f t="shared" si="259"/>
        <v>-43317</v>
      </c>
      <c r="AD713" s="752">
        <f t="shared" si="260"/>
        <v>-43317</v>
      </c>
      <c r="AE713" s="752">
        <f t="shared" si="261"/>
        <v>-43317</v>
      </c>
      <c r="AF713" s="752">
        <f t="shared" si="262"/>
        <v>1440</v>
      </c>
      <c r="AG713" s="752">
        <f t="shared" si="263"/>
        <v>1440</v>
      </c>
      <c r="AH713" s="752">
        <f t="shared" si="264"/>
        <v>1440</v>
      </c>
      <c r="AI713" s="752">
        <f t="shared" si="265"/>
        <v>1440</v>
      </c>
      <c r="AJ713" s="752">
        <f t="shared" si="266"/>
        <v>1440</v>
      </c>
      <c r="AK713" s="752">
        <f t="shared" si="267"/>
        <v>1440</v>
      </c>
      <c r="AL713" s="752">
        <f t="shared" si="268"/>
        <v>1440</v>
      </c>
      <c r="AM713" s="752">
        <f t="shared" si="269"/>
        <v>1440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44910</v>
      </c>
      <c r="S714" s="368">
        <f t="shared" si="272"/>
        <v>44910</v>
      </c>
      <c r="T714" s="368">
        <f t="shared" si="272"/>
        <v>44910</v>
      </c>
      <c r="U714" s="368">
        <f t="shared" si="272"/>
        <v>44910</v>
      </c>
      <c r="V714" s="282"/>
      <c r="W714" s="282"/>
      <c r="X714" s="282"/>
      <c r="Y714" s="282"/>
      <c r="Z714" s="282"/>
      <c r="AA714" s="282"/>
      <c r="AB714" s="282"/>
      <c r="AC714" s="752">
        <f t="shared" si="259"/>
        <v>-43317</v>
      </c>
      <c r="AD714" s="752">
        <f t="shared" si="260"/>
        <v>-43317</v>
      </c>
      <c r="AE714" s="752">
        <f t="shared" si="261"/>
        <v>-43317</v>
      </c>
      <c r="AF714" s="752">
        <f t="shared" si="262"/>
        <v>-43317</v>
      </c>
      <c r="AG714" s="752">
        <f t="shared" si="263"/>
        <v>-43317</v>
      </c>
      <c r="AH714" s="752">
        <f t="shared" si="264"/>
        <v>-43317</v>
      </c>
      <c r="AI714" s="752">
        <f t="shared" si="265"/>
        <v>-43317</v>
      </c>
      <c r="AJ714" s="752">
        <f t="shared" si="266"/>
        <v>1440</v>
      </c>
      <c r="AK714" s="752">
        <f t="shared" si="267"/>
        <v>1440</v>
      </c>
      <c r="AL714" s="752">
        <f t="shared" si="268"/>
        <v>1440</v>
      </c>
      <c r="AM714" s="752">
        <f t="shared" si="269"/>
        <v>1440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45275</v>
      </c>
      <c r="L715" s="368">
        <f>DATE(YEAR(L712)+1,MONTH(L712),DAY(L712))</f>
        <v>45275</v>
      </c>
      <c r="M715" s="368">
        <f>DATE(YEAR(M712)+1,MONTH(M712),DAY(M712))</f>
        <v>45275</v>
      </c>
      <c r="N715" s="282"/>
      <c r="O715" s="282"/>
      <c r="P715" s="282"/>
      <c r="Q715" s="282"/>
      <c r="R715" s="368">
        <f t="shared" ref="R715:U715" si="273">DATE(YEAR(R712)+1,MONTH(R712),DAY(R712))</f>
        <v>45275</v>
      </c>
      <c r="S715" s="368">
        <f t="shared" si="273"/>
        <v>45275</v>
      </c>
      <c r="T715" s="368">
        <f t="shared" si="273"/>
        <v>45275</v>
      </c>
      <c r="U715" s="368">
        <f t="shared" si="273"/>
        <v>45275</v>
      </c>
      <c r="V715" s="282"/>
      <c r="W715" s="282"/>
      <c r="X715" s="282"/>
      <c r="Y715" s="282"/>
      <c r="Z715" s="282"/>
      <c r="AA715" s="282"/>
      <c r="AB715" s="282"/>
      <c r="AC715" s="752">
        <f t="shared" si="259"/>
        <v>1804</v>
      </c>
      <c r="AD715" s="752">
        <f t="shared" si="260"/>
        <v>1804</v>
      </c>
      <c r="AE715" s="752">
        <f t="shared" si="261"/>
        <v>1804</v>
      </c>
      <c r="AF715" s="752">
        <f t="shared" si="262"/>
        <v>-43317</v>
      </c>
      <c r="AG715" s="752">
        <f t="shared" si="263"/>
        <v>-43317</v>
      </c>
      <c r="AH715" s="752">
        <f t="shared" si="264"/>
        <v>-43317</v>
      </c>
      <c r="AI715" s="752">
        <f t="shared" si="265"/>
        <v>-43317</v>
      </c>
      <c r="AJ715" s="752">
        <f t="shared" si="266"/>
        <v>1804</v>
      </c>
      <c r="AK715" s="752">
        <f t="shared" si="267"/>
        <v>1804</v>
      </c>
      <c r="AL715" s="752">
        <f t="shared" si="268"/>
        <v>1804</v>
      </c>
      <c r="AM715" s="752">
        <f t="shared" si="269"/>
        <v>1804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45275</v>
      </c>
      <c r="O716" s="368">
        <f>DATE(YEAR(O713)+1,MONTH(O713),DAY(O713))</f>
        <v>45275</v>
      </c>
      <c r="P716" s="368">
        <f>DATE(YEAR(P713)+1,MONTH(P713),DAY(P713))</f>
        <v>45275</v>
      </c>
      <c r="Q716" s="368">
        <f>DATE(YEAR(Q713)+1,MONTH(Q713),DAY(Q713))</f>
        <v>45275</v>
      </c>
      <c r="R716" s="368">
        <f t="shared" ref="R716:U716" si="274">DATE(YEAR(R713)+1,MONTH(R713),DAY(R713))</f>
        <v>45275</v>
      </c>
      <c r="S716" s="368">
        <f t="shared" si="274"/>
        <v>45275</v>
      </c>
      <c r="T716" s="368">
        <f t="shared" si="274"/>
        <v>45275</v>
      </c>
      <c r="U716" s="368">
        <f t="shared" si="274"/>
        <v>45275</v>
      </c>
      <c r="V716" s="282"/>
      <c r="W716" s="282"/>
      <c r="X716" s="282"/>
      <c r="Y716" s="282"/>
      <c r="Z716" s="282"/>
      <c r="AA716" s="282"/>
      <c r="AB716" s="282"/>
      <c r="AC716" s="752">
        <f t="shared" si="259"/>
        <v>-43317</v>
      </c>
      <c r="AD716" s="752">
        <f t="shared" si="260"/>
        <v>-43317</v>
      </c>
      <c r="AE716" s="752">
        <f t="shared" si="261"/>
        <v>-43317</v>
      </c>
      <c r="AF716" s="752">
        <f t="shared" si="262"/>
        <v>1804</v>
      </c>
      <c r="AG716" s="752">
        <f t="shared" si="263"/>
        <v>1804</v>
      </c>
      <c r="AH716" s="752">
        <f t="shared" si="264"/>
        <v>1804</v>
      </c>
      <c r="AI716" s="752">
        <f t="shared" si="265"/>
        <v>1804</v>
      </c>
      <c r="AJ716" s="752">
        <f t="shared" si="266"/>
        <v>1804</v>
      </c>
      <c r="AK716" s="752">
        <f t="shared" si="267"/>
        <v>1804</v>
      </c>
      <c r="AL716" s="752">
        <f t="shared" si="268"/>
        <v>1804</v>
      </c>
      <c r="AM716" s="752">
        <f t="shared" si="269"/>
        <v>1804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45275</v>
      </c>
      <c r="S717" s="368">
        <f t="shared" si="275"/>
        <v>45275</v>
      </c>
      <c r="T717" s="368">
        <f t="shared" si="275"/>
        <v>45275</v>
      </c>
      <c r="U717" s="368">
        <f t="shared" si="275"/>
        <v>45275</v>
      </c>
      <c r="V717" s="282"/>
      <c r="W717" s="282"/>
      <c r="X717" s="282"/>
      <c r="Y717" s="282"/>
      <c r="Z717" s="282"/>
      <c r="AA717" s="282"/>
      <c r="AB717" s="282"/>
      <c r="AC717" s="752">
        <f t="shared" si="259"/>
        <v>-43317</v>
      </c>
      <c r="AD717" s="752">
        <f t="shared" si="260"/>
        <v>-43317</v>
      </c>
      <c r="AE717" s="752">
        <f t="shared" si="261"/>
        <v>-43317</v>
      </c>
      <c r="AF717" s="752">
        <f t="shared" si="262"/>
        <v>-43317</v>
      </c>
      <c r="AG717" s="752">
        <f t="shared" si="263"/>
        <v>-43317</v>
      </c>
      <c r="AH717" s="752">
        <f t="shared" si="264"/>
        <v>-43317</v>
      </c>
      <c r="AI717" s="752">
        <f t="shared" si="265"/>
        <v>-43317</v>
      </c>
      <c r="AJ717" s="752">
        <f t="shared" si="266"/>
        <v>1804</v>
      </c>
      <c r="AK717" s="752">
        <f t="shared" si="267"/>
        <v>1804</v>
      </c>
      <c r="AL717" s="752">
        <f t="shared" si="268"/>
        <v>1804</v>
      </c>
      <c r="AM717" s="752">
        <f t="shared" si="269"/>
        <v>1804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45641</v>
      </c>
      <c r="L718" s="368">
        <f>DATE(YEAR(L715)+1,MONTH(L715),DAY(L715))</f>
        <v>45641</v>
      </c>
      <c r="M718" s="368">
        <f>DATE(YEAR(M715)+1,MONTH(M715),DAY(M715))</f>
        <v>45641</v>
      </c>
      <c r="N718" s="282"/>
      <c r="O718" s="282"/>
      <c r="P718" s="282"/>
      <c r="Q718" s="282"/>
      <c r="R718" s="368">
        <f t="shared" ref="R718:U718" si="277">DATE(YEAR(R715)+1,MONTH(R715),DAY(R715))</f>
        <v>45641</v>
      </c>
      <c r="S718" s="368">
        <f t="shared" si="277"/>
        <v>45641</v>
      </c>
      <c r="T718" s="368">
        <f t="shared" si="277"/>
        <v>45641</v>
      </c>
      <c r="U718" s="368">
        <f t="shared" si="277"/>
        <v>45641</v>
      </c>
      <c r="V718" s="282"/>
      <c r="W718" s="282"/>
      <c r="X718" s="282"/>
      <c r="Y718" s="282"/>
      <c r="Z718" s="282"/>
      <c r="AA718" s="282"/>
      <c r="AB718" s="282"/>
      <c r="AC718" s="752">
        <f t="shared" si="259"/>
        <v>2169</v>
      </c>
      <c r="AD718" s="752">
        <f t="shared" si="260"/>
        <v>2169</v>
      </c>
      <c r="AE718" s="752">
        <f t="shared" si="261"/>
        <v>2169</v>
      </c>
      <c r="AF718" s="752">
        <f t="shared" si="262"/>
        <v>-43317</v>
      </c>
      <c r="AG718" s="752">
        <f t="shared" si="263"/>
        <v>-43317</v>
      </c>
      <c r="AH718" s="752">
        <f t="shared" si="264"/>
        <v>-43317</v>
      </c>
      <c r="AI718" s="752">
        <f t="shared" si="265"/>
        <v>-43317</v>
      </c>
      <c r="AJ718" s="752">
        <f t="shared" si="266"/>
        <v>2169</v>
      </c>
      <c r="AK718" s="752">
        <f t="shared" si="267"/>
        <v>2169</v>
      </c>
      <c r="AL718" s="752">
        <f t="shared" si="268"/>
        <v>2169</v>
      </c>
      <c r="AM718" s="752">
        <f t="shared" si="269"/>
        <v>2169</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45641</v>
      </c>
      <c r="O719" s="368">
        <f>DATE(YEAR(O716)+1,MONTH(O716),DAY(O716))</f>
        <v>45641</v>
      </c>
      <c r="P719" s="368">
        <f>DATE(YEAR(P716)+1,MONTH(P716),DAY(P716))</f>
        <v>45641</v>
      </c>
      <c r="Q719" s="368">
        <f>DATE(YEAR(Q716)+1,MONTH(Q716),DAY(Q716))</f>
        <v>45641</v>
      </c>
      <c r="R719" s="368">
        <f t="shared" ref="R719:U719" si="278">DATE(YEAR(R716)+1,MONTH(R716),DAY(R716))</f>
        <v>45641</v>
      </c>
      <c r="S719" s="368">
        <f t="shared" si="278"/>
        <v>45641</v>
      </c>
      <c r="T719" s="368">
        <f t="shared" si="278"/>
        <v>45641</v>
      </c>
      <c r="U719" s="368">
        <f t="shared" si="278"/>
        <v>45641</v>
      </c>
      <c r="V719" s="282"/>
      <c r="W719" s="282"/>
      <c r="X719" s="282"/>
      <c r="Y719" s="282"/>
      <c r="Z719" s="282"/>
      <c r="AA719" s="282"/>
      <c r="AB719" s="282"/>
      <c r="AC719" s="752">
        <f t="shared" si="259"/>
        <v>-43317</v>
      </c>
      <c r="AD719" s="752">
        <f t="shared" si="260"/>
        <v>-43317</v>
      </c>
      <c r="AE719" s="752">
        <f t="shared" si="261"/>
        <v>-43317</v>
      </c>
      <c r="AF719" s="752">
        <f t="shared" si="262"/>
        <v>2169</v>
      </c>
      <c r="AG719" s="752">
        <f t="shared" si="263"/>
        <v>2169</v>
      </c>
      <c r="AH719" s="752">
        <f t="shared" si="264"/>
        <v>2169</v>
      </c>
      <c r="AI719" s="752">
        <f t="shared" si="265"/>
        <v>2169</v>
      </c>
      <c r="AJ719" s="752">
        <f t="shared" si="266"/>
        <v>2169</v>
      </c>
      <c r="AK719" s="752">
        <f t="shared" si="267"/>
        <v>2169</v>
      </c>
      <c r="AL719" s="752">
        <f t="shared" si="268"/>
        <v>2169</v>
      </c>
      <c r="AM719" s="752">
        <f t="shared" si="269"/>
        <v>2169</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45641</v>
      </c>
      <c r="S720" s="368">
        <f t="shared" si="279"/>
        <v>45641</v>
      </c>
      <c r="T720" s="368">
        <f t="shared" si="279"/>
        <v>45641</v>
      </c>
      <c r="U720" s="368">
        <f t="shared" si="279"/>
        <v>45641</v>
      </c>
      <c r="V720" s="282"/>
      <c r="W720" s="282"/>
      <c r="X720" s="282"/>
      <c r="Y720" s="282"/>
      <c r="Z720" s="282"/>
      <c r="AA720" s="282"/>
      <c r="AB720" s="282"/>
      <c r="AC720" s="752">
        <f t="shared" si="259"/>
        <v>-43317</v>
      </c>
      <c r="AD720" s="752">
        <f t="shared" si="260"/>
        <v>-43317</v>
      </c>
      <c r="AE720" s="752">
        <f t="shared" si="261"/>
        <v>-43317</v>
      </c>
      <c r="AF720" s="752">
        <f t="shared" si="262"/>
        <v>-43317</v>
      </c>
      <c r="AG720" s="752">
        <f t="shared" si="263"/>
        <v>-43317</v>
      </c>
      <c r="AH720" s="752">
        <f t="shared" si="264"/>
        <v>-43317</v>
      </c>
      <c r="AI720" s="752">
        <f t="shared" si="265"/>
        <v>-43317</v>
      </c>
      <c r="AJ720" s="752">
        <f t="shared" si="266"/>
        <v>2169</v>
      </c>
      <c r="AK720" s="752">
        <f t="shared" si="267"/>
        <v>2169</v>
      </c>
      <c r="AL720" s="752">
        <f t="shared" si="268"/>
        <v>2169</v>
      </c>
      <c r="AM720" s="752">
        <f t="shared" si="269"/>
        <v>2169</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46006</v>
      </c>
      <c r="L721" s="368">
        <f>DATE(YEAR(L718)+1,MONTH(L718),DAY(L718))</f>
        <v>46006</v>
      </c>
      <c r="M721" s="368">
        <f>DATE(YEAR(M718)+1,MONTH(M718),DAY(M718))</f>
        <v>46006</v>
      </c>
      <c r="N721" s="282"/>
      <c r="O721" s="282"/>
      <c r="P721" s="282"/>
      <c r="Q721" s="282"/>
      <c r="R721" s="368">
        <f t="shared" ref="R721:U721" si="280">DATE(YEAR(R718)+1,MONTH(R718),DAY(R718))</f>
        <v>46006</v>
      </c>
      <c r="S721" s="368">
        <f t="shared" si="280"/>
        <v>46006</v>
      </c>
      <c r="T721" s="368">
        <f t="shared" si="280"/>
        <v>46006</v>
      </c>
      <c r="U721" s="368">
        <f t="shared" si="280"/>
        <v>46006</v>
      </c>
      <c r="V721" s="282"/>
      <c r="W721" s="282"/>
      <c r="X721" s="282"/>
      <c r="Y721" s="282"/>
      <c r="Z721" s="282"/>
      <c r="AA721" s="282"/>
      <c r="AB721" s="282"/>
      <c r="AC721" s="752">
        <f t="shared" si="259"/>
        <v>2532</v>
      </c>
      <c r="AD721" s="752">
        <f t="shared" si="260"/>
        <v>2532</v>
      </c>
      <c r="AE721" s="752">
        <f t="shared" si="261"/>
        <v>2532</v>
      </c>
      <c r="AF721" s="752">
        <f t="shared" si="262"/>
        <v>-43317</v>
      </c>
      <c r="AG721" s="752">
        <f t="shared" si="263"/>
        <v>-43317</v>
      </c>
      <c r="AH721" s="752">
        <f t="shared" si="264"/>
        <v>-43317</v>
      </c>
      <c r="AI721" s="752">
        <f t="shared" si="265"/>
        <v>-43317</v>
      </c>
      <c r="AJ721" s="752">
        <f t="shared" si="266"/>
        <v>2532</v>
      </c>
      <c r="AK721" s="752">
        <f t="shared" si="267"/>
        <v>2532</v>
      </c>
      <c r="AL721" s="752">
        <f t="shared" si="268"/>
        <v>2532</v>
      </c>
      <c r="AM721" s="752">
        <f t="shared" si="269"/>
        <v>2532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46006</v>
      </c>
      <c r="O722" s="368">
        <f>DATE(YEAR(O719)+1,MONTH(O719),DAY(O719))</f>
        <v>46006</v>
      </c>
      <c r="P722" s="368">
        <f>DATE(YEAR(P719)+1,MONTH(P719),DAY(P719))</f>
        <v>46006</v>
      </c>
      <c r="Q722" s="368">
        <f>DATE(YEAR(Q719)+1,MONTH(Q719),DAY(Q719))</f>
        <v>46006</v>
      </c>
      <c r="R722" s="368">
        <f t="shared" ref="R722:U722" si="281">DATE(YEAR(R719)+1,MONTH(R719),DAY(R719))</f>
        <v>46006</v>
      </c>
      <c r="S722" s="368">
        <f t="shared" si="281"/>
        <v>46006</v>
      </c>
      <c r="T722" s="368">
        <f t="shared" si="281"/>
        <v>46006</v>
      </c>
      <c r="U722" s="368">
        <f t="shared" si="281"/>
        <v>46006</v>
      </c>
      <c r="V722" s="282"/>
      <c r="W722" s="282"/>
      <c r="X722" s="282"/>
      <c r="Y722" s="282"/>
      <c r="Z722" s="282"/>
      <c r="AA722" s="282"/>
      <c r="AB722" s="282"/>
      <c r="AC722" s="752">
        <f t="shared" si="259"/>
        <v>-43317</v>
      </c>
      <c r="AD722" s="752">
        <f t="shared" si="260"/>
        <v>-43317</v>
      </c>
      <c r="AE722" s="752">
        <f t="shared" si="261"/>
        <v>-43317</v>
      </c>
      <c r="AF722" s="752">
        <f t="shared" si="262"/>
        <v>2532</v>
      </c>
      <c r="AG722" s="752">
        <f t="shared" si="263"/>
        <v>2532</v>
      </c>
      <c r="AH722" s="752">
        <f t="shared" si="264"/>
        <v>2532</v>
      </c>
      <c r="AI722" s="752">
        <f t="shared" si="265"/>
        <v>2532</v>
      </c>
      <c r="AJ722" s="752">
        <f t="shared" si="266"/>
        <v>2532</v>
      </c>
      <c r="AK722" s="752">
        <f t="shared" si="267"/>
        <v>2532</v>
      </c>
      <c r="AL722" s="752">
        <f t="shared" si="268"/>
        <v>2532</v>
      </c>
      <c r="AM722" s="752">
        <f t="shared" si="269"/>
        <v>2532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46006</v>
      </c>
      <c r="S723" s="368">
        <f t="shared" si="282"/>
        <v>46006</v>
      </c>
      <c r="T723" s="368">
        <f t="shared" si="282"/>
        <v>46006</v>
      </c>
      <c r="U723" s="368">
        <f t="shared" si="282"/>
        <v>46006</v>
      </c>
      <c r="V723" s="282"/>
      <c r="W723" s="282"/>
      <c r="X723" s="282"/>
      <c r="Y723" s="282"/>
      <c r="Z723" s="282"/>
      <c r="AA723" s="282"/>
      <c r="AB723" s="282"/>
      <c r="AC723" s="752">
        <f t="shared" si="259"/>
        <v>-43317</v>
      </c>
      <c r="AD723" s="752">
        <f t="shared" si="260"/>
        <v>-43317</v>
      </c>
      <c r="AE723" s="752">
        <f t="shared" si="261"/>
        <v>-43317</v>
      </c>
      <c r="AF723" s="752">
        <f t="shared" si="262"/>
        <v>-43317</v>
      </c>
      <c r="AG723" s="752">
        <f t="shared" si="263"/>
        <v>-43317</v>
      </c>
      <c r="AH723" s="752">
        <f t="shared" si="264"/>
        <v>-43317</v>
      </c>
      <c r="AI723" s="752">
        <f t="shared" si="265"/>
        <v>-43317</v>
      </c>
      <c r="AJ723" s="752">
        <f t="shared" si="266"/>
        <v>2532</v>
      </c>
      <c r="AK723" s="752">
        <f t="shared" si="267"/>
        <v>2532</v>
      </c>
      <c r="AL723" s="752">
        <f t="shared" si="268"/>
        <v>2532</v>
      </c>
      <c r="AM723" s="752">
        <f t="shared" si="269"/>
        <v>2532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46371</v>
      </c>
      <c r="L724" s="368">
        <f>DATE(YEAR(L721)+1,MONTH(L721),DAY(L721))</f>
        <v>46371</v>
      </c>
      <c r="M724" s="368">
        <f>DATE(YEAR(M721)+1,MONTH(M721),DAY(M721))</f>
        <v>46371</v>
      </c>
      <c r="N724" s="282"/>
      <c r="O724" s="282"/>
      <c r="P724" s="282"/>
      <c r="Q724" s="282"/>
      <c r="R724" s="368">
        <f t="shared" ref="R724:U724" si="283">DATE(YEAR(R721)+1,MONTH(R721),DAY(R721))</f>
        <v>46371</v>
      </c>
      <c r="S724" s="368">
        <f t="shared" si="283"/>
        <v>46371</v>
      </c>
      <c r="T724" s="368">
        <f t="shared" si="283"/>
        <v>46371</v>
      </c>
      <c r="U724" s="368">
        <f t="shared" si="283"/>
        <v>46371</v>
      </c>
      <c r="V724" s="282"/>
      <c r="W724" s="282"/>
      <c r="X724" s="282"/>
      <c r="Y724" s="282"/>
      <c r="Z724" s="282"/>
      <c r="AA724" s="282"/>
      <c r="AB724" s="282"/>
      <c r="AC724" s="752">
        <f t="shared" si="259"/>
        <v>2896</v>
      </c>
      <c r="AD724" s="752">
        <f t="shared" si="260"/>
        <v>2896</v>
      </c>
      <c r="AE724" s="752">
        <f t="shared" si="261"/>
        <v>2896</v>
      </c>
      <c r="AF724" s="752">
        <f t="shared" si="262"/>
        <v>-43317</v>
      </c>
      <c r="AG724" s="752">
        <f t="shared" si="263"/>
        <v>-43317</v>
      </c>
      <c r="AH724" s="752">
        <f t="shared" si="264"/>
        <v>-43317</v>
      </c>
      <c r="AI724" s="752">
        <f t="shared" si="265"/>
        <v>-43317</v>
      </c>
      <c r="AJ724" s="752">
        <f t="shared" si="266"/>
        <v>2896</v>
      </c>
      <c r="AK724" s="752">
        <f t="shared" si="267"/>
        <v>2896</v>
      </c>
      <c r="AL724" s="752">
        <f t="shared" si="268"/>
        <v>2896</v>
      </c>
      <c r="AM724" s="752">
        <f t="shared" si="269"/>
        <v>2896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46371</v>
      </c>
      <c r="O725" s="368">
        <f>DATE(YEAR(O722)+1,MONTH(O722),DAY(O722))</f>
        <v>46371</v>
      </c>
      <c r="P725" s="368">
        <f>DATE(YEAR(P722)+1,MONTH(P722),DAY(P722))</f>
        <v>46371</v>
      </c>
      <c r="Q725" s="368">
        <f>DATE(YEAR(Q722)+1,MONTH(Q722),DAY(Q722))</f>
        <v>46371</v>
      </c>
      <c r="R725" s="368">
        <f t="shared" ref="R725:U725" si="284">DATE(YEAR(R722)+1,MONTH(R722),DAY(R722))</f>
        <v>46371</v>
      </c>
      <c r="S725" s="368">
        <f t="shared" si="284"/>
        <v>46371</v>
      </c>
      <c r="T725" s="368">
        <f t="shared" si="284"/>
        <v>46371</v>
      </c>
      <c r="U725" s="368">
        <f t="shared" si="284"/>
        <v>46371</v>
      </c>
      <c r="V725" s="282"/>
      <c r="W725" s="282"/>
      <c r="X725" s="282"/>
      <c r="Y725" s="282"/>
      <c r="Z725" s="282"/>
      <c r="AA725" s="282"/>
      <c r="AB725" s="282"/>
      <c r="AC725" s="752">
        <f t="shared" si="259"/>
        <v>-43317</v>
      </c>
      <c r="AD725" s="752">
        <f t="shared" si="260"/>
        <v>-43317</v>
      </c>
      <c r="AE725" s="752">
        <f t="shared" si="261"/>
        <v>-43317</v>
      </c>
      <c r="AF725" s="752">
        <f t="shared" si="262"/>
        <v>2896</v>
      </c>
      <c r="AG725" s="752">
        <f t="shared" si="263"/>
        <v>2896</v>
      </c>
      <c r="AH725" s="752">
        <f t="shared" si="264"/>
        <v>2896</v>
      </c>
      <c r="AI725" s="752">
        <f t="shared" si="265"/>
        <v>2896</v>
      </c>
      <c r="AJ725" s="752">
        <f t="shared" si="266"/>
        <v>2896</v>
      </c>
      <c r="AK725" s="752">
        <f t="shared" si="267"/>
        <v>2896</v>
      </c>
      <c r="AL725" s="752">
        <f t="shared" si="268"/>
        <v>2896</v>
      </c>
      <c r="AM725" s="752">
        <f t="shared" si="269"/>
        <v>2896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46371</v>
      </c>
      <c r="S726" s="368">
        <f t="shared" si="285"/>
        <v>46371</v>
      </c>
      <c r="T726" s="368">
        <f t="shared" si="285"/>
        <v>46371</v>
      </c>
      <c r="U726" s="368">
        <f t="shared" si="285"/>
        <v>46371</v>
      </c>
      <c r="V726" s="282"/>
      <c r="W726" s="282"/>
      <c r="X726" s="282"/>
      <c r="Y726" s="282"/>
      <c r="Z726" s="282"/>
      <c r="AA726" s="282"/>
      <c r="AB726" s="282"/>
      <c r="AC726" s="752">
        <f t="shared" si="259"/>
        <v>-43317</v>
      </c>
      <c r="AD726" s="752">
        <f t="shared" si="260"/>
        <v>-43317</v>
      </c>
      <c r="AE726" s="752">
        <f t="shared" si="261"/>
        <v>-43317</v>
      </c>
      <c r="AF726" s="752">
        <f t="shared" si="262"/>
        <v>-43317</v>
      </c>
      <c r="AG726" s="752">
        <f t="shared" si="263"/>
        <v>-43317</v>
      </c>
      <c r="AH726" s="752">
        <f t="shared" si="264"/>
        <v>-43317</v>
      </c>
      <c r="AI726" s="752">
        <f t="shared" si="265"/>
        <v>-43317</v>
      </c>
      <c r="AJ726" s="752">
        <f t="shared" si="266"/>
        <v>2896</v>
      </c>
      <c r="AK726" s="752">
        <f t="shared" si="267"/>
        <v>2896</v>
      </c>
      <c r="AL726" s="752">
        <f t="shared" si="268"/>
        <v>2896</v>
      </c>
      <c r="AM726" s="752">
        <f t="shared" si="269"/>
        <v>2896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2">
        <f t="shared" si="259"/>
        <v>378</v>
      </c>
      <c r="AD727" s="752">
        <f t="shared" si="260"/>
        <v>378</v>
      </c>
      <c r="AE727" s="752">
        <f t="shared" si="261"/>
        <v>378</v>
      </c>
      <c r="AF727" s="752">
        <f t="shared" si="262"/>
        <v>-43317</v>
      </c>
      <c r="AG727" s="752">
        <f t="shared" si="263"/>
        <v>-43317</v>
      </c>
      <c r="AH727" s="752">
        <f t="shared" si="264"/>
        <v>-43317</v>
      </c>
      <c r="AI727" s="752">
        <f t="shared" si="265"/>
        <v>-43317</v>
      </c>
      <c r="AJ727" s="752">
        <f t="shared" si="266"/>
        <v>378</v>
      </c>
      <c r="AK727" s="752">
        <f t="shared" si="267"/>
        <v>378</v>
      </c>
      <c r="AL727" s="752">
        <f t="shared" si="268"/>
        <v>378</v>
      </c>
      <c r="AM727" s="752">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2">
        <f t="shared" si="259"/>
        <v>-43317</v>
      </c>
      <c r="AD728" s="752">
        <f t="shared" si="260"/>
        <v>-43317</v>
      </c>
      <c r="AE728" s="752">
        <f t="shared" si="261"/>
        <v>-43317</v>
      </c>
      <c r="AF728" s="752">
        <f t="shared" si="262"/>
        <v>378</v>
      </c>
      <c r="AG728" s="752">
        <f t="shared" si="263"/>
        <v>378</v>
      </c>
      <c r="AH728" s="752">
        <f t="shared" si="264"/>
        <v>378</v>
      </c>
      <c r="AI728" s="752">
        <f t="shared" si="265"/>
        <v>378</v>
      </c>
      <c r="AJ728" s="752">
        <f t="shared" si="266"/>
        <v>378</v>
      </c>
      <c r="AK728" s="752">
        <f t="shared" si="267"/>
        <v>378</v>
      </c>
      <c r="AL728" s="752">
        <f t="shared" si="268"/>
        <v>378</v>
      </c>
      <c r="AM728" s="752">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2">
        <f t="shared" si="259"/>
        <v>-43317</v>
      </c>
      <c r="AD729" s="752">
        <f t="shared" si="260"/>
        <v>-43317</v>
      </c>
      <c r="AE729" s="752">
        <f t="shared" si="261"/>
        <v>-43317</v>
      </c>
      <c r="AF729" s="752">
        <f t="shared" si="262"/>
        <v>-43317</v>
      </c>
      <c r="AG729" s="752">
        <f t="shared" si="263"/>
        <v>-43317</v>
      </c>
      <c r="AH729" s="752">
        <f t="shared" si="264"/>
        <v>-43317</v>
      </c>
      <c r="AI729" s="752">
        <f t="shared" si="265"/>
        <v>-43317</v>
      </c>
      <c r="AJ729" s="752">
        <f t="shared" si="266"/>
        <v>378</v>
      </c>
      <c r="AK729" s="752">
        <f t="shared" si="267"/>
        <v>378</v>
      </c>
      <c r="AL729" s="752">
        <f t="shared" si="268"/>
        <v>378</v>
      </c>
      <c r="AM729" s="752">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2">
        <f t="shared" si="259"/>
        <v>742</v>
      </c>
      <c r="AD730" s="752">
        <f t="shared" si="260"/>
        <v>742</v>
      </c>
      <c r="AE730" s="752">
        <f t="shared" si="261"/>
        <v>742</v>
      </c>
      <c r="AF730" s="752">
        <f t="shared" si="262"/>
        <v>-43317</v>
      </c>
      <c r="AG730" s="752">
        <f t="shared" si="263"/>
        <v>-43317</v>
      </c>
      <c r="AH730" s="752">
        <f t="shared" si="264"/>
        <v>-43317</v>
      </c>
      <c r="AI730" s="752">
        <f t="shared" si="265"/>
        <v>-43317</v>
      </c>
      <c r="AJ730" s="752">
        <f t="shared" si="266"/>
        <v>742</v>
      </c>
      <c r="AK730" s="752">
        <f t="shared" si="267"/>
        <v>742</v>
      </c>
      <c r="AL730" s="752">
        <f t="shared" si="268"/>
        <v>742</v>
      </c>
      <c r="AM730" s="752">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2">
        <f t="shared" si="259"/>
        <v>-43317</v>
      </c>
      <c r="AD731" s="752">
        <f t="shared" si="260"/>
        <v>-43317</v>
      </c>
      <c r="AE731" s="752">
        <f t="shared" si="261"/>
        <v>-43317</v>
      </c>
      <c r="AF731" s="752">
        <f t="shared" si="262"/>
        <v>742</v>
      </c>
      <c r="AG731" s="752">
        <f t="shared" si="263"/>
        <v>742</v>
      </c>
      <c r="AH731" s="752">
        <f t="shared" si="264"/>
        <v>742</v>
      </c>
      <c r="AI731" s="752">
        <f t="shared" si="265"/>
        <v>742</v>
      </c>
      <c r="AJ731" s="752">
        <f t="shared" si="266"/>
        <v>742</v>
      </c>
      <c r="AK731" s="752">
        <f t="shared" si="267"/>
        <v>742</v>
      </c>
      <c r="AL731" s="752">
        <f t="shared" si="268"/>
        <v>742</v>
      </c>
      <c r="AM731" s="752">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2">
        <f t="shared" si="259"/>
        <v>-43317</v>
      </c>
      <c r="AD732" s="752">
        <f t="shared" si="260"/>
        <v>-43317</v>
      </c>
      <c r="AE732" s="752">
        <f t="shared" si="261"/>
        <v>-43317</v>
      </c>
      <c r="AF732" s="752">
        <f t="shared" si="262"/>
        <v>-43317</v>
      </c>
      <c r="AG732" s="752">
        <f t="shared" si="263"/>
        <v>-43317</v>
      </c>
      <c r="AH732" s="752">
        <f t="shared" si="264"/>
        <v>-43317</v>
      </c>
      <c r="AI732" s="752">
        <f t="shared" si="265"/>
        <v>-43317</v>
      </c>
      <c r="AJ732" s="752">
        <f t="shared" si="266"/>
        <v>742</v>
      </c>
      <c r="AK732" s="752">
        <f t="shared" si="267"/>
        <v>742</v>
      </c>
      <c r="AL732" s="752">
        <f t="shared" si="268"/>
        <v>742</v>
      </c>
      <c r="AM732" s="752">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2">
        <f t="shared" si="259"/>
        <v>1106</v>
      </c>
      <c r="AD733" s="752">
        <f t="shared" si="260"/>
        <v>1106</v>
      </c>
      <c r="AE733" s="752">
        <f t="shared" si="261"/>
        <v>1106</v>
      </c>
      <c r="AF733" s="752">
        <f t="shared" si="262"/>
        <v>-43317</v>
      </c>
      <c r="AG733" s="752">
        <f t="shared" si="263"/>
        <v>-43317</v>
      </c>
      <c r="AH733" s="752">
        <f t="shared" si="264"/>
        <v>-43317</v>
      </c>
      <c r="AI733" s="752">
        <f t="shared" si="265"/>
        <v>-43317</v>
      </c>
      <c r="AJ733" s="752">
        <f t="shared" si="266"/>
        <v>1106</v>
      </c>
      <c r="AK733" s="752">
        <f t="shared" si="267"/>
        <v>1106</v>
      </c>
      <c r="AL733" s="752">
        <f t="shared" si="268"/>
        <v>1106</v>
      </c>
      <c r="AM733" s="752">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2">
        <f t="shared" si="259"/>
        <v>-43317</v>
      </c>
      <c r="AD734" s="752">
        <f t="shared" si="260"/>
        <v>-43317</v>
      </c>
      <c r="AE734" s="752">
        <f t="shared" si="261"/>
        <v>-43317</v>
      </c>
      <c r="AF734" s="752">
        <f t="shared" si="262"/>
        <v>1106</v>
      </c>
      <c r="AG734" s="752">
        <f t="shared" si="263"/>
        <v>1106</v>
      </c>
      <c r="AH734" s="752">
        <f t="shared" si="264"/>
        <v>1106</v>
      </c>
      <c r="AI734" s="752">
        <f t="shared" si="265"/>
        <v>1106</v>
      </c>
      <c r="AJ734" s="752">
        <f t="shared" si="266"/>
        <v>1106</v>
      </c>
      <c r="AK734" s="752">
        <f t="shared" si="267"/>
        <v>1106</v>
      </c>
      <c r="AL734" s="752">
        <f t="shared" si="268"/>
        <v>1106</v>
      </c>
      <c r="AM734" s="752">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2">
        <f t="shared" si="259"/>
        <v>-43317</v>
      </c>
      <c r="AD735" s="752">
        <f t="shared" si="260"/>
        <v>-43317</v>
      </c>
      <c r="AE735" s="752">
        <f t="shared" si="261"/>
        <v>-43317</v>
      </c>
      <c r="AF735" s="752">
        <f t="shared" si="262"/>
        <v>-43317</v>
      </c>
      <c r="AG735" s="752">
        <f t="shared" si="263"/>
        <v>-43317</v>
      </c>
      <c r="AH735" s="752">
        <f t="shared" si="264"/>
        <v>-43317</v>
      </c>
      <c r="AI735" s="752">
        <f t="shared" si="265"/>
        <v>-43317</v>
      </c>
      <c r="AJ735" s="752">
        <f t="shared" si="266"/>
        <v>1106</v>
      </c>
      <c r="AK735" s="752">
        <f t="shared" si="267"/>
        <v>1106</v>
      </c>
      <c r="AL735" s="752">
        <f t="shared" si="268"/>
        <v>1106</v>
      </c>
      <c r="AM735" s="752">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2">
        <f t="shared" si="259"/>
        <v>1470</v>
      </c>
      <c r="AD736" s="752">
        <f t="shared" si="260"/>
        <v>1470</v>
      </c>
      <c r="AE736" s="752">
        <f t="shared" si="261"/>
        <v>1470</v>
      </c>
      <c r="AF736" s="752">
        <f t="shared" si="262"/>
        <v>-43317</v>
      </c>
      <c r="AG736" s="752">
        <f t="shared" si="263"/>
        <v>-43317</v>
      </c>
      <c r="AH736" s="752">
        <f t="shared" si="264"/>
        <v>-43317</v>
      </c>
      <c r="AI736" s="752">
        <f t="shared" si="265"/>
        <v>-43317</v>
      </c>
      <c r="AJ736" s="752">
        <f t="shared" si="266"/>
        <v>1470</v>
      </c>
      <c r="AK736" s="752">
        <f t="shared" si="267"/>
        <v>1470</v>
      </c>
      <c r="AL736" s="752">
        <f t="shared" si="268"/>
        <v>1470</v>
      </c>
      <c r="AM736" s="752">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2">
        <f t="shared" si="259"/>
        <v>-43317</v>
      </c>
      <c r="AD737" s="752">
        <f t="shared" si="260"/>
        <v>-43317</v>
      </c>
      <c r="AE737" s="752">
        <f t="shared" si="261"/>
        <v>-43317</v>
      </c>
      <c r="AF737" s="752">
        <f t="shared" si="262"/>
        <v>1470</v>
      </c>
      <c r="AG737" s="752">
        <f t="shared" si="263"/>
        <v>1470</v>
      </c>
      <c r="AH737" s="752">
        <f t="shared" si="264"/>
        <v>1470</v>
      </c>
      <c r="AI737" s="752">
        <f t="shared" si="265"/>
        <v>1470</v>
      </c>
      <c r="AJ737" s="752">
        <f t="shared" si="266"/>
        <v>1470</v>
      </c>
      <c r="AK737" s="752">
        <f t="shared" si="267"/>
        <v>1470</v>
      </c>
      <c r="AL737" s="752">
        <f t="shared" si="268"/>
        <v>1470</v>
      </c>
      <c r="AM737" s="752">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2">
        <f t="shared" si="259"/>
        <v>-43317</v>
      </c>
      <c r="AD738" s="752">
        <f t="shared" si="260"/>
        <v>-43317</v>
      </c>
      <c r="AE738" s="752">
        <f t="shared" si="261"/>
        <v>-43317</v>
      </c>
      <c r="AF738" s="752">
        <f t="shared" si="262"/>
        <v>-43317</v>
      </c>
      <c r="AG738" s="752">
        <f t="shared" si="263"/>
        <v>-43317</v>
      </c>
      <c r="AH738" s="752">
        <f t="shared" si="264"/>
        <v>-43317</v>
      </c>
      <c r="AI738" s="752">
        <f t="shared" si="265"/>
        <v>-43317</v>
      </c>
      <c r="AJ738" s="752">
        <f t="shared" si="266"/>
        <v>1470</v>
      </c>
      <c r="AK738" s="752">
        <f t="shared" si="267"/>
        <v>1470</v>
      </c>
      <c r="AL738" s="752">
        <f t="shared" si="268"/>
        <v>1470</v>
      </c>
      <c r="AM738" s="752">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2">
        <f t="shared" si="259"/>
        <v>1834</v>
      </c>
      <c r="AD739" s="752">
        <f t="shared" si="260"/>
        <v>1834</v>
      </c>
      <c r="AE739" s="752">
        <f t="shared" si="261"/>
        <v>1834</v>
      </c>
      <c r="AF739" s="752">
        <f t="shared" si="262"/>
        <v>-43317</v>
      </c>
      <c r="AG739" s="752">
        <f t="shared" si="263"/>
        <v>-43317</v>
      </c>
      <c r="AH739" s="752">
        <f t="shared" si="264"/>
        <v>-43317</v>
      </c>
      <c r="AI739" s="752">
        <f t="shared" si="265"/>
        <v>-43317</v>
      </c>
      <c r="AJ739" s="752">
        <f t="shared" si="266"/>
        <v>1834</v>
      </c>
      <c r="AK739" s="752">
        <f t="shared" si="267"/>
        <v>1834</v>
      </c>
      <c r="AL739" s="752">
        <f t="shared" si="268"/>
        <v>1834</v>
      </c>
      <c r="AM739" s="752">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2">
        <f t="shared" si="259"/>
        <v>-43317</v>
      </c>
      <c r="AD740" s="752">
        <f t="shared" si="260"/>
        <v>-43317</v>
      </c>
      <c r="AE740" s="752">
        <f t="shared" si="261"/>
        <v>-43317</v>
      </c>
      <c r="AF740" s="752">
        <f t="shared" si="262"/>
        <v>1834</v>
      </c>
      <c r="AG740" s="752">
        <f t="shared" si="263"/>
        <v>1834</v>
      </c>
      <c r="AH740" s="752">
        <f t="shared" si="264"/>
        <v>1834</v>
      </c>
      <c r="AI740" s="752">
        <f t="shared" si="265"/>
        <v>1834</v>
      </c>
      <c r="AJ740" s="752">
        <f t="shared" si="266"/>
        <v>1834</v>
      </c>
      <c r="AK740" s="752">
        <f t="shared" si="267"/>
        <v>1834</v>
      </c>
      <c r="AL740" s="752">
        <f t="shared" si="268"/>
        <v>1834</v>
      </c>
      <c r="AM740" s="752">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2">
        <f t="shared" si="259"/>
        <v>-43317</v>
      </c>
      <c r="AD741" s="752">
        <f t="shared" si="260"/>
        <v>-43317</v>
      </c>
      <c r="AE741" s="752">
        <f t="shared" si="261"/>
        <v>-43317</v>
      </c>
      <c r="AF741" s="752">
        <f t="shared" si="262"/>
        <v>-43317</v>
      </c>
      <c r="AG741" s="752">
        <f t="shared" si="263"/>
        <v>-43317</v>
      </c>
      <c r="AH741" s="752">
        <f t="shared" si="264"/>
        <v>-43317</v>
      </c>
      <c r="AI741" s="752">
        <f t="shared" si="265"/>
        <v>-43317</v>
      </c>
      <c r="AJ741" s="752">
        <f t="shared" si="266"/>
        <v>1834</v>
      </c>
      <c r="AK741" s="752">
        <f t="shared" si="267"/>
        <v>1834</v>
      </c>
      <c r="AL741" s="752">
        <f t="shared" si="268"/>
        <v>1834</v>
      </c>
      <c r="AM741" s="752">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2">
        <f t="shared" si="259"/>
        <v>2198</v>
      </c>
      <c r="AD742" s="752">
        <f t="shared" si="260"/>
        <v>2198</v>
      </c>
      <c r="AE742" s="752">
        <f t="shared" si="261"/>
        <v>2198</v>
      </c>
      <c r="AF742" s="752">
        <f t="shared" si="262"/>
        <v>-43317</v>
      </c>
      <c r="AG742" s="752">
        <f t="shared" si="263"/>
        <v>-43317</v>
      </c>
      <c r="AH742" s="752">
        <f t="shared" si="264"/>
        <v>-43317</v>
      </c>
      <c r="AI742" s="752">
        <f t="shared" si="265"/>
        <v>-43317</v>
      </c>
      <c r="AJ742" s="752">
        <f t="shared" si="266"/>
        <v>2198</v>
      </c>
      <c r="AK742" s="752">
        <f t="shared" si="267"/>
        <v>2198</v>
      </c>
      <c r="AL742" s="752">
        <f t="shared" si="268"/>
        <v>2198</v>
      </c>
      <c r="AM742" s="752">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2">
        <f t="shared" ref="AC743:AC750" si="289">MIN(363,INT((K743 - DATE(YEAR(K743),1,1))))+364*(YEAR(K743)-i_startyear)</f>
        <v>-43317</v>
      </c>
      <c r="AD743" s="752">
        <f t="shared" ref="AD743:AD750" si="290">MIN(363,INT((L743 - DATE(YEAR(L743),1,1))))+364*(YEAR(L743)-i_startyear)</f>
        <v>-43317</v>
      </c>
      <c r="AE743" s="752">
        <f t="shared" ref="AE743:AE750" si="291">MIN(363,INT((M743 - DATE(YEAR(M743),1,1))))+364*(YEAR(M743)-i_startyear)</f>
        <v>-43317</v>
      </c>
      <c r="AF743" s="752">
        <f t="shared" ref="AF743:AF750" si="292">MIN(363,INT((N743 - DATE(YEAR(N743),1,1))))+364*(YEAR(N743)-i_startyear)</f>
        <v>2198</v>
      </c>
      <c r="AG743" s="752">
        <f t="shared" ref="AG743:AG750" si="293">MIN(363,INT((O743 - DATE(YEAR(O743),1,1))))+364*(YEAR(O743)-i_startyear)</f>
        <v>2198</v>
      </c>
      <c r="AH743" s="752">
        <f t="shared" ref="AH743:AH750" si="294">MIN(363,INT((P743 - DATE(YEAR(P743),1,1))))+364*(YEAR(P743)-i_startyear)</f>
        <v>2198</v>
      </c>
      <c r="AI743" s="752">
        <f t="shared" ref="AI743:AI750" si="295">MIN(363,INT((Q743 - DATE(YEAR(Q743),1,1))))+364*(YEAR(Q743)-i_startyear)</f>
        <v>2198</v>
      </c>
      <c r="AJ743" s="752">
        <f t="shared" ref="AJ743:AJ750" si="296">MIN(363,INT((R743 - DATE(YEAR(R743),1,1))))+364*(YEAR(R743)-i_startyear)</f>
        <v>2198</v>
      </c>
      <c r="AK743" s="752">
        <f t="shared" ref="AK743:AK750" si="297">MIN(363,INT((S743 - DATE(YEAR(S743),1,1))))+364*(YEAR(S743)-i_startyear)</f>
        <v>2198</v>
      </c>
      <c r="AL743" s="752">
        <f t="shared" ref="AL743:AL750" si="298">MIN(363,INT((T743 - DATE(YEAR(T743),1,1))))+364*(YEAR(T743)-i_startyear)</f>
        <v>2198</v>
      </c>
      <c r="AM743" s="752">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2">
        <f t="shared" si="289"/>
        <v>-43317</v>
      </c>
      <c r="AD744" s="752">
        <f t="shared" si="290"/>
        <v>-43317</v>
      </c>
      <c r="AE744" s="752">
        <f t="shared" si="291"/>
        <v>-43317</v>
      </c>
      <c r="AF744" s="752">
        <f t="shared" si="292"/>
        <v>-43317</v>
      </c>
      <c r="AG744" s="752">
        <f t="shared" si="293"/>
        <v>-43317</v>
      </c>
      <c r="AH744" s="752">
        <f t="shared" si="294"/>
        <v>-43317</v>
      </c>
      <c r="AI744" s="752">
        <f t="shared" si="295"/>
        <v>-43317</v>
      </c>
      <c r="AJ744" s="752">
        <f t="shared" si="296"/>
        <v>2198</v>
      </c>
      <c r="AK744" s="752">
        <f t="shared" si="297"/>
        <v>2198</v>
      </c>
      <c r="AL744" s="752">
        <f t="shared" si="298"/>
        <v>2198</v>
      </c>
      <c r="AM744" s="752">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2">
        <f t="shared" si="289"/>
        <v>2562</v>
      </c>
      <c r="AD745" s="752">
        <f t="shared" si="290"/>
        <v>2562</v>
      </c>
      <c r="AE745" s="752">
        <f t="shared" si="291"/>
        <v>2562</v>
      </c>
      <c r="AF745" s="752">
        <f t="shared" si="292"/>
        <v>-43317</v>
      </c>
      <c r="AG745" s="752">
        <f t="shared" si="293"/>
        <v>-43317</v>
      </c>
      <c r="AH745" s="752">
        <f t="shared" si="294"/>
        <v>-43317</v>
      </c>
      <c r="AI745" s="752">
        <f t="shared" si="295"/>
        <v>-43317</v>
      </c>
      <c r="AJ745" s="752">
        <f t="shared" si="296"/>
        <v>2562</v>
      </c>
      <c r="AK745" s="752">
        <f t="shared" si="297"/>
        <v>2562</v>
      </c>
      <c r="AL745" s="752">
        <f t="shared" si="298"/>
        <v>2562</v>
      </c>
      <c r="AM745" s="752">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2">
        <f t="shared" si="289"/>
        <v>-43317</v>
      </c>
      <c r="AD746" s="752">
        <f t="shared" si="290"/>
        <v>-43317</v>
      </c>
      <c r="AE746" s="752">
        <f t="shared" si="291"/>
        <v>-43317</v>
      </c>
      <c r="AF746" s="752">
        <f t="shared" si="292"/>
        <v>2562</v>
      </c>
      <c r="AG746" s="752">
        <f t="shared" si="293"/>
        <v>2562</v>
      </c>
      <c r="AH746" s="752">
        <f t="shared" si="294"/>
        <v>2562</v>
      </c>
      <c r="AI746" s="752">
        <f t="shared" si="295"/>
        <v>2562</v>
      </c>
      <c r="AJ746" s="752">
        <f t="shared" si="296"/>
        <v>2562</v>
      </c>
      <c r="AK746" s="752">
        <f t="shared" si="297"/>
        <v>2562</v>
      </c>
      <c r="AL746" s="752">
        <f t="shared" si="298"/>
        <v>2562</v>
      </c>
      <c r="AM746" s="752">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2">
        <f t="shared" si="289"/>
        <v>-43317</v>
      </c>
      <c r="AD747" s="752">
        <f t="shared" si="290"/>
        <v>-43317</v>
      </c>
      <c r="AE747" s="752">
        <f t="shared" si="291"/>
        <v>-43317</v>
      </c>
      <c r="AF747" s="752">
        <f t="shared" si="292"/>
        <v>-43317</v>
      </c>
      <c r="AG747" s="752">
        <f t="shared" si="293"/>
        <v>-43317</v>
      </c>
      <c r="AH747" s="752">
        <f t="shared" si="294"/>
        <v>-43317</v>
      </c>
      <c r="AI747" s="752">
        <f t="shared" si="295"/>
        <v>-43317</v>
      </c>
      <c r="AJ747" s="752">
        <f t="shared" si="296"/>
        <v>2562</v>
      </c>
      <c r="AK747" s="752">
        <f t="shared" si="297"/>
        <v>2562</v>
      </c>
      <c r="AL747" s="752">
        <f t="shared" si="298"/>
        <v>2562</v>
      </c>
      <c r="AM747" s="752">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2">
        <f t="shared" si="289"/>
        <v>2926</v>
      </c>
      <c r="AD748" s="752">
        <f t="shared" si="290"/>
        <v>2926</v>
      </c>
      <c r="AE748" s="752">
        <f t="shared" si="291"/>
        <v>2926</v>
      </c>
      <c r="AF748" s="752">
        <f t="shared" si="292"/>
        <v>-43317</v>
      </c>
      <c r="AG748" s="752">
        <f t="shared" si="293"/>
        <v>-43317</v>
      </c>
      <c r="AH748" s="752">
        <f t="shared" si="294"/>
        <v>-43317</v>
      </c>
      <c r="AI748" s="752">
        <f t="shared" si="295"/>
        <v>-43317</v>
      </c>
      <c r="AJ748" s="752">
        <f t="shared" si="296"/>
        <v>2926</v>
      </c>
      <c r="AK748" s="752">
        <f t="shared" si="297"/>
        <v>2926</v>
      </c>
      <c r="AL748" s="752">
        <f t="shared" si="298"/>
        <v>2926</v>
      </c>
      <c r="AM748" s="752">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2">
        <f t="shared" si="289"/>
        <v>-43317</v>
      </c>
      <c r="AD749" s="752">
        <f t="shared" si="290"/>
        <v>-43317</v>
      </c>
      <c r="AE749" s="752">
        <f t="shared" si="291"/>
        <v>-43317</v>
      </c>
      <c r="AF749" s="752">
        <f t="shared" si="292"/>
        <v>2926</v>
      </c>
      <c r="AG749" s="752">
        <f t="shared" si="293"/>
        <v>2926</v>
      </c>
      <c r="AH749" s="752">
        <f t="shared" si="294"/>
        <v>2926</v>
      </c>
      <c r="AI749" s="752">
        <f t="shared" si="295"/>
        <v>2926</v>
      </c>
      <c r="AJ749" s="752">
        <f t="shared" si="296"/>
        <v>2926</v>
      </c>
      <c r="AK749" s="752">
        <f t="shared" si="297"/>
        <v>2926</v>
      </c>
      <c r="AL749" s="752">
        <f t="shared" si="298"/>
        <v>2926</v>
      </c>
      <c r="AM749" s="752">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2">
        <f t="shared" si="289"/>
        <v>-43317</v>
      </c>
      <c r="AD750" s="752">
        <f t="shared" si="290"/>
        <v>-43317</v>
      </c>
      <c r="AE750" s="752">
        <f t="shared" si="291"/>
        <v>-43317</v>
      </c>
      <c r="AF750" s="752">
        <f t="shared" si="292"/>
        <v>-43317</v>
      </c>
      <c r="AG750" s="752">
        <f t="shared" si="293"/>
        <v>-43317</v>
      </c>
      <c r="AH750" s="752">
        <f t="shared" si="294"/>
        <v>-43317</v>
      </c>
      <c r="AI750" s="752">
        <f t="shared" si="295"/>
        <v>-43317</v>
      </c>
      <c r="AJ750" s="752">
        <f t="shared" si="296"/>
        <v>2926</v>
      </c>
      <c r="AK750" s="752">
        <f t="shared" si="297"/>
        <v>2926</v>
      </c>
      <c r="AL750" s="752">
        <f t="shared" si="298"/>
        <v>2926</v>
      </c>
      <c r="AM750" s="752">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8"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2">
        <f t="shared" ref="O790:Q792" si="304">MIN(363,INT((K790 - DATE(YEAR(K790),1,1))))+364*(YEAR(K790)-i_startyear)</f>
        <v>1046</v>
      </c>
      <c r="P790" s="752">
        <f t="shared" si="304"/>
        <v>1046</v>
      </c>
      <c r="Q790" s="752">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44545</v>
      </c>
      <c r="L791" s="368">
        <f t="shared" si="303"/>
        <v>44545</v>
      </c>
      <c r="M791" s="368">
        <f t="shared" si="303"/>
        <v>44545</v>
      </c>
      <c r="N791" s="282"/>
      <c r="O791" s="752">
        <f t="shared" si="304"/>
        <v>1076</v>
      </c>
      <c r="P791" s="752">
        <f t="shared" si="304"/>
        <v>1076</v>
      </c>
      <c r="Q791" s="752">
        <f t="shared" si="304"/>
        <v>1076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2">
        <f t="shared" si="304"/>
        <v>1106</v>
      </c>
      <c r="P792" s="752">
        <f t="shared" si="304"/>
        <v>1106</v>
      </c>
      <c r="Q792" s="752">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2">
        <f t="shared" ref="O795:Q797" si="306">MIN(363,INT((K795 - DATE(YEAR(K795),1,1))))+364*(YEAR(K795)-i_startyear)</f>
        <v>2139</v>
      </c>
      <c r="P795" s="752">
        <f t="shared" si="306"/>
        <v>2139</v>
      </c>
      <c r="Q795" s="752">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45641</v>
      </c>
      <c r="L796" s="368">
        <f t="shared" si="305"/>
        <v>45641</v>
      </c>
      <c r="M796" s="368">
        <f t="shared" si="305"/>
        <v>45641</v>
      </c>
      <c r="N796" s="282"/>
      <c r="O796" s="752">
        <f t="shared" si="306"/>
        <v>2169</v>
      </c>
      <c r="P796" s="752">
        <f t="shared" si="306"/>
        <v>2169</v>
      </c>
      <c r="Q796" s="752">
        <f t="shared" si="306"/>
        <v>2169</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2">
        <f t="shared" si="306"/>
        <v>2198</v>
      </c>
      <c r="P797" s="752">
        <f t="shared" si="306"/>
        <v>2198</v>
      </c>
      <c r="Q797" s="752">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INT(MAX($C$836:$C$902))+1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8"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INT(MAX($C$836:$C$902))+1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INT(MAX($C$836:$C$902))+1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7</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1"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2"/>
      <c r="AP839" s="792"/>
      <c r="AQ839" s="277"/>
      <c r="AR839" s="264"/>
      <c r="AS839" s="252"/>
      <c r="AT839" s="252"/>
      <c r="AU839" s="252"/>
    </row>
    <row r="840" spans="1:47"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2"/>
      <c r="AP847" s="792"/>
      <c r="AQ847" s="277"/>
      <c r="AR847" s="264"/>
      <c r="AS847" s="252"/>
      <c r="AT847" s="252"/>
      <c r="AU847" s="252"/>
    </row>
    <row r="848" spans="1:47" ht="15" customHeight="1" outlineLevel="3" x14ac:dyDescent="0.25">
      <c r="A848" s="252"/>
      <c r="B848" s="261"/>
      <c r="C848" s="254">
        <f t="shared" ref="C848:C901" si="312">INT($C$817)+3</f>
        <v>4</v>
      </c>
      <c r="D848" s="277"/>
      <c r="E848" s="332"/>
      <c r="F848" s="332"/>
      <c r="G848" s="277"/>
      <c r="H848" s="414" t="s">
        <v>630</v>
      </c>
      <c r="I848" s="415">
        <v>1</v>
      </c>
      <c r="J848" s="304" t="s">
        <v>635</v>
      </c>
      <c r="K848" s="421">
        <v>121</v>
      </c>
      <c r="L848" s="421">
        <v>121</v>
      </c>
      <c r="M848" s="421">
        <v>121</v>
      </c>
      <c r="N848" s="421">
        <v>121</v>
      </c>
      <c r="O848" s="421"/>
      <c r="P848" s="421"/>
      <c r="Q848" s="421"/>
      <c r="R848" s="421"/>
      <c r="S848" s="943" t="s">
        <v>1206</v>
      </c>
      <c r="T848" s="944"/>
      <c r="U848" s="944"/>
      <c r="V848" s="944"/>
      <c r="W848" s="945"/>
      <c r="X848" s="282"/>
      <c r="Y848" s="427">
        <f t="shared" ref="Y848" si="313">IF(K848="",10*364,K848)</f>
        <v>121</v>
      </c>
      <c r="Z848" s="427">
        <f t="shared" ref="Z848" si="314">IF(L848="",10*364,L848)</f>
        <v>121</v>
      </c>
      <c r="AA848" s="427">
        <f t="shared" ref="AA848" si="315">IF(M848="",10*364,M848)</f>
        <v>121</v>
      </c>
      <c r="AB848" s="427">
        <f t="shared" ref="AB848" si="316">IF(N848="",10*364,N848)</f>
        <v>121</v>
      </c>
      <c r="AC848" s="722">
        <f>IF(O848="",10000,O848)</f>
        <v>10000</v>
      </c>
      <c r="AD848" s="722">
        <f t="shared" ref="AD848:AD901" si="317">IF(P848="",10000,P848)</f>
        <v>10000</v>
      </c>
      <c r="AE848" s="722">
        <f t="shared" ref="AE848:AE901" si="318">IF(Q848="",10000,Q848)</f>
        <v>10000</v>
      </c>
      <c r="AF848" s="722">
        <f t="shared" ref="AF848:AF901" si="319">IF(R848="",10000,R848)</f>
        <v>10000</v>
      </c>
      <c r="AG848" s="420"/>
      <c r="AH848" s="420"/>
      <c r="AI848" s="420"/>
      <c r="AJ848" s="420"/>
      <c r="AK848" s="420"/>
      <c r="AL848" s="420"/>
      <c r="AM848" s="420"/>
      <c r="AN848" s="420"/>
      <c r="AO848" s="792"/>
      <c r="AP848" s="792"/>
      <c r="AQ848" s="277"/>
      <c r="AR848" s="264"/>
      <c r="AS848" s="252"/>
      <c r="AT848" s="252"/>
      <c r="AU848" s="252"/>
    </row>
    <row r="849" spans="1:47" outlineLevel="3" x14ac:dyDescent="0.25">
      <c r="A849" s="252"/>
      <c r="B849" s="261"/>
      <c r="C849" s="254">
        <f t="shared" si="312"/>
        <v>4</v>
      </c>
      <c r="D849" s="277"/>
      <c r="E849" s="332"/>
      <c r="F849" s="332"/>
      <c r="G849" s="277"/>
      <c r="H849" s="298" t="s">
        <v>632</v>
      </c>
      <c r="I849" s="304"/>
      <c r="J849" s="298" t="s">
        <v>633</v>
      </c>
      <c r="K849" s="421">
        <v>242</v>
      </c>
      <c r="L849" s="421">
        <v>364</v>
      </c>
      <c r="M849" s="421">
        <v>364</v>
      </c>
      <c r="N849" s="421">
        <v>364</v>
      </c>
      <c r="O849" s="421"/>
      <c r="P849" s="421"/>
      <c r="Q849" s="421"/>
      <c r="R849" s="421"/>
      <c r="S849" s="946"/>
      <c r="T849" s="947"/>
      <c r="U849" s="947"/>
      <c r="V849" s="947"/>
      <c r="W849" s="948"/>
      <c r="X849" s="282"/>
      <c r="Y849" s="427">
        <f t="shared" ref="Y849:Y892" si="320">IF(K849="",10*364,K849)</f>
        <v>242</v>
      </c>
      <c r="Z849" s="427">
        <f t="shared" ref="Z849:Z892" si="321">IF(L849="",10*364,L849)</f>
        <v>364</v>
      </c>
      <c r="AA849" s="427">
        <f t="shared" ref="AA849:AA892" si="322">IF(M849="",10*364,M849)</f>
        <v>364</v>
      </c>
      <c r="AB849" s="427">
        <f t="shared" ref="AB849:AB892" si="323">IF(N849="",10*364,N849)</f>
        <v>364</v>
      </c>
      <c r="AC849" s="722">
        <f t="shared" ref="AC849:AC901" si="324">IF(O849="",10000,O849)</f>
        <v>10000</v>
      </c>
      <c r="AD849" s="722">
        <f t="shared" si="317"/>
        <v>10000</v>
      </c>
      <c r="AE849" s="722">
        <f t="shared" si="318"/>
        <v>10000</v>
      </c>
      <c r="AF849" s="722">
        <f t="shared" si="319"/>
        <v>10000</v>
      </c>
      <c r="AG849" s="416"/>
      <c r="AH849" s="416"/>
      <c r="AI849" s="416"/>
      <c r="AJ849" s="416"/>
      <c r="AK849" s="416"/>
      <c r="AL849" s="416"/>
      <c r="AM849" s="416"/>
      <c r="AN849" s="416"/>
      <c r="AO849" s="416"/>
      <c r="AP849" s="416"/>
      <c r="AQ849" s="277"/>
      <c r="AR849" s="264"/>
      <c r="AS849" s="252"/>
      <c r="AT849" s="252"/>
      <c r="AU849" s="252"/>
    </row>
    <row r="850" spans="1:47" outlineLevel="3" x14ac:dyDescent="0.25">
      <c r="A850" s="252"/>
      <c r="B850" s="261"/>
      <c r="C850" s="254">
        <f t="shared" si="312"/>
        <v>4</v>
      </c>
      <c r="D850" s="277"/>
      <c r="E850" s="332"/>
      <c r="F850" s="332"/>
      <c r="G850" s="277"/>
      <c r="H850" s="298" t="s">
        <v>634</v>
      </c>
      <c r="I850" s="304"/>
      <c r="J850" s="298" t="s">
        <v>633</v>
      </c>
      <c r="K850" s="421">
        <f t="shared" ref="K850:K856" si="325">K849+364</f>
        <v>606</v>
      </c>
      <c r="L850" s="421">
        <f t="shared" ref="L850:N850" si="326">L849+364</f>
        <v>728</v>
      </c>
      <c r="M850" s="421">
        <f t="shared" si="326"/>
        <v>728</v>
      </c>
      <c r="N850" s="421">
        <f t="shared" si="326"/>
        <v>728</v>
      </c>
      <c r="O850" s="421"/>
      <c r="P850" s="421"/>
      <c r="Q850" s="421"/>
      <c r="R850" s="421"/>
      <c r="S850" s="946"/>
      <c r="T850" s="947"/>
      <c r="U850" s="947"/>
      <c r="V850" s="947"/>
      <c r="W850" s="948"/>
      <c r="X850" s="282"/>
      <c r="Y850" s="427">
        <f t="shared" si="320"/>
        <v>606</v>
      </c>
      <c r="Z850" s="427">
        <f t="shared" si="321"/>
        <v>728</v>
      </c>
      <c r="AA850" s="427">
        <f t="shared" si="322"/>
        <v>728</v>
      </c>
      <c r="AB850" s="427">
        <f t="shared" si="323"/>
        <v>728</v>
      </c>
      <c r="AC850" s="722">
        <f t="shared" si="324"/>
        <v>10000</v>
      </c>
      <c r="AD850" s="722">
        <f t="shared" si="317"/>
        <v>10000</v>
      </c>
      <c r="AE850" s="722">
        <f t="shared" si="318"/>
        <v>10000</v>
      </c>
      <c r="AF850" s="722">
        <f t="shared" si="319"/>
        <v>10000</v>
      </c>
      <c r="AG850" s="416"/>
      <c r="AH850" s="416"/>
      <c r="AI850" s="416"/>
      <c r="AJ850" s="416"/>
      <c r="AK850" s="416"/>
      <c r="AL850" s="416"/>
      <c r="AM850" s="416"/>
      <c r="AN850" s="416"/>
      <c r="AO850" s="416"/>
      <c r="AP850" s="416"/>
      <c r="AQ850" s="277"/>
      <c r="AR850" s="264"/>
      <c r="AS850" s="252"/>
      <c r="AT850" s="252"/>
      <c r="AU850" s="252"/>
    </row>
    <row r="851" spans="1:47" outlineLevel="3" x14ac:dyDescent="0.25">
      <c r="A851" s="252"/>
      <c r="B851" s="261"/>
      <c r="C851" s="254">
        <f t="shared" si="312"/>
        <v>4</v>
      </c>
      <c r="D851" s="277"/>
      <c r="E851" s="332"/>
      <c r="F851" s="332"/>
      <c r="G851" s="277"/>
      <c r="H851" s="298">
        <v>3</v>
      </c>
      <c r="I851" s="304"/>
      <c r="J851" s="298" t="s">
        <v>633</v>
      </c>
      <c r="K851" s="421">
        <f t="shared" si="325"/>
        <v>970</v>
      </c>
      <c r="L851" s="421">
        <f t="shared" ref="L851:N851" si="327">L850+364</f>
        <v>1092</v>
      </c>
      <c r="M851" s="421">
        <f t="shared" si="327"/>
        <v>1092</v>
      </c>
      <c r="N851" s="421">
        <f t="shared" si="327"/>
        <v>1092</v>
      </c>
      <c r="O851" s="421"/>
      <c r="P851" s="421"/>
      <c r="Q851" s="421"/>
      <c r="R851" s="421"/>
      <c r="S851" s="946"/>
      <c r="T851" s="947"/>
      <c r="U851" s="947"/>
      <c r="V851" s="947"/>
      <c r="W851" s="948"/>
      <c r="X851" s="282"/>
      <c r="Y851" s="427">
        <f t="shared" si="320"/>
        <v>970</v>
      </c>
      <c r="Z851" s="427">
        <f t="shared" si="321"/>
        <v>1092</v>
      </c>
      <c r="AA851" s="427">
        <f t="shared" si="322"/>
        <v>1092</v>
      </c>
      <c r="AB851" s="427">
        <f t="shared" si="323"/>
        <v>1092</v>
      </c>
      <c r="AC851" s="722">
        <f t="shared" si="324"/>
        <v>10000</v>
      </c>
      <c r="AD851" s="722">
        <f t="shared" si="317"/>
        <v>10000</v>
      </c>
      <c r="AE851" s="722">
        <f t="shared" si="318"/>
        <v>10000</v>
      </c>
      <c r="AF851" s="722">
        <f t="shared" si="319"/>
        <v>10000</v>
      </c>
      <c r="AG851" s="416"/>
      <c r="AH851" s="416"/>
      <c r="AI851" s="416"/>
      <c r="AJ851" s="416"/>
      <c r="AK851" s="416"/>
      <c r="AL851" s="416"/>
      <c r="AM851" s="416"/>
      <c r="AN851" s="416"/>
      <c r="AO851" s="416"/>
      <c r="AP851" s="416"/>
      <c r="AQ851" s="277"/>
      <c r="AR851" s="264"/>
      <c r="AS851" s="252"/>
      <c r="AT851" s="252"/>
      <c r="AU851" s="252"/>
    </row>
    <row r="852" spans="1:47" outlineLevel="3" x14ac:dyDescent="0.25">
      <c r="A852" s="252"/>
      <c r="B852" s="261"/>
      <c r="C852" s="254">
        <f t="shared" si="312"/>
        <v>4</v>
      </c>
      <c r="D852" s="277"/>
      <c r="E852" s="332"/>
      <c r="F852" s="332"/>
      <c r="G852" s="277"/>
      <c r="H852" s="298">
        <v>4</v>
      </c>
      <c r="I852" s="304"/>
      <c r="J852" s="298" t="s">
        <v>633</v>
      </c>
      <c r="K852" s="421">
        <f t="shared" si="325"/>
        <v>1334</v>
      </c>
      <c r="L852" s="421">
        <f t="shared" ref="L852:N852" si="328">L851+364</f>
        <v>1456</v>
      </c>
      <c r="M852" s="421">
        <f t="shared" si="328"/>
        <v>1456</v>
      </c>
      <c r="N852" s="421">
        <f t="shared" si="328"/>
        <v>1456</v>
      </c>
      <c r="O852" s="421"/>
      <c r="P852" s="421"/>
      <c r="Q852" s="421"/>
      <c r="R852" s="421"/>
      <c r="S852" s="946"/>
      <c r="T852" s="947"/>
      <c r="U852" s="947"/>
      <c r="V852" s="947"/>
      <c r="W852" s="948"/>
      <c r="X852" s="282"/>
      <c r="Y852" s="427">
        <f t="shared" si="320"/>
        <v>1334</v>
      </c>
      <c r="Z852" s="427">
        <f t="shared" si="321"/>
        <v>1456</v>
      </c>
      <c r="AA852" s="427">
        <f t="shared" si="322"/>
        <v>1456</v>
      </c>
      <c r="AB852" s="427">
        <f t="shared" si="323"/>
        <v>1456</v>
      </c>
      <c r="AC852" s="722">
        <f t="shared" si="324"/>
        <v>10000</v>
      </c>
      <c r="AD852" s="722">
        <f t="shared" si="317"/>
        <v>10000</v>
      </c>
      <c r="AE852" s="722">
        <f t="shared" si="318"/>
        <v>10000</v>
      </c>
      <c r="AF852" s="722">
        <f t="shared" si="319"/>
        <v>10000</v>
      </c>
      <c r="AG852" s="416"/>
      <c r="AH852" s="416"/>
      <c r="AI852" s="416"/>
      <c r="AJ852" s="416"/>
      <c r="AK852" s="416"/>
      <c r="AL852" s="416"/>
      <c r="AM852" s="416"/>
      <c r="AN852" s="416"/>
      <c r="AO852" s="416"/>
      <c r="AP852" s="416"/>
      <c r="AQ852" s="277"/>
      <c r="AR852" s="264"/>
      <c r="AS852" s="252"/>
      <c r="AT852" s="252"/>
      <c r="AU852" s="252"/>
    </row>
    <row r="853" spans="1:47" outlineLevel="3" x14ac:dyDescent="0.25">
      <c r="A853" s="252"/>
      <c r="B853" s="261"/>
      <c r="C853" s="254">
        <f t="shared" si="312"/>
        <v>4</v>
      </c>
      <c r="D853" s="277"/>
      <c r="E853" s="332"/>
      <c r="F853" s="332"/>
      <c r="G853" s="277"/>
      <c r="H853" s="298">
        <v>5</v>
      </c>
      <c r="I853" s="304"/>
      <c r="J853" s="298" t="s">
        <v>633</v>
      </c>
      <c r="K853" s="421">
        <f t="shared" si="325"/>
        <v>1698</v>
      </c>
      <c r="L853" s="421">
        <f t="shared" ref="L853:N853" si="329">L852+364</f>
        <v>1820</v>
      </c>
      <c r="M853" s="421">
        <f t="shared" si="329"/>
        <v>1820</v>
      </c>
      <c r="N853" s="421">
        <f t="shared" si="329"/>
        <v>1820</v>
      </c>
      <c r="O853" s="421"/>
      <c r="P853" s="421"/>
      <c r="Q853" s="421"/>
      <c r="R853" s="421"/>
      <c r="S853" s="946"/>
      <c r="T853" s="947"/>
      <c r="U853" s="947"/>
      <c r="V853" s="947"/>
      <c r="W853" s="948"/>
      <c r="X853" s="282"/>
      <c r="Y853" s="427">
        <f t="shared" si="320"/>
        <v>1698</v>
      </c>
      <c r="Z853" s="427">
        <f t="shared" si="321"/>
        <v>1820</v>
      </c>
      <c r="AA853" s="427">
        <f t="shared" si="322"/>
        <v>1820</v>
      </c>
      <c r="AB853" s="427">
        <f t="shared" si="323"/>
        <v>1820</v>
      </c>
      <c r="AC853" s="722">
        <f t="shared" si="324"/>
        <v>10000</v>
      </c>
      <c r="AD853" s="722">
        <f t="shared" si="317"/>
        <v>10000</v>
      </c>
      <c r="AE853" s="722">
        <f t="shared" si="318"/>
        <v>10000</v>
      </c>
      <c r="AF853" s="722">
        <f t="shared" si="319"/>
        <v>10000</v>
      </c>
      <c r="AG853" s="416"/>
      <c r="AH853" s="416"/>
      <c r="AI853" s="416"/>
      <c r="AJ853" s="416"/>
      <c r="AK853" s="416"/>
      <c r="AL853" s="416"/>
      <c r="AM853" s="416"/>
      <c r="AN853" s="416"/>
      <c r="AO853" s="416"/>
      <c r="AP853" s="416"/>
      <c r="AQ853" s="277"/>
      <c r="AR853" s="264"/>
      <c r="AS853" s="252"/>
      <c r="AT853" s="252"/>
      <c r="AU853" s="252"/>
    </row>
    <row r="854" spans="1:47" outlineLevel="3" x14ac:dyDescent="0.25">
      <c r="A854" s="252"/>
      <c r="B854" s="261"/>
      <c r="C854" s="254">
        <f t="shared" si="312"/>
        <v>4</v>
      </c>
      <c r="D854" s="277"/>
      <c r="E854" s="332"/>
      <c r="F854" s="332"/>
      <c r="G854" s="277"/>
      <c r="H854" s="298">
        <v>6</v>
      </c>
      <c r="I854" s="304"/>
      <c r="J854" s="298" t="s">
        <v>633</v>
      </c>
      <c r="K854" s="421">
        <f t="shared" si="325"/>
        <v>2062</v>
      </c>
      <c r="L854" s="421">
        <f t="shared" ref="L854:N854" si="330">L853+364</f>
        <v>2184</v>
      </c>
      <c r="M854" s="421">
        <f t="shared" si="330"/>
        <v>2184</v>
      </c>
      <c r="N854" s="421">
        <f t="shared" si="330"/>
        <v>2184</v>
      </c>
      <c r="O854" s="421"/>
      <c r="P854" s="421"/>
      <c r="Q854" s="421"/>
      <c r="R854" s="421"/>
      <c r="S854" s="946"/>
      <c r="T854" s="947"/>
      <c r="U854" s="947"/>
      <c r="V854" s="947"/>
      <c r="W854" s="948"/>
      <c r="X854" s="282"/>
      <c r="Y854" s="427">
        <f t="shared" si="320"/>
        <v>2062</v>
      </c>
      <c r="Z854" s="427">
        <f t="shared" si="321"/>
        <v>2184</v>
      </c>
      <c r="AA854" s="427">
        <f t="shared" si="322"/>
        <v>2184</v>
      </c>
      <c r="AB854" s="427">
        <f t="shared" si="323"/>
        <v>2184</v>
      </c>
      <c r="AC854" s="722">
        <f t="shared" si="324"/>
        <v>10000</v>
      </c>
      <c r="AD854" s="722">
        <f t="shared" si="317"/>
        <v>10000</v>
      </c>
      <c r="AE854" s="722">
        <f t="shared" si="318"/>
        <v>10000</v>
      </c>
      <c r="AF854" s="722">
        <f t="shared" si="319"/>
        <v>10000</v>
      </c>
      <c r="AG854" s="416"/>
      <c r="AH854" s="416"/>
      <c r="AI854" s="416"/>
      <c r="AJ854" s="416"/>
      <c r="AK854" s="416"/>
      <c r="AL854" s="416"/>
      <c r="AM854" s="416"/>
      <c r="AN854" s="416"/>
      <c r="AO854" s="416"/>
      <c r="AP854" s="416"/>
      <c r="AQ854" s="277"/>
      <c r="AR854" s="264"/>
      <c r="AS854" s="252"/>
      <c r="AT854" s="252"/>
      <c r="AU854" s="252"/>
    </row>
    <row r="855" spans="1:47" outlineLevel="3" x14ac:dyDescent="0.25">
      <c r="A855" s="252"/>
      <c r="B855" s="261"/>
      <c r="C855" s="254">
        <f t="shared" si="312"/>
        <v>4</v>
      </c>
      <c r="D855" s="277"/>
      <c r="E855" s="332"/>
      <c r="F855" s="332"/>
      <c r="G855" s="277"/>
      <c r="H855" s="298">
        <v>7</v>
      </c>
      <c r="I855" s="304"/>
      <c r="J855" s="298" t="s">
        <v>633</v>
      </c>
      <c r="K855" s="421">
        <f t="shared" si="325"/>
        <v>2426</v>
      </c>
      <c r="L855" s="421">
        <f t="shared" ref="L855:N855" si="331">L854+364</f>
        <v>2548</v>
      </c>
      <c r="M855" s="421">
        <f t="shared" si="331"/>
        <v>2548</v>
      </c>
      <c r="N855" s="421">
        <f t="shared" si="331"/>
        <v>2548</v>
      </c>
      <c r="O855" s="421"/>
      <c r="P855" s="421"/>
      <c r="Q855" s="421"/>
      <c r="R855" s="421"/>
      <c r="S855" s="946"/>
      <c r="T855" s="947"/>
      <c r="U855" s="947"/>
      <c r="V855" s="947"/>
      <c r="W855" s="948"/>
      <c r="X855" s="282"/>
      <c r="Y855" s="427">
        <f t="shared" si="320"/>
        <v>2426</v>
      </c>
      <c r="Z855" s="427">
        <f t="shared" si="321"/>
        <v>2548</v>
      </c>
      <c r="AA855" s="427">
        <f t="shared" si="322"/>
        <v>2548</v>
      </c>
      <c r="AB855" s="427">
        <f t="shared" si="323"/>
        <v>2548</v>
      </c>
      <c r="AC855" s="722">
        <f t="shared" si="324"/>
        <v>10000</v>
      </c>
      <c r="AD855" s="722">
        <f t="shared" si="317"/>
        <v>10000</v>
      </c>
      <c r="AE855" s="722">
        <f t="shared" si="318"/>
        <v>10000</v>
      </c>
      <c r="AF855" s="722">
        <f t="shared" si="319"/>
        <v>10000</v>
      </c>
      <c r="AG855" s="416"/>
      <c r="AH855" s="416"/>
      <c r="AI855" s="416"/>
      <c r="AJ855" s="416"/>
      <c r="AK855" s="416"/>
      <c r="AL855" s="416"/>
      <c r="AM855" s="416"/>
      <c r="AN855" s="416"/>
      <c r="AO855" s="416"/>
      <c r="AP855" s="416"/>
      <c r="AQ855" s="277"/>
      <c r="AR855" s="264"/>
      <c r="AS855" s="252"/>
      <c r="AT855" s="252"/>
      <c r="AU855" s="252"/>
    </row>
    <row r="856" spans="1:47" outlineLevel="3" x14ac:dyDescent="0.25">
      <c r="A856" s="252"/>
      <c r="B856" s="261"/>
      <c r="C856" s="254">
        <f t="shared" si="312"/>
        <v>4</v>
      </c>
      <c r="D856" s="277"/>
      <c r="E856" s="332"/>
      <c r="F856" s="332"/>
      <c r="G856" s="277"/>
      <c r="H856" s="422">
        <v>8</v>
      </c>
      <c r="I856" s="423"/>
      <c r="J856" s="422" t="s">
        <v>633</v>
      </c>
      <c r="K856" s="421">
        <f t="shared" si="325"/>
        <v>2790</v>
      </c>
      <c r="L856" s="421">
        <f t="shared" ref="L856:N856" si="332">L855+364</f>
        <v>2912</v>
      </c>
      <c r="M856" s="421">
        <f t="shared" si="332"/>
        <v>2912</v>
      </c>
      <c r="N856" s="421">
        <f t="shared" si="332"/>
        <v>2912</v>
      </c>
      <c r="O856" s="421"/>
      <c r="P856" s="421"/>
      <c r="Q856" s="421"/>
      <c r="R856" s="421"/>
      <c r="S856" s="946"/>
      <c r="T856" s="947"/>
      <c r="U856" s="947"/>
      <c r="V856" s="947"/>
      <c r="W856" s="948"/>
      <c r="X856" s="282"/>
      <c r="Y856" s="427">
        <f t="shared" si="320"/>
        <v>2790</v>
      </c>
      <c r="Z856" s="427">
        <f t="shared" si="321"/>
        <v>2912</v>
      </c>
      <c r="AA856" s="427">
        <f t="shared" si="322"/>
        <v>2912</v>
      </c>
      <c r="AB856" s="427">
        <f t="shared" si="323"/>
        <v>2912</v>
      </c>
      <c r="AC856" s="722">
        <f t="shared" si="324"/>
        <v>10000</v>
      </c>
      <c r="AD856" s="722">
        <f t="shared" si="317"/>
        <v>10000</v>
      </c>
      <c r="AE856" s="722">
        <f t="shared" si="318"/>
        <v>10000</v>
      </c>
      <c r="AF856" s="722">
        <f t="shared" si="319"/>
        <v>10000</v>
      </c>
      <c r="AG856" s="426"/>
      <c r="AH856" s="426"/>
      <c r="AI856" s="426"/>
      <c r="AJ856" s="426"/>
      <c r="AK856" s="426"/>
      <c r="AL856" s="426"/>
      <c r="AM856" s="426"/>
      <c r="AN856" s="426"/>
      <c r="AO856" s="792"/>
      <c r="AP856" s="792"/>
      <c r="AQ856" s="277"/>
      <c r="AR856" s="264"/>
      <c r="AS856" s="252"/>
      <c r="AT856" s="252"/>
      <c r="AU856" s="252"/>
    </row>
    <row r="857" spans="1:47" outlineLevel="3" x14ac:dyDescent="0.25">
      <c r="A857" s="252"/>
      <c r="B857" s="261"/>
      <c r="C857" s="254">
        <f t="shared" si="312"/>
        <v>4</v>
      </c>
      <c r="D857" s="277"/>
      <c r="E857" s="332"/>
      <c r="F857" s="332"/>
      <c r="G857" s="277"/>
      <c r="H857" s="414" t="s">
        <v>630</v>
      </c>
      <c r="I857" s="415">
        <v>2</v>
      </c>
      <c r="J857" s="415" t="s">
        <v>636</v>
      </c>
      <c r="K857" s="421">
        <v>151</v>
      </c>
      <c r="L857" s="421">
        <v>121</v>
      </c>
      <c r="M857" s="421">
        <v>121</v>
      </c>
      <c r="N857" s="421">
        <v>121</v>
      </c>
      <c r="O857" s="421"/>
      <c r="P857" s="421"/>
      <c r="Q857" s="421"/>
      <c r="R857" s="421"/>
      <c r="S857" s="946"/>
      <c r="T857" s="947"/>
      <c r="U857" s="947"/>
      <c r="V857" s="947"/>
      <c r="W857" s="948"/>
      <c r="X857" s="282"/>
      <c r="Y857" s="427">
        <f t="shared" ref="Y857:Y874" si="333">IF(K857="",10*364,K857)</f>
        <v>151</v>
      </c>
      <c r="Z857" s="427">
        <f t="shared" ref="Z857:Z874" si="334">IF(L857="",10*364,L857)</f>
        <v>121</v>
      </c>
      <c r="AA857" s="427">
        <f t="shared" ref="AA857:AA874" si="335">IF(M857="",10*364,M857)</f>
        <v>121</v>
      </c>
      <c r="AB857" s="427">
        <f t="shared" ref="AB857:AB874" si="336">IF(N857="",10*364,N857)</f>
        <v>121</v>
      </c>
      <c r="AC857" s="722">
        <f t="shared" si="324"/>
        <v>10000</v>
      </c>
      <c r="AD857" s="722">
        <f t="shared" si="317"/>
        <v>10000</v>
      </c>
      <c r="AE857" s="722">
        <f t="shared" si="318"/>
        <v>10000</v>
      </c>
      <c r="AF857" s="722">
        <f t="shared" si="319"/>
        <v>10000</v>
      </c>
      <c r="AG857" s="420"/>
      <c r="AH857" s="420"/>
      <c r="AI857" s="420"/>
      <c r="AJ857" s="420"/>
      <c r="AK857" s="420"/>
      <c r="AL857" s="420"/>
      <c r="AM857" s="420"/>
      <c r="AN857" s="420"/>
      <c r="AO857" s="792"/>
      <c r="AP857" s="792"/>
      <c r="AQ857" s="277"/>
      <c r="AR857" s="264"/>
      <c r="AS857" s="252"/>
      <c r="AT857" s="252"/>
      <c r="AU857" s="252"/>
    </row>
    <row r="858" spans="1:47" outlineLevel="3" x14ac:dyDescent="0.25">
      <c r="A858" s="252"/>
      <c r="B858" s="261"/>
      <c r="C858" s="254">
        <f t="shared" si="312"/>
        <v>4</v>
      </c>
      <c r="D858" s="277"/>
      <c r="E858" s="332"/>
      <c r="F858" s="332"/>
      <c r="G858" s="277"/>
      <c r="H858" s="298" t="s">
        <v>632</v>
      </c>
      <c r="I858" s="304"/>
      <c r="J858" s="304" t="s">
        <v>636</v>
      </c>
      <c r="K858" s="421">
        <v>272</v>
      </c>
      <c r="L858" s="421">
        <v>364</v>
      </c>
      <c r="M858" s="421">
        <v>364</v>
      </c>
      <c r="N858" s="421">
        <v>364</v>
      </c>
      <c r="O858" s="421"/>
      <c r="P858" s="421"/>
      <c r="Q858" s="421"/>
      <c r="R858" s="421"/>
      <c r="S858" s="946"/>
      <c r="T858" s="947"/>
      <c r="U858" s="947"/>
      <c r="V858" s="947"/>
      <c r="W858" s="948"/>
      <c r="X858" s="282"/>
      <c r="Y858" s="427">
        <f t="shared" si="333"/>
        <v>272</v>
      </c>
      <c r="Z858" s="427">
        <f t="shared" si="334"/>
        <v>364</v>
      </c>
      <c r="AA858" s="427">
        <f t="shared" si="335"/>
        <v>364</v>
      </c>
      <c r="AB858" s="427">
        <f t="shared" si="336"/>
        <v>364</v>
      </c>
      <c r="AC858" s="722">
        <f t="shared" si="324"/>
        <v>10000</v>
      </c>
      <c r="AD858" s="722">
        <f t="shared" si="317"/>
        <v>10000</v>
      </c>
      <c r="AE858" s="722">
        <f t="shared" si="318"/>
        <v>10000</v>
      </c>
      <c r="AF858" s="722">
        <f t="shared" si="319"/>
        <v>10000</v>
      </c>
      <c r="AG858" s="416"/>
      <c r="AH858" s="416"/>
      <c r="AI858" s="416"/>
      <c r="AJ858" s="416"/>
      <c r="AK858" s="416"/>
      <c r="AL858" s="416"/>
      <c r="AM858" s="416"/>
      <c r="AN858" s="416"/>
      <c r="AO858" s="416"/>
      <c r="AP858" s="416"/>
      <c r="AQ858" s="277"/>
      <c r="AR858" s="264"/>
      <c r="AS858" s="252"/>
      <c r="AT858" s="252"/>
      <c r="AU858" s="252"/>
    </row>
    <row r="859" spans="1:47" outlineLevel="3" x14ac:dyDescent="0.25">
      <c r="A859" s="252"/>
      <c r="B859" s="261"/>
      <c r="C859" s="254">
        <f t="shared" si="312"/>
        <v>4</v>
      </c>
      <c r="D859" s="277"/>
      <c r="E859" s="332"/>
      <c r="F859" s="332"/>
      <c r="G859" s="277"/>
      <c r="H859" s="298" t="s">
        <v>634</v>
      </c>
      <c r="I859" s="304"/>
      <c r="J859" s="304" t="s">
        <v>1082</v>
      </c>
      <c r="K859" s="421">
        <f t="shared" ref="K859:N865" si="337">K858+364</f>
        <v>636</v>
      </c>
      <c r="L859" s="421">
        <f t="shared" si="337"/>
        <v>728</v>
      </c>
      <c r="M859" s="421">
        <f t="shared" si="337"/>
        <v>728</v>
      </c>
      <c r="N859" s="421">
        <f t="shared" si="337"/>
        <v>728</v>
      </c>
      <c r="O859" s="421"/>
      <c r="P859" s="421"/>
      <c r="Q859" s="421"/>
      <c r="R859" s="421"/>
      <c r="S859" s="946"/>
      <c r="T859" s="947"/>
      <c r="U859" s="947"/>
      <c r="V859" s="947"/>
      <c r="W859" s="948"/>
      <c r="X859" s="282"/>
      <c r="Y859" s="427">
        <f t="shared" si="333"/>
        <v>636</v>
      </c>
      <c r="Z859" s="427">
        <f t="shared" si="334"/>
        <v>728</v>
      </c>
      <c r="AA859" s="427">
        <f t="shared" si="335"/>
        <v>728</v>
      </c>
      <c r="AB859" s="427">
        <f t="shared" si="336"/>
        <v>728</v>
      </c>
      <c r="AC859" s="722">
        <f t="shared" si="324"/>
        <v>10000</v>
      </c>
      <c r="AD859" s="722">
        <f t="shared" si="317"/>
        <v>10000</v>
      </c>
      <c r="AE859" s="722">
        <f t="shared" si="318"/>
        <v>10000</v>
      </c>
      <c r="AF859" s="722">
        <f t="shared" si="319"/>
        <v>10000</v>
      </c>
      <c r="AG859" s="416"/>
      <c r="AH859" s="416"/>
      <c r="AI859" s="416"/>
      <c r="AJ859" s="416"/>
      <c r="AK859" s="416"/>
      <c r="AL859" s="416"/>
      <c r="AM859" s="416"/>
      <c r="AN859" s="416"/>
      <c r="AO859" s="416"/>
      <c r="AP859" s="416"/>
      <c r="AQ859" s="277"/>
      <c r="AR859" s="264"/>
      <c r="AS859" s="252"/>
      <c r="AT859" s="252"/>
      <c r="AU859" s="252"/>
    </row>
    <row r="860" spans="1:47" outlineLevel="3" x14ac:dyDescent="0.25">
      <c r="A860" s="252"/>
      <c r="B860" s="261"/>
      <c r="C860" s="254">
        <f t="shared" si="312"/>
        <v>4</v>
      </c>
      <c r="D860" s="277"/>
      <c r="E860" s="332"/>
      <c r="F860" s="332"/>
      <c r="G860" s="277"/>
      <c r="H860" s="298">
        <v>3</v>
      </c>
      <c r="I860" s="304"/>
      <c r="J860" s="298" t="s">
        <v>633</v>
      </c>
      <c r="K860" s="421">
        <f t="shared" si="337"/>
        <v>1000</v>
      </c>
      <c r="L860" s="421">
        <f t="shared" si="337"/>
        <v>1092</v>
      </c>
      <c r="M860" s="421">
        <f t="shared" si="337"/>
        <v>1092</v>
      </c>
      <c r="N860" s="421">
        <f t="shared" si="337"/>
        <v>1092</v>
      </c>
      <c r="O860" s="421"/>
      <c r="P860" s="421"/>
      <c r="Q860" s="421"/>
      <c r="R860" s="421"/>
      <c r="S860" s="946"/>
      <c r="T860" s="947"/>
      <c r="U860" s="947"/>
      <c r="V860" s="947"/>
      <c r="W860" s="948"/>
      <c r="X860" s="282"/>
      <c r="Y860" s="427">
        <f t="shared" si="333"/>
        <v>1000</v>
      </c>
      <c r="Z860" s="427">
        <f t="shared" si="334"/>
        <v>1092</v>
      </c>
      <c r="AA860" s="427">
        <f t="shared" si="335"/>
        <v>1092</v>
      </c>
      <c r="AB860" s="427">
        <f t="shared" si="336"/>
        <v>1092</v>
      </c>
      <c r="AC860" s="722">
        <f t="shared" si="324"/>
        <v>10000</v>
      </c>
      <c r="AD860" s="722">
        <f t="shared" si="317"/>
        <v>10000</v>
      </c>
      <c r="AE860" s="722">
        <f t="shared" si="318"/>
        <v>10000</v>
      </c>
      <c r="AF860" s="722">
        <f t="shared" si="319"/>
        <v>10000</v>
      </c>
      <c r="AG860" s="416"/>
      <c r="AH860" s="416"/>
      <c r="AI860" s="416"/>
      <c r="AJ860" s="416"/>
      <c r="AK860" s="416"/>
      <c r="AL860" s="416"/>
      <c r="AM860" s="416"/>
      <c r="AN860" s="416"/>
      <c r="AO860" s="416"/>
      <c r="AP860" s="416"/>
      <c r="AQ860" s="277"/>
      <c r="AR860" s="264"/>
      <c r="AS860" s="252"/>
      <c r="AT860" s="252"/>
      <c r="AU860" s="252"/>
    </row>
    <row r="861" spans="1:47" outlineLevel="3" x14ac:dyDescent="0.25">
      <c r="A861" s="252"/>
      <c r="B861" s="261"/>
      <c r="C861" s="254">
        <f t="shared" si="312"/>
        <v>4</v>
      </c>
      <c r="D861" s="277"/>
      <c r="E861" s="332"/>
      <c r="F861" s="332"/>
      <c r="G861" s="277"/>
      <c r="H861" s="298">
        <v>4</v>
      </c>
      <c r="I861" s="304"/>
      <c r="J861" s="298" t="s">
        <v>633</v>
      </c>
      <c r="K861" s="421">
        <f t="shared" si="337"/>
        <v>1364</v>
      </c>
      <c r="L861" s="421">
        <f t="shared" si="337"/>
        <v>1456</v>
      </c>
      <c r="M861" s="421">
        <f t="shared" si="337"/>
        <v>1456</v>
      </c>
      <c r="N861" s="421">
        <f t="shared" si="337"/>
        <v>1456</v>
      </c>
      <c r="O861" s="421"/>
      <c r="P861" s="421"/>
      <c r="Q861" s="421"/>
      <c r="R861" s="421"/>
      <c r="S861" s="946"/>
      <c r="T861" s="947"/>
      <c r="U861" s="947"/>
      <c r="V861" s="947"/>
      <c r="W861" s="948"/>
      <c r="X861" s="282"/>
      <c r="Y861" s="427">
        <f t="shared" si="333"/>
        <v>1364</v>
      </c>
      <c r="Z861" s="427">
        <f t="shared" si="334"/>
        <v>1456</v>
      </c>
      <c r="AA861" s="427">
        <f t="shared" si="335"/>
        <v>1456</v>
      </c>
      <c r="AB861" s="427">
        <f t="shared" si="336"/>
        <v>1456</v>
      </c>
      <c r="AC861" s="722">
        <f t="shared" si="324"/>
        <v>10000</v>
      </c>
      <c r="AD861" s="722">
        <f t="shared" si="317"/>
        <v>10000</v>
      </c>
      <c r="AE861" s="722">
        <f t="shared" si="318"/>
        <v>10000</v>
      </c>
      <c r="AF861" s="722">
        <f t="shared" si="319"/>
        <v>10000</v>
      </c>
      <c r="AG861" s="416"/>
      <c r="AH861" s="416"/>
      <c r="AI861" s="416"/>
      <c r="AJ861" s="416"/>
      <c r="AK861" s="416"/>
      <c r="AL861" s="416"/>
      <c r="AM861" s="416"/>
      <c r="AN861" s="416"/>
      <c r="AO861" s="416"/>
      <c r="AP861" s="416"/>
      <c r="AQ861" s="277"/>
      <c r="AR861" s="264"/>
      <c r="AS861" s="252"/>
      <c r="AT861" s="252"/>
      <c r="AU861" s="252"/>
    </row>
    <row r="862" spans="1:47" outlineLevel="3" x14ac:dyDescent="0.25">
      <c r="A862" s="252"/>
      <c r="B862" s="261"/>
      <c r="C862" s="254">
        <f t="shared" si="312"/>
        <v>4</v>
      </c>
      <c r="D862" s="277"/>
      <c r="E862" s="332"/>
      <c r="F862" s="332"/>
      <c r="G862" s="277"/>
      <c r="H862" s="298">
        <v>5</v>
      </c>
      <c r="I862" s="304"/>
      <c r="J862" s="298" t="s">
        <v>633</v>
      </c>
      <c r="K862" s="421">
        <f t="shared" si="337"/>
        <v>1728</v>
      </c>
      <c r="L862" s="421">
        <f t="shared" si="337"/>
        <v>1820</v>
      </c>
      <c r="M862" s="421">
        <f t="shared" si="337"/>
        <v>1820</v>
      </c>
      <c r="N862" s="421">
        <f t="shared" si="337"/>
        <v>1820</v>
      </c>
      <c r="O862" s="421"/>
      <c r="P862" s="421"/>
      <c r="Q862" s="421"/>
      <c r="R862" s="421"/>
      <c r="S862" s="946"/>
      <c r="T862" s="947"/>
      <c r="U862" s="947"/>
      <c r="V862" s="947"/>
      <c r="W862" s="948"/>
      <c r="X862" s="282"/>
      <c r="Y862" s="427">
        <f t="shared" si="333"/>
        <v>1728</v>
      </c>
      <c r="Z862" s="427">
        <f t="shared" si="334"/>
        <v>1820</v>
      </c>
      <c r="AA862" s="427">
        <f t="shared" si="335"/>
        <v>1820</v>
      </c>
      <c r="AB862" s="427">
        <f t="shared" si="336"/>
        <v>1820</v>
      </c>
      <c r="AC862" s="722">
        <f t="shared" si="324"/>
        <v>10000</v>
      </c>
      <c r="AD862" s="722">
        <f t="shared" si="317"/>
        <v>10000</v>
      </c>
      <c r="AE862" s="722">
        <f t="shared" si="318"/>
        <v>10000</v>
      </c>
      <c r="AF862" s="722">
        <f t="shared" si="319"/>
        <v>10000</v>
      </c>
      <c r="AG862" s="416"/>
      <c r="AH862" s="416"/>
      <c r="AI862" s="416"/>
      <c r="AJ862" s="416"/>
      <c r="AK862" s="416"/>
      <c r="AL862" s="416"/>
      <c r="AM862" s="416"/>
      <c r="AN862" s="416"/>
      <c r="AO862" s="416"/>
      <c r="AP862" s="416"/>
      <c r="AQ862" s="277"/>
      <c r="AR862" s="264"/>
      <c r="AS862" s="252"/>
      <c r="AT862" s="252"/>
      <c r="AU862" s="252"/>
    </row>
    <row r="863" spans="1:47" outlineLevel="3" x14ac:dyDescent="0.25">
      <c r="A863" s="252"/>
      <c r="B863" s="261"/>
      <c r="C863" s="254">
        <f t="shared" si="312"/>
        <v>4</v>
      </c>
      <c r="D863" s="277"/>
      <c r="E863" s="332"/>
      <c r="F863" s="332"/>
      <c r="G863" s="277"/>
      <c r="H863" s="298">
        <v>6</v>
      </c>
      <c r="I863" s="304"/>
      <c r="J863" s="298" t="s">
        <v>633</v>
      </c>
      <c r="K863" s="421">
        <f t="shared" si="337"/>
        <v>2092</v>
      </c>
      <c r="L863" s="421">
        <f t="shared" si="337"/>
        <v>2184</v>
      </c>
      <c r="M863" s="421">
        <f t="shared" si="337"/>
        <v>2184</v>
      </c>
      <c r="N863" s="421">
        <f t="shared" si="337"/>
        <v>2184</v>
      </c>
      <c r="O863" s="421"/>
      <c r="P863" s="421"/>
      <c r="Q863" s="421"/>
      <c r="R863" s="421"/>
      <c r="S863" s="946"/>
      <c r="T863" s="947"/>
      <c r="U863" s="947"/>
      <c r="V863" s="947"/>
      <c r="W863" s="948"/>
      <c r="X863" s="282"/>
      <c r="Y863" s="427">
        <f t="shared" si="333"/>
        <v>2092</v>
      </c>
      <c r="Z863" s="427">
        <f t="shared" si="334"/>
        <v>2184</v>
      </c>
      <c r="AA863" s="427">
        <f t="shared" si="335"/>
        <v>2184</v>
      </c>
      <c r="AB863" s="427">
        <f t="shared" si="336"/>
        <v>2184</v>
      </c>
      <c r="AC863" s="722">
        <f t="shared" si="324"/>
        <v>10000</v>
      </c>
      <c r="AD863" s="722">
        <f t="shared" si="317"/>
        <v>10000</v>
      </c>
      <c r="AE863" s="722">
        <f t="shared" si="318"/>
        <v>10000</v>
      </c>
      <c r="AF863" s="722">
        <f t="shared" si="319"/>
        <v>10000</v>
      </c>
      <c r="AG863" s="416"/>
      <c r="AH863" s="416"/>
      <c r="AI863" s="416"/>
      <c r="AJ863" s="416"/>
      <c r="AK863" s="416"/>
      <c r="AL863" s="416"/>
      <c r="AM863" s="416"/>
      <c r="AN863" s="416"/>
      <c r="AO863" s="416"/>
      <c r="AP863" s="416"/>
      <c r="AQ863" s="277"/>
      <c r="AR863" s="264"/>
      <c r="AS863" s="252"/>
      <c r="AT863" s="252"/>
      <c r="AU863" s="252"/>
    </row>
    <row r="864" spans="1:47" outlineLevel="3" x14ac:dyDescent="0.25">
      <c r="A864" s="252"/>
      <c r="B864" s="261"/>
      <c r="C864" s="254">
        <f t="shared" si="312"/>
        <v>4</v>
      </c>
      <c r="D864" s="277"/>
      <c r="E864" s="332"/>
      <c r="F864" s="332"/>
      <c r="G864" s="277"/>
      <c r="H864" s="298">
        <v>7</v>
      </c>
      <c r="I864" s="304"/>
      <c r="J864" s="298" t="s">
        <v>633</v>
      </c>
      <c r="K864" s="421">
        <f t="shared" si="337"/>
        <v>2456</v>
      </c>
      <c r="L864" s="421">
        <f t="shared" si="337"/>
        <v>2548</v>
      </c>
      <c r="M864" s="421">
        <f t="shared" si="337"/>
        <v>2548</v>
      </c>
      <c r="N864" s="421">
        <f t="shared" si="337"/>
        <v>2548</v>
      </c>
      <c r="O864" s="421"/>
      <c r="P864" s="421"/>
      <c r="Q864" s="421"/>
      <c r="R864" s="421"/>
      <c r="S864" s="946"/>
      <c r="T864" s="947"/>
      <c r="U864" s="947"/>
      <c r="V864" s="947"/>
      <c r="W864" s="948"/>
      <c r="X864" s="282"/>
      <c r="Y864" s="427">
        <f t="shared" si="333"/>
        <v>2456</v>
      </c>
      <c r="Z864" s="427">
        <f t="shared" si="334"/>
        <v>2548</v>
      </c>
      <c r="AA864" s="427">
        <f t="shared" si="335"/>
        <v>2548</v>
      </c>
      <c r="AB864" s="427">
        <f t="shared" si="336"/>
        <v>2548</v>
      </c>
      <c r="AC864" s="722">
        <f t="shared" si="324"/>
        <v>10000</v>
      </c>
      <c r="AD864" s="722">
        <f t="shared" si="317"/>
        <v>10000</v>
      </c>
      <c r="AE864" s="722">
        <f t="shared" si="318"/>
        <v>10000</v>
      </c>
      <c r="AF864" s="722">
        <f t="shared" si="319"/>
        <v>10000</v>
      </c>
      <c r="AG864" s="416"/>
      <c r="AH864" s="416"/>
      <c r="AI864" s="416"/>
      <c r="AJ864" s="416"/>
      <c r="AK864" s="416"/>
      <c r="AL864" s="416"/>
      <c r="AM864" s="416"/>
      <c r="AN864" s="416"/>
      <c r="AO864" s="416"/>
      <c r="AP864" s="416"/>
      <c r="AQ864" s="277"/>
      <c r="AR864" s="264"/>
      <c r="AS864" s="252"/>
      <c r="AT864" s="252"/>
      <c r="AU864" s="252"/>
    </row>
    <row r="865" spans="1:47" outlineLevel="3" x14ac:dyDescent="0.25">
      <c r="A865" s="252"/>
      <c r="B865" s="261"/>
      <c r="C865" s="254">
        <f t="shared" si="312"/>
        <v>4</v>
      </c>
      <c r="D865" s="277"/>
      <c r="E865" s="332"/>
      <c r="F865" s="332"/>
      <c r="G865" s="277"/>
      <c r="H865" s="422">
        <v>8</v>
      </c>
      <c r="I865" s="423"/>
      <c r="J865" s="422" t="s">
        <v>633</v>
      </c>
      <c r="K865" s="421">
        <f t="shared" si="337"/>
        <v>2820</v>
      </c>
      <c r="L865" s="421">
        <f t="shared" si="337"/>
        <v>2912</v>
      </c>
      <c r="M865" s="421">
        <f t="shared" si="337"/>
        <v>2912</v>
      </c>
      <c r="N865" s="421">
        <f t="shared" si="337"/>
        <v>2912</v>
      </c>
      <c r="O865" s="421"/>
      <c r="P865" s="421"/>
      <c r="Q865" s="421"/>
      <c r="R865" s="421"/>
      <c r="S865" s="946"/>
      <c r="T865" s="947"/>
      <c r="U865" s="947"/>
      <c r="V865" s="947"/>
      <c r="W865" s="948"/>
      <c r="X865" s="282"/>
      <c r="Y865" s="427">
        <f t="shared" si="333"/>
        <v>2820</v>
      </c>
      <c r="Z865" s="427">
        <f t="shared" si="334"/>
        <v>2912</v>
      </c>
      <c r="AA865" s="427">
        <f t="shared" si="335"/>
        <v>2912</v>
      </c>
      <c r="AB865" s="427">
        <f t="shared" si="336"/>
        <v>2912</v>
      </c>
      <c r="AC865" s="722">
        <f t="shared" si="324"/>
        <v>10000</v>
      </c>
      <c r="AD865" s="722">
        <f t="shared" si="317"/>
        <v>10000</v>
      </c>
      <c r="AE865" s="722">
        <f t="shared" si="318"/>
        <v>10000</v>
      </c>
      <c r="AF865" s="722">
        <f t="shared" si="319"/>
        <v>10000</v>
      </c>
      <c r="AG865" s="426"/>
      <c r="AH865" s="426"/>
      <c r="AI865" s="426"/>
      <c r="AJ865" s="426"/>
      <c r="AK865" s="426"/>
      <c r="AL865" s="426"/>
      <c r="AM865" s="426"/>
      <c r="AN865" s="426"/>
      <c r="AO865" s="792"/>
      <c r="AP865" s="792"/>
      <c r="AQ865" s="277"/>
      <c r="AR865" s="264"/>
      <c r="AS865" s="252"/>
      <c r="AT865" s="252"/>
      <c r="AU865" s="252"/>
    </row>
    <row r="866" spans="1:47" outlineLevel="3" x14ac:dyDescent="0.25">
      <c r="A866" s="252"/>
      <c r="B866" s="261"/>
      <c r="C866" s="254">
        <f t="shared" si="312"/>
        <v>4</v>
      </c>
      <c r="D866" s="277"/>
      <c r="E866" s="332"/>
      <c r="F866" s="332"/>
      <c r="G866" s="277"/>
      <c r="H866" s="414" t="s">
        <v>630</v>
      </c>
      <c r="I866" s="415">
        <v>3</v>
      </c>
      <c r="J866" s="415" t="s">
        <v>636</v>
      </c>
      <c r="K866" s="421"/>
      <c r="L866" s="421"/>
      <c r="M866" s="421"/>
      <c r="N866" s="421"/>
      <c r="O866" s="421"/>
      <c r="P866" s="421"/>
      <c r="Q866" s="421"/>
      <c r="R866" s="421"/>
      <c r="S866" s="946"/>
      <c r="T866" s="947"/>
      <c r="U866" s="947"/>
      <c r="V866" s="947"/>
      <c r="W866" s="948"/>
      <c r="X866" s="282"/>
      <c r="Y866" s="427">
        <f t="shared" si="333"/>
        <v>3640</v>
      </c>
      <c r="Z866" s="427">
        <f t="shared" si="334"/>
        <v>3640</v>
      </c>
      <c r="AA866" s="427">
        <f t="shared" si="335"/>
        <v>3640</v>
      </c>
      <c r="AB866" s="427">
        <f t="shared" si="336"/>
        <v>3640</v>
      </c>
      <c r="AC866" s="722">
        <f t="shared" si="324"/>
        <v>10000</v>
      </c>
      <c r="AD866" s="722">
        <f t="shared" si="317"/>
        <v>10000</v>
      </c>
      <c r="AE866" s="722">
        <f t="shared" si="318"/>
        <v>10000</v>
      </c>
      <c r="AF866" s="722">
        <f t="shared" si="319"/>
        <v>10000</v>
      </c>
      <c r="AG866" s="420"/>
      <c r="AH866" s="420"/>
      <c r="AI866" s="420"/>
      <c r="AJ866" s="420"/>
      <c r="AK866" s="420"/>
      <c r="AL866" s="420"/>
      <c r="AM866" s="420"/>
      <c r="AN866" s="420"/>
      <c r="AO866" s="792"/>
      <c r="AP866" s="792"/>
      <c r="AQ866" s="277"/>
      <c r="AR866" s="264"/>
      <c r="AS866" s="252"/>
      <c r="AT866" s="252"/>
      <c r="AU866" s="252"/>
    </row>
    <row r="867" spans="1:47" outlineLevel="3" x14ac:dyDescent="0.25">
      <c r="A867" s="252"/>
      <c r="B867" s="261"/>
      <c r="C867" s="254">
        <f t="shared" si="312"/>
        <v>4</v>
      </c>
      <c r="D867" s="277"/>
      <c r="E867" s="332"/>
      <c r="F867" s="332"/>
      <c r="G867" s="277"/>
      <c r="H867" s="298" t="s">
        <v>632</v>
      </c>
      <c r="I867" s="304"/>
      <c r="J867" s="304" t="s">
        <v>636</v>
      </c>
      <c r="K867" s="421">
        <v>364</v>
      </c>
      <c r="L867" s="421">
        <v>364</v>
      </c>
      <c r="M867" s="421">
        <v>364</v>
      </c>
      <c r="N867" s="421">
        <v>364</v>
      </c>
      <c r="O867" s="421"/>
      <c r="P867" s="421"/>
      <c r="Q867" s="421"/>
      <c r="R867" s="421"/>
      <c r="S867" s="946"/>
      <c r="T867" s="947"/>
      <c r="U867" s="947"/>
      <c r="V867" s="947"/>
      <c r="W867" s="948"/>
      <c r="X867" s="282"/>
      <c r="Y867" s="427">
        <f t="shared" si="333"/>
        <v>364</v>
      </c>
      <c r="Z867" s="427">
        <f t="shared" si="334"/>
        <v>364</v>
      </c>
      <c r="AA867" s="427">
        <f t="shared" si="335"/>
        <v>364</v>
      </c>
      <c r="AB867" s="427">
        <f t="shared" si="336"/>
        <v>364</v>
      </c>
      <c r="AC867" s="722">
        <f t="shared" si="324"/>
        <v>10000</v>
      </c>
      <c r="AD867" s="722">
        <f t="shared" si="317"/>
        <v>10000</v>
      </c>
      <c r="AE867" s="722">
        <f t="shared" si="318"/>
        <v>10000</v>
      </c>
      <c r="AF867" s="722">
        <f t="shared" si="319"/>
        <v>10000</v>
      </c>
      <c r="AG867" s="416"/>
      <c r="AH867" s="416"/>
      <c r="AI867" s="416"/>
      <c r="AJ867" s="416"/>
      <c r="AK867" s="416"/>
      <c r="AL867" s="416"/>
      <c r="AM867" s="416"/>
      <c r="AN867" s="416"/>
      <c r="AO867" s="416"/>
      <c r="AP867" s="416"/>
      <c r="AQ867" s="277"/>
      <c r="AR867" s="264"/>
      <c r="AS867" s="252"/>
      <c r="AT867" s="252"/>
      <c r="AU867" s="252"/>
    </row>
    <row r="868" spans="1:47" outlineLevel="3" x14ac:dyDescent="0.25">
      <c r="A868" s="252"/>
      <c r="B868" s="261"/>
      <c r="C868" s="254">
        <f t="shared" si="312"/>
        <v>4</v>
      </c>
      <c r="D868" s="277"/>
      <c r="E868" s="332"/>
      <c r="F868" s="332"/>
      <c r="G868" s="277"/>
      <c r="H868" s="298" t="s">
        <v>634</v>
      </c>
      <c r="I868" s="304"/>
      <c r="J868" s="304" t="s">
        <v>1082</v>
      </c>
      <c r="K868" s="421">
        <f t="shared" ref="K868:N874" si="338">K867+364</f>
        <v>728</v>
      </c>
      <c r="L868" s="421">
        <f t="shared" si="338"/>
        <v>728</v>
      </c>
      <c r="M868" s="421">
        <f t="shared" si="338"/>
        <v>728</v>
      </c>
      <c r="N868" s="421">
        <f t="shared" si="338"/>
        <v>728</v>
      </c>
      <c r="O868" s="421"/>
      <c r="P868" s="421"/>
      <c r="Q868" s="421"/>
      <c r="R868" s="421"/>
      <c r="S868" s="946"/>
      <c r="T868" s="947"/>
      <c r="U868" s="947"/>
      <c r="V868" s="947"/>
      <c r="W868" s="948"/>
      <c r="X868" s="282"/>
      <c r="Y868" s="427">
        <f t="shared" si="333"/>
        <v>728</v>
      </c>
      <c r="Z868" s="427">
        <f t="shared" si="334"/>
        <v>728</v>
      </c>
      <c r="AA868" s="427">
        <f t="shared" si="335"/>
        <v>728</v>
      </c>
      <c r="AB868" s="427">
        <f t="shared" si="336"/>
        <v>728</v>
      </c>
      <c r="AC868" s="722">
        <f t="shared" si="324"/>
        <v>10000</v>
      </c>
      <c r="AD868" s="722">
        <f t="shared" si="317"/>
        <v>10000</v>
      </c>
      <c r="AE868" s="722">
        <f t="shared" si="318"/>
        <v>10000</v>
      </c>
      <c r="AF868" s="722">
        <f t="shared" si="319"/>
        <v>10000</v>
      </c>
      <c r="AG868" s="416"/>
      <c r="AH868" s="416"/>
      <c r="AI868" s="416"/>
      <c r="AJ868" s="416"/>
      <c r="AK868" s="416"/>
      <c r="AL868" s="416"/>
      <c r="AM868" s="416"/>
      <c r="AN868" s="416"/>
      <c r="AO868" s="416"/>
      <c r="AP868" s="416"/>
      <c r="AQ868" s="277"/>
      <c r="AR868" s="264"/>
      <c r="AS868" s="252"/>
      <c r="AT868" s="252"/>
      <c r="AU868" s="252"/>
    </row>
    <row r="869" spans="1:47" outlineLevel="3" x14ac:dyDescent="0.25">
      <c r="A869" s="252"/>
      <c r="B869" s="261"/>
      <c r="C869" s="254">
        <f t="shared" si="312"/>
        <v>4</v>
      </c>
      <c r="D869" s="277"/>
      <c r="E869" s="332"/>
      <c r="F869" s="332"/>
      <c r="G869" s="277"/>
      <c r="H869" s="298">
        <v>3</v>
      </c>
      <c r="I869" s="304"/>
      <c r="J869" s="298" t="s">
        <v>633</v>
      </c>
      <c r="K869" s="421">
        <f t="shared" si="338"/>
        <v>1092</v>
      </c>
      <c r="L869" s="421">
        <f t="shared" si="338"/>
        <v>1092</v>
      </c>
      <c r="M869" s="421">
        <f t="shared" si="338"/>
        <v>1092</v>
      </c>
      <c r="N869" s="421">
        <f t="shared" si="338"/>
        <v>1092</v>
      </c>
      <c r="O869" s="421"/>
      <c r="P869" s="421"/>
      <c r="Q869" s="421"/>
      <c r="R869" s="421"/>
      <c r="S869" s="946"/>
      <c r="T869" s="947"/>
      <c r="U869" s="947"/>
      <c r="V869" s="947"/>
      <c r="W869" s="948"/>
      <c r="X869" s="282"/>
      <c r="Y869" s="427">
        <f t="shared" si="333"/>
        <v>1092</v>
      </c>
      <c r="Z869" s="427">
        <f t="shared" si="334"/>
        <v>1092</v>
      </c>
      <c r="AA869" s="427">
        <f t="shared" si="335"/>
        <v>1092</v>
      </c>
      <c r="AB869" s="427">
        <f t="shared" si="336"/>
        <v>1092</v>
      </c>
      <c r="AC869" s="722">
        <f t="shared" si="324"/>
        <v>10000</v>
      </c>
      <c r="AD869" s="722">
        <f t="shared" si="317"/>
        <v>10000</v>
      </c>
      <c r="AE869" s="722">
        <f t="shared" si="318"/>
        <v>10000</v>
      </c>
      <c r="AF869" s="722">
        <f t="shared" si="319"/>
        <v>10000</v>
      </c>
      <c r="AG869" s="416"/>
      <c r="AH869" s="416"/>
      <c r="AI869" s="416"/>
      <c r="AJ869" s="416"/>
      <c r="AK869" s="416"/>
      <c r="AL869" s="416"/>
      <c r="AM869" s="416"/>
      <c r="AN869" s="416"/>
      <c r="AO869" s="416"/>
      <c r="AP869" s="416"/>
      <c r="AQ869" s="277"/>
      <c r="AR869" s="264"/>
      <c r="AS869" s="252"/>
      <c r="AT869" s="252"/>
      <c r="AU869" s="252"/>
    </row>
    <row r="870" spans="1:47" outlineLevel="3" x14ac:dyDescent="0.25">
      <c r="A870" s="252"/>
      <c r="B870" s="261"/>
      <c r="C870" s="254">
        <f t="shared" si="312"/>
        <v>4</v>
      </c>
      <c r="D870" s="277"/>
      <c r="E870" s="332"/>
      <c r="F870" s="332"/>
      <c r="G870" s="277"/>
      <c r="H870" s="298">
        <v>4</v>
      </c>
      <c r="I870" s="304"/>
      <c r="J870" s="298" t="s">
        <v>633</v>
      </c>
      <c r="K870" s="421">
        <f t="shared" si="338"/>
        <v>1456</v>
      </c>
      <c r="L870" s="421">
        <f t="shared" si="338"/>
        <v>1456</v>
      </c>
      <c r="M870" s="421">
        <f t="shared" si="338"/>
        <v>1456</v>
      </c>
      <c r="N870" s="421">
        <f t="shared" si="338"/>
        <v>1456</v>
      </c>
      <c r="O870" s="421"/>
      <c r="P870" s="421"/>
      <c r="Q870" s="421"/>
      <c r="R870" s="421"/>
      <c r="S870" s="946"/>
      <c r="T870" s="947"/>
      <c r="U870" s="947"/>
      <c r="V870" s="947"/>
      <c r="W870" s="948"/>
      <c r="X870" s="282"/>
      <c r="Y870" s="427">
        <f t="shared" si="333"/>
        <v>1456</v>
      </c>
      <c r="Z870" s="427">
        <f t="shared" si="334"/>
        <v>1456</v>
      </c>
      <c r="AA870" s="427">
        <f t="shared" si="335"/>
        <v>1456</v>
      </c>
      <c r="AB870" s="427">
        <f t="shared" si="336"/>
        <v>1456</v>
      </c>
      <c r="AC870" s="722">
        <f t="shared" si="324"/>
        <v>10000</v>
      </c>
      <c r="AD870" s="722">
        <f t="shared" si="317"/>
        <v>10000</v>
      </c>
      <c r="AE870" s="722">
        <f t="shared" si="318"/>
        <v>10000</v>
      </c>
      <c r="AF870" s="722">
        <f t="shared" si="319"/>
        <v>10000</v>
      </c>
      <c r="AG870" s="416"/>
      <c r="AH870" s="416"/>
      <c r="AI870" s="416"/>
      <c r="AJ870" s="416"/>
      <c r="AK870" s="416"/>
      <c r="AL870" s="416"/>
      <c r="AM870" s="416"/>
      <c r="AN870" s="416"/>
      <c r="AO870" s="416"/>
      <c r="AP870" s="416"/>
      <c r="AQ870" s="277"/>
      <c r="AR870" s="264"/>
      <c r="AS870" s="252"/>
      <c r="AT870" s="252"/>
      <c r="AU870" s="252"/>
    </row>
    <row r="871" spans="1:47" outlineLevel="3" x14ac:dyDescent="0.25">
      <c r="A871" s="252"/>
      <c r="B871" s="261"/>
      <c r="C871" s="254">
        <f t="shared" si="312"/>
        <v>4</v>
      </c>
      <c r="D871" s="277"/>
      <c r="E871" s="332"/>
      <c r="F871" s="332"/>
      <c r="G871" s="277"/>
      <c r="H871" s="298">
        <v>5</v>
      </c>
      <c r="I871" s="304"/>
      <c r="J871" s="298" t="s">
        <v>633</v>
      </c>
      <c r="K871" s="421">
        <f t="shared" si="338"/>
        <v>1820</v>
      </c>
      <c r="L871" s="421">
        <f t="shared" si="338"/>
        <v>1820</v>
      </c>
      <c r="M871" s="421">
        <f t="shared" si="338"/>
        <v>1820</v>
      </c>
      <c r="N871" s="421">
        <f t="shared" si="338"/>
        <v>1820</v>
      </c>
      <c r="O871" s="421"/>
      <c r="P871" s="421"/>
      <c r="Q871" s="421"/>
      <c r="R871" s="421"/>
      <c r="S871" s="946"/>
      <c r="T871" s="947"/>
      <c r="U871" s="947"/>
      <c r="V871" s="947"/>
      <c r="W871" s="948"/>
      <c r="X871" s="282"/>
      <c r="Y871" s="427">
        <f t="shared" si="333"/>
        <v>1820</v>
      </c>
      <c r="Z871" s="427">
        <f t="shared" si="334"/>
        <v>1820</v>
      </c>
      <c r="AA871" s="427">
        <f t="shared" si="335"/>
        <v>1820</v>
      </c>
      <c r="AB871" s="427">
        <f t="shared" si="336"/>
        <v>1820</v>
      </c>
      <c r="AC871" s="722">
        <f t="shared" si="324"/>
        <v>10000</v>
      </c>
      <c r="AD871" s="722">
        <f t="shared" si="317"/>
        <v>10000</v>
      </c>
      <c r="AE871" s="722">
        <f t="shared" si="318"/>
        <v>10000</v>
      </c>
      <c r="AF871" s="722">
        <f t="shared" si="319"/>
        <v>10000</v>
      </c>
      <c r="AG871" s="416"/>
      <c r="AH871" s="416"/>
      <c r="AI871" s="416"/>
      <c r="AJ871" s="416"/>
      <c r="AK871" s="416"/>
      <c r="AL871" s="416"/>
      <c r="AM871" s="416"/>
      <c r="AN871" s="416"/>
      <c r="AO871" s="416"/>
      <c r="AP871" s="416"/>
      <c r="AQ871" s="277"/>
      <c r="AR871" s="264"/>
      <c r="AS871" s="252"/>
      <c r="AT871" s="252"/>
      <c r="AU871" s="252"/>
    </row>
    <row r="872" spans="1:47" outlineLevel="3" x14ac:dyDescent="0.25">
      <c r="A872" s="252"/>
      <c r="B872" s="261"/>
      <c r="C872" s="254">
        <f t="shared" si="312"/>
        <v>4</v>
      </c>
      <c r="D872" s="277"/>
      <c r="E872" s="332"/>
      <c r="F872" s="332"/>
      <c r="G872" s="277"/>
      <c r="H872" s="298">
        <v>6</v>
      </c>
      <c r="I872" s="304"/>
      <c r="J872" s="298" t="s">
        <v>633</v>
      </c>
      <c r="K872" s="421">
        <f t="shared" si="338"/>
        <v>2184</v>
      </c>
      <c r="L872" s="421">
        <f t="shared" si="338"/>
        <v>2184</v>
      </c>
      <c r="M872" s="421">
        <f t="shared" si="338"/>
        <v>2184</v>
      </c>
      <c r="N872" s="421">
        <f t="shared" si="338"/>
        <v>2184</v>
      </c>
      <c r="O872" s="421"/>
      <c r="P872" s="421"/>
      <c r="Q872" s="421"/>
      <c r="R872" s="421"/>
      <c r="S872" s="946"/>
      <c r="T872" s="947"/>
      <c r="U872" s="947"/>
      <c r="V872" s="947"/>
      <c r="W872" s="948"/>
      <c r="X872" s="282"/>
      <c r="Y872" s="427">
        <f t="shared" si="333"/>
        <v>2184</v>
      </c>
      <c r="Z872" s="427">
        <f t="shared" si="334"/>
        <v>2184</v>
      </c>
      <c r="AA872" s="427">
        <f t="shared" si="335"/>
        <v>2184</v>
      </c>
      <c r="AB872" s="427">
        <f t="shared" si="336"/>
        <v>2184</v>
      </c>
      <c r="AC872" s="722">
        <f t="shared" si="324"/>
        <v>10000</v>
      </c>
      <c r="AD872" s="722">
        <f t="shared" si="317"/>
        <v>10000</v>
      </c>
      <c r="AE872" s="722">
        <f t="shared" si="318"/>
        <v>10000</v>
      </c>
      <c r="AF872" s="722">
        <f t="shared" si="319"/>
        <v>10000</v>
      </c>
      <c r="AG872" s="416"/>
      <c r="AH872" s="416"/>
      <c r="AI872" s="416"/>
      <c r="AJ872" s="416"/>
      <c r="AK872" s="416"/>
      <c r="AL872" s="416"/>
      <c r="AM872" s="416"/>
      <c r="AN872" s="416"/>
      <c r="AO872" s="416"/>
      <c r="AP872" s="416"/>
      <c r="AQ872" s="277"/>
      <c r="AR872" s="264"/>
      <c r="AS872" s="252"/>
      <c r="AT872" s="252"/>
      <c r="AU872" s="252"/>
    </row>
    <row r="873" spans="1:47" outlineLevel="3" x14ac:dyDescent="0.25">
      <c r="A873" s="252"/>
      <c r="B873" s="261"/>
      <c r="C873" s="254">
        <f t="shared" si="312"/>
        <v>4</v>
      </c>
      <c r="D873" s="277"/>
      <c r="E873" s="332"/>
      <c r="F873" s="332"/>
      <c r="G873" s="277"/>
      <c r="H873" s="298">
        <v>7</v>
      </c>
      <c r="I873" s="304"/>
      <c r="J873" s="298" t="s">
        <v>633</v>
      </c>
      <c r="K873" s="421">
        <f t="shared" si="338"/>
        <v>2548</v>
      </c>
      <c r="L873" s="421">
        <f t="shared" si="338"/>
        <v>2548</v>
      </c>
      <c r="M873" s="421">
        <f t="shared" si="338"/>
        <v>2548</v>
      </c>
      <c r="N873" s="421">
        <f t="shared" si="338"/>
        <v>2548</v>
      </c>
      <c r="O873" s="421"/>
      <c r="P873" s="421"/>
      <c r="Q873" s="421"/>
      <c r="R873" s="421"/>
      <c r="S873" s="946"/>
      <c r="T873" s="947"/>
      <c r="U873" s="947"/>
      <c r="V873" s="947"/>
      <c r="W873" s="948"/>
      <c r="X873" s="282"/>
      <c r="Y873" s="427">
        <f t="shared" si="333"/>
        <v>2548</v>
      </c>
      <c r="Z873" s="427">
        <f t="shared" si="334"/>
        <v>2548</v>
      </c>
      <c r="AA873" s="427">
        <f t="shared" si="335"/>
        <v>2548</v>
      </c>
      <c r="AB873" s="427">
        <f t="shared" si="336"/>
        <v>2548</v>
      </c>
      <c r="AC873" s="722">
        <f t="shared" si="324"/>
        <v>10000</v>
      </c>
      <c r="AD873" s="722">
        <f t="shared" si="317"/>
        <v>10000</v>
      </c>
      <c r="AE873" s="722">
        <f t="shared" si="318"/>
        <v>10000</v>
      </c>
      <c r="AF873" s="722">
        <f t="shared" si="319"/>
        <v>10000</v>
      </c>
      <c r="AG873" s="416"/>
      <c r="AH873" s="416"/>
      <c r="AI873" s="416"/>
      <c r="AJ873" s="416"/>
      <c r="AK873" s="416"/>
      <c r="AL873" s="416"/>
      <c r="AM873" s="416"/>
      <c r="AN873" s="416"/>
      <c r="AO873" s="416"/>
      <c r="AP873" s="416"/>
      <c r="AQ873" s="277"/>
      <c r="AR873" s="264"/>
      <c r="AS873" s="252"/>
      <c r="AT873" s="252"/>
      <c r="AU873" s="252"/>
    </row>
    <row r="874" spans="1:47" outlineLevel="3" x14ac:dyDescent="0.25">
      <c r="A874" s="252"/>
      <c r="B874" s="261"/>
      <c r="C874" s="254">
        <f t="shared" si="312"/>
        <v>4</v>
      </c>
      <c r="D874" s="277"/>
      <c r="E874" s="332"/>
      <c r="F874" s="332"/>
      <c r="G874" s="277"/>
      <c r="H874" s="422">
        <v>8</v>
      </c>
      <c r="I874" s="423"/>
      <c r="J874" s="422" t="s">
        <v>633</v>
      </c>
      <c r="K874" s="421">
        <f t="shared" si="338"/>
        <v>2912</v>
      </c>
      <c r="L874" s="421">
        <f t="shared" si="338"/>
        <v>2912</v>
      </c>
      <c r="M874" s="421">
        <f t="shared" si="338"/>
        <v>2912</v>
      </c>
      <c r="N874" s="421">
        <f t="shared" si="338"/>
        <v>2912</v>
      </c>
      <c r="O874" s="421"/>
      <c r="P874" s="421"/>
      <c r="Q874" s="421"/>
      <c r="R874" s="421"/>
      <c r="S874" s="946"/>
      <c r="T874" s="947"/>
      <c r="U874" s="947"/>
      <c r="V874" s="947"/>
      <c r="W874" s="948"/>
      <c r="X874" s="282"/>
      <c r="Y874" s="427">
        <f t="shared" si="333"/>
        <v>2912</v>
      </c>
      <c r="Z874" s="427">
        <f t="shared" si="334"/>
        <v>2912</v>
      </c>
      <c r="AA874" s="427">
        <f t="shared" si="335"/>
        <v>2912</v>
      </c>
      <c r="AB874" s="427">
        <f t="shared" si="336"/>
        <v>2912</v>
      </c>
      <c r="AC874" s="722">
        <f t="shared" si="324"/>
        <v>10000</v>
      </c>
      <c r="AD874" s="722">
        <f t="shared" si="317"/>
        <v>10000</v>
      </c>
      <c r="AE874" s="722">
        <f t="shared" si="318"/>
        <v>10000</v>
      </c>
      <c r="AF874" s="722">
        <f t="shared" si="319"/>
        <v>10000</v>
      </c>
      <c r="AG874" s="426"/>
      <c r="AH874" s="426"/>
      <c r="AI874" s="426"/>
      <c r="AJ874" s="426"/>
      <c r="AK874" s="426"/>
      <c r="AL874" s="426"/>
      <c r="AM874" s="426"/>
      <c r="AN874" s="426"/>
      <c r="AO874" s="792"/>
      <c r="AP874" s="792"/>
      <c r="AQ874" s="277"/>
      <c r="AR874" s="264"/>
      <c r="AS874" s="252"/>
      <c r="AT874" s="252"/>
      <c r="AU874" s="252"/>
    </row>
    <row r="875" spans="1:47" outlineLevel="3" x14ac:dyDescent="0.25">
      <c r="A875" s="252"/>
      <c r="B875" s="261"/>
      <c r="C875" s="254">
        <f t="shared" si="312"/>
        <v>4</v>
      </c>
      <c r="D875" s="277"/>
      <c r="E875" s="332"/>
      <c r="F875" s="332"/>
      <c r="G875" s="277"/>
      <c r="H875" s="414" t="s">
        <v>630</v>
      </c>
      <c r="I875" s="415">
        <v>4</v>
      </c>
      <c r="J875" s="415" t="s">
        <v>636</v>
      </c>
      <c r="K875" s="421"/>
      <c r="L875" s="421"/>
      <c r="M875" s="421"/>
      <c r="N875" s="421"/>
      <c r="O875" s="421">
        <v>45</v>
      </c>
      <c r="P875" s="421">
        <v>45</v>
      </c>
      <c r="Q875" s="421">
        <v>45</v>
      </c>
      <c r="R875" s="421">
        <v>45</v>
      </c>
      <c r="S875" s="946"/>
      <c r="T875" s="947"/>
      <c r="U875" s="947"/>
      <c r="V875" s="947"/>
      <c r="W875" s="948"/>
      <c r="X875" s="282"/>
      <c r="Y875" s="427">
        <f t="shared" si="320"/>
        <v>3640</v>
      </c>
      <c r="Z875" s="427">
        <f t="shared" si="321"/>
        <v>3640</v>
      </c>
      <c r="AA875" s="427">
        <f t="shared" si="322"/>
        <v>3640</v>
      </c>
      <c r="AB875" s="427">
        <f t="shared" si="323"/>
        <v>3640</v>
      </c>
      <c r="AC875" s="722">
        <f t="shared" ref="AC875:AC892" si="339">IF(O875="",10000,O875)</f>
        <v>45</v>
      </c>
      <c r="AD875" s="722">
        <f t="shared" ref="AD875:AD892" si="340">IF(P875="",10000,P875)</f>
        <v>45</v>
      </c>
      <c r="AE875" s="722">
        <f t="shared" ref="AE875:AE892" si="341">IF(Q875="",10000,Q875)</f>
        <v>45</v>
      </c>
      <c r="AF875" s="722">
        <f t="shared" ref="AF875:AF892" si="342">IF(R875="",10000,R875)</f>
        <v>45</v>
      </c>
      <c r="AG875" s="420"/>
      <c r="AH875" s="420"/>
      <c r="AI875" s="420"/>
      <c r="AJ875" s="420"/>
      <c r="AK875" s="420"/>
      <c r="AL875" s="420"/>
      <c r="AM875" s="420"/>
      <c r="AN875" s="420"/>
      <c r="AO875" s="792"/>
      <c r="AP875" s="792"/>
      <c r="AQ875" s="277"/>
      <c r="AR875" s="264"/>
      <c r="AS875" s="252"/>
      <c r="AT875" s="252"/>
      <c r="AU875" s="252"/>
    </row>
    <row r="876" spans="1:47" outlineLevel="3" x14ac:dyDescent="0.25">
      <c r="A876" s="252"/>
      <c r="B876" s="261"/>
      <c r="C876" s="254">
        <f t="shared" si="312"/>
        <v>4</v>
      </c>
      <c r="D876" s="277"/>
      <c r="E876" s="332"/>
      <c r="F876" s="332"/>
      <c r="G876" s="277"/>
      <c r="H876" s="298" t="s">
        <v>632</v>
      </c>
      <c r="I876" s="304"/>
      <c r="J876" s="304" t="s">
        <v>636</v>
      </c>
      <c r="K876" s="421"/>
      <c r="L876" s="421"/>
      <c r="M876" s="421"/>
      <c r="N876" s="421"/>
      <c r="O876" s="421">
        <v>45</v>
      </c>
      <c r="P876" s="421">
        <v>45</v>
      </c>
      <c r="Q876" s="421">
        <v>45</v>
      </c>
      <c r="R876" s="421">
        <v>45</v>
      </c>
      <c r="S876" s="946"/>
      <c r="T876" s="947"/>
      <c r="U876" s="947"/>
      <c r="V876" s="947"/>
      <c r="W876" s="948"/>
      <c r="X876" s="282"/>
      <c r="Y876" s="427">
        <f t="shared" si="320"/>
        <v>3640</v>
      </c>
      <c r="Z876" s="427">
        <f t="shared" si="321"/>
        <v>3640</v>
      </c>
      <c r="AA876" s="427">
        <f t="shared" si="322"/>
        <v>3640</v>
      </c>
      <c r="AB876" s="427">
        <f t="shared" si="323"/>
        <v>3640</v>
      </c>
      <c r="AC876" s="722">
        <f t="shared" si="339"/>
        <v>45</v>
      </c>
      <c r="AD876" s="722">
        <f t="shared" si="340"/>
        <v>45</v>
      </c>
      <c r="AE876" s="722">
        <f t="shared" si="341"/>
        <v>45</v>
      </c>
      <c r="AF876" s="722">
        <f t="shared" si="342"/>
        <v>45</v>
      </c>
      <c r="AG876" s="416"/>
      <c r="AH876" s="416"/>
      <c r="AI876" s="416"/>
      <c r="AJ876" s="416"/>
      <c r="AK876" s="416"/>
      <c r="AL876" s="416"/>
      <c r="AM876" s="416"/>
      <c r="AN876" s="416"/>
      <c r="AO876" s="416"/>
      <c r="AP876" s="416"/>
      <c r="AQ876" s="277"/>
      <c r="AR876" s="264"/>
      <c r="AS876" s="252"/>
      <c r="AT876" s="252"/>
      <c r="AU876" s="252"/>
    </row>
    <row r="877" spans="1:47" outlineLevel="3" x14ac:dyDescent="0.25">
      <c r="A877" s="252"/>
      <c r="B877" s="261"/>
      <c r="C877" s="254">
        <f t="shared" si="312"/>
        <v>4</v>
      </c>
      <c r="D877" s="277"/>
      <c r="E877" s="332"/>
      <c r="F877" s="332"/>
      <c r="G877" s="277"/>
      <c r="H877" s="298" t="s">
        <v>634</v>
      </c>
      <c r="I877" s="304"/>
      <c r="J877" s="304" t="s">
        <v>1082</v>
      </c>
      <c r="K877" s="421"/>
      <c r="L877" s="421"/>
      <c r="M877" s="421"/>
      <c r="N877" s="421"/>
      <c r="O877" s="421"/>
      <c r="P877" s="421"/>
      <c r="Q877" s="421"/>
      <c r="R877" s="421"/>
      <c r="S877" s="946"/>
      <c r="T877" s="947"/>
      <c r="U877" s="947"/>
      <c r="V877" s="947"/>
      <c r="W877" s="948"/>
      <c r="X877" s="282"/>
      <c r="Y877" s="427">
        <f t="shared" si="320"/>
        <v>3640</v>
      </c>
      <c r="Z877" s="427">
        <f t="shared" si="321"/>
        <v>3640</v>
      </c>
      <c r="AA877" s="427">
        <f t="shared" si="322"/>
        <v>3640</v>
      </c>
      <c r="AB877" s="427">
        <f t="shared" si="323"/>
        <v>3640</v>
      </c>
      <c r="AC877" s="722">
        <f t="shared" si="339"/>
        <v>10000</v>
      </c>
      <c r="AD877" s="722">
        <f t="shared" si="340"/>
        <v>10000</v>
      </c>
      <c r="AE877" s="722">
        <f t="shared" si="341"/>
        <v>10000</v>
      </c>
      <c r="AF877" s="722">
        <f t="shared" si="342"/>
        <v>10000</v>
      </c>
      <c r="AG877" s="416"/>
      <c r="AH877" s="416"/>
      <c r="AI877" s="416"/>
      <c r="AJ877" s="416"/>
      <c r="AK877" s="416"/>
      <c r="AL877" s="416"/>
      <c r="AM877" s="416"/>
      <c r="AN877" s="416"/>
      <c r="AO877" s="416"/>
      <c r="AP877" s="416"/>
      <c r="AQ877" s="277"/>
      <c r="AR877" s="264"/>
      <c r="AS877" s="252"/>
      <c r="AT877" s="252"/>
      <c r="AU877" s="252"/>
    </row>
    <row r="878" spans="1:47" outlineLevel="3" x14ac:dyDescent="0.25">
      <c r="A878" s="252"/>
      <c r="B878" s="261"/>
      <c r="C878" s="254">
        <f t="shared" si="312"/>
        <v>4</v>
      </c>
      <c r="D878" s="277"/>
      <c r="E878" s="332"/>
      <c r="F878" s="332"/>
      <c r="G878" s="277"/>
      <c r="H878" s="298">
        <v>3</v>
      </c>
      <c r="I878" s="304"/>
      <c r="J878" s="298" t="s">
        <v>633</v>
      </c>
      <c r="K878" s="421"/>
      <c r="L878" s="421"/>
      <c r="M878" s="421"/>
      <c r="N878" s="421"/>
      <c r="O878" s="421"/>
      <c r="P878" s="421"/>
      <c r="Q878" s="421"/>
      <c r="R878" s="421"/>
      <c r="S878" s="946"/>
      <c r="T878" s="947"/>
      <c r="U878" s="947"/>
      <c r="V878" s="947"/>
      <c r="W878" s="948"/>
      <c r="X878" s="282"/>
      <c r="Y878" s="427">
        <f t="shared" si="320"/>
        <v>3640</v>
      </c>
      <c r="Z878" s="427">
        <f t="shared" si="321"/>
        <v>3640</v>
      </c>
      <c r="AA878" s="427">
        <f t="shared" si="322"/>
        <v>3640</v>
      </c>
      <c r="AB878" s="427">
        <f t="shared" si="323"/>
        <v>3640</v>
      </c>
      <c r="AC878" s="722">
        <f t="shared" si="339"/>
        <v>10000</v>
      </c>
      <c r="AD878" s="722">
        <f t="shared" si="340"/>
        <v>10000</v>
      </c>
      <c r="AE878" s="722">
        <f t="shared" si="341"/>
        <v>10000</v>
      </c>
      <c r="AF878" s="722">
        <f t="shared" si="342"/>
        <v>10000</v>
      </c>
      <c r="AG878" s="416"/>
      <c r="AH878" s="416"/>
      <c r="AI878" s="416"/>
      <c r="AJ878" s="416"/>
      <c r="AK878" s="416"/>
      <c r="AL878" s="416"/>
      <c r="AM878" s="416"/>
      <c r="AN878" s="416"/>
      <c r="AO878" s="416"/>
      <c r="AP878" s="416"/>
      <c r="AQ878" s="277"/>
      <c r="AR878" s="264"/>
      <c r="AS878" s="252"/>
      <c r="AT878" s="252"/>
      <c r="AU878" s="252"/>
    </row>
    <row r="879" spans="1:47" outlineLevel="3" x14ac:dyDescent="0.25">
      <c r="A879" s="252"/>
      <c r="B879" s="261"/>
      <c r="C879" s="254">
        <f t="shared" si="312"/>
        <v>4</v>
      </c>
      <c r="D879" s="277"/>
      <c r="E879" s="332"/>
      <c r="F879" s="332"/>
      <c r="G879" s="277"/>
      <c r="H879" s="298">
        <v>4</v>
      </c>
      <c r="I879" s="304"/>
      <c r="J879" s="298" t="s">
        <v>633</v>
      </c>
      <c r="K879" s="421"/>
      <c r="L879" s="421"/>
      <c r="M879" s="421"/>
      <c r="N879" s="421"/>
      <c r="O879" s="421"/>
      <c r="P879" s="421"/>
      <c r="Q879" s="421"/>
      <c r="R879" s="421"/>
      <c r="S879" s="946"/>
      <c r="T879" s="947"/>
      <c r="U879" s="947"/>
      <c r="V879" s="947"/>
      <c r="W879" s="948"/>
      <c r="X879" s="282"/>
      <c r="Y879" s="427">
        <f t="shared" si="320"/>
        <v>3640</v>
      </c>
      <c r="Z879" s="427">
        <f t="shared" si="321"/>
        <v>3640</v>
      </c>
      <c r="AA879" s="427">
        <f t="shared" si="322"/>
        <v>3640</v>
      </c>
      <c r="AB879" s="427">
        <f t="shared" si="323"/>
        <v>3640</v>
      </c>
      <c r="AC879" s="722">
        <f t="shared" si="339"/>
        <v>10000</v>
      </c>
      <c r="AD879" s="722">
        <f t="shared" si="340"/>
        <v>10000</v>
      </c>
      <c r="AE879" s="722">
        <f t="shared" si="341"/>
        <v>10000</v>
      </c>
      <c r="AF879" s="722">
        <f t="shared" si="342"/>
        <v>10000</v>
      </c>
      <c r="AG879" s="416"/>
      <c r="AH879" s="416"/>
      <c r="AI879" s="416"/>
      <c r="AJ879" s="416"/>
      <c r="AK879" s="416"/>
      <c r="AL879" s="416"/>
      <c r="AM879" s="416"/>
      <c r="AN879" s="416"/>
      <c r="AO879" s="416"/>
      <c r="AP879" s="416"/>
      <c r="AQ879" s="277"/>
      <c r="AR879" s="264"/>
      <c r="AS879" s="252"/>
      <c r="AT879" s="252"/>
      <c r="AU879" s="252"/>
    </row>
    <row r="880" spans="1:47" outlineLevel="3" x14ac:dyDescent="0.25">
      <c r="A880" s="252"/>
      <c r="B880" s="261"/>
      <c r="C880" s="254">
        <f t="shared" si="312"/>
        <v>4</v>
      </c>
      <c r="D880" s="277"/>
      <c r="E880" s="332"/>
      <c r="F880" s="332"/>
      <c r="G880" s="277"/>
      <c r="H880" s="298">
        <v>5</v>
      </c>
      <c r="I880" s="304"/>
      <c r="J880" s="298" t="s">
        <v>633</v>
      </c>
      <c r="K880" s="421"/>
      <c r="L880" s="421"/>
      <c r="M880" s="421"/>
      <c r="N880" s="421"/>
      <c r="O880" s="421"/>
      <c r="P880" s="421"/>
      <c r="Q880" s="421"/>
      <c r="R880" s="421"/>
      <c r="S880" s="946"/>
      <c r="T880" s="947"/>
      <c r="U880" s="947"/>
      <c r="V880" s="947"/>
      <c r="W880" s="948"/>
      <c r="X880" s="282"/>
      <c r="Y880" s="427">
        <f t="shared" si="320"/>
        <v>3640</v>
      </c>
      <c r="Z880" s="427">
        <f t="shared" si="321"/>
        <v>3640</v>
      </c>
      <c r="AA880" s="427">
        <f t="shared" si="322"/>
        <v>3640</v>
      </c>
      <c r="AB880" s="427">
        <f t="shared" si="323"/>
        <v>3640</v>
      </c>
      <c r="AC880" s="722">
        <f t="shared" si="339"/>
        <v>10000</v>
      </c>
      <c r="AD880" s="722">
        <f t="shared" si="340"/>
        <v>10000</v>
      </c>
      <c r="AE880" s="722">
        <f t="shared" si="341"/>
        <v>10000</v>
      </c>
      <c r="AF880" s="722">
        <f t="shared" si="342"/>
        <v>10000</v>
      </c>
      <c r="AG880" s="416"/>
      <c r="AH880" s="416"/>
      <c r="AI880" s="416"/>
      <c r="AJ880" s="416"/>
      <c r="AK880" s="416"/>
      <c r="AL880" s="416"/>
      <c r="AM880" s="416"/>
      <c r="AN880" s="416"/>
      <c r="AO880" s="416"/>
      <c r="AP880" s="416"/>
      <c r="AQ880" s="277"/>
      <c r="AR880" s="264"/>
      <c r="AS880" s="252"/>
      <c r="AT880" s="252"/>
      <c r="AU880" s="252"/>
    </row>
    <row r="881" spans="1:47" outlineLevel="3" x14ac:dyDescent="0.25">
      <c r="A881" s="252"/>
      <c r="B881" s="261"/>
      <c r="C881" s="254">
        <f t="shared" si="312"/>
        <v>4</v>
      </c>
      <c r="D881" s="277"/>
      <c r="E881" s="332"/>
      <c r="F881" s="332"/>
      <c r="G881" s="277"/>
      <c r="H881" s="298">
        <v>6</v>
      </c>
      <c r="I881" s="304"/>
      <c r="J881" s="298" t="s">
        <v>633</v>
      </c>
      <c r="K881" s="421"/>
      <c r="L881" s="421"/>
      <c r="M881" s="421"/>
      <c r="N881" s="421"/>
      <c r="O881" s="421"/>
      <c r="P881" s="421"/>
      <c r="Q881" s="421"/>
      <c r="R881" s="421"/>
      <c r="S881" s="946"/>
      <c r="T881" s="947"/>
      <c r="U881" s="947"/>
      <c r="V881" s="947"/>
      <c r="W881" s="948"/>
      <c r="X881" s="282"/>
      <c r="Y881" s="427">
        <f t="shared" si="320"/>
        <v>3640</v>
      </c>
      <c r="Z881" s="427">
        <f t="shared" si="321"/>
        <v>3640</v>
      </c>
      <c r="AA881" s="427">
        <f t="shared" si="322"/>
        <v>3640</v>
      </c>
      <c r="AB881" s="427">
        <f t="shared" si="323"/>
        <v>3640</v>
      </c>
      <c r="AC881" s="722">
        <f t="shared" si="339"/>
        <v>10000</v>
      </c>
      <c r="AD881" s="722">
        <f t="shared" si="340"/>
        <v>10000</v>
      </c>
      <c r="AE881" s="722">
        <f t="shared" si="341"/>
        <v>10000</v>
      </c>
      <c r="AF881" s="722">
        <f t="shared" si="342"/>
        <v>10000</v>
      </c>
      <c r="AG881" s="416"/>
      <c r="AH881" s="416"/>
      <c r="AI881" s="416"/>
      <c r="AJ881" s="416"/>
      <c r="AK881" s="416"/>
      <c r="AL881" s="416"/>
      <c r="AM881" s="416"/>
      <c r="AN881" s="416"/>
      <c r="AO881" s="416"/>
      <c r="AP881" s="416"/>
      <c r="AQ881" s="277"/>
      <c r="AR881" s="264"/>
      <c r="AS881" s="252"/>
      <c r="AT881" s="252"/>
      <c r="AU881" s="252"/>
    </row>
    <row r="882" spans="1:47" outlineLevel="3" x14ac:dyDescent="0.25">
      <c r="A882" s="252"/>
      <c r="B882" s="261"/>
      <c r="C882" s="254">
        <f t="shared" si="312"/>
        <v>4</v>
      </c>
      <c r="D882" s="277"/>
      <c r="E882" s="332"/>
      <c r="F882" s="332"/>
      <c r="G882" s="277"/>
      <c r="H882" s="298">
        <v>7</v>
      </c>
      <c r="I882" s="304"/>
      <c r="J882" s="298" t="s">
        <v>633</v>
      </c>
      <c r="K882" s="421"/>
      <c r="L882" s="421"/>
      <c r="M882" s="421"/>
      <c r="N882" s="421"/>
      <c r="O882" s="421"/>
      <c r="P882" s="421"/>
      <c r="Q882" s="421"/>
      <c r="R882" s="421"/>
      <c r="S882" s="946"/>
      <c r="T882" s="947"/>
      <c r="U882" s="947"/>
      <c r="V882" s="947"/>
      <c r="W882" s="948"/>
      <c r="X882" s="282"/>
      <c r="Y882" s="427">
        <f t="shared" si="320"/>
        <v>3640</v>
      </c>
      <c r="Z882" s="427">
        <f t="shared" si="321"/>
        <v>3640</v>
      </c>
      <c r="AA882" s="427">
        <f t="shared" si="322"/>
        <v>3640</v>
      </c>
      <c r="AB882" s="427">
        <f t="shared" si="323"/>
        <v>3640</v>
      </c>
      <c r="AC882" s="722">
        <f t="shared" si="339"/>
        <v>10000</v>
      </c>
      <c r="AD882" s="722">
        <f t="shared" si="340"/>
        <v>10000</v>
      </c>
      <c r="AE882" s="722">
        <f t="shared" si="341"/>
        <v>10000</v>
      </c>
      <c r="AF882" s="722">
        <f t="shared" si="342"/>
        <v>10000</v>
      </c>
      <c r="AG882" s="416"/>
      <c r="AH882" s="416"/>
      <c r="AI882" s="416"/>
      <c r="AJ882" s="416"/>
      <c r="AK882" s="416"/>
      <c r="AL882" s="416"/>
      <c r="AM882" s="416"/>
      <c r="AN882" s="416"/>
      <c r="AO882" s="416"/>
      <c r="AP882" s="416"/>
      <c r="AQ882" s="277"/>
      <c r="AR882" s="264"/>
      <c r="AS882" s="252"/>
      <c r="AT882" s="252"/>
      <c r="AU882" s="252"/>
    </row>
    <row r="883" spans="1:47" outlineLevel="3" x14ac:dyDescent="0.25">
      <c r="A883" s="252"/>
      <c r="B883" s="261"/>
      <c r="C883" s="254">
        <f t="shared" si="312"/>
        <v>4</v>
      </c>
      <c r="D883" s="277"/>
      <c r="E883" s="332"/>
      <c r="F883" s="332"/>
      <c r="G883" s="277"/>
      <c r="H883" s="422">
        <v>8</v>
      </c>
      <c r="I883" s="423"/>
      <c r="J883" s="422" t="s">
        <v>633</v>
      </c>
      <c r="K883" s="421"/>
      <c r="L883" s="421"/>
      <c r="M883" s="421"/>
      <c r="N883" s="421"/>
      <c r="O883" s="421"/>
      <c r="P883" s="421"/>
      <c r="Q883" s="421"/>
      <c r="R883" s="421"/>
      <c r="S883" s="946"/>
      <c r="T883" s="947"/>
      <c r="U883" s="947"/>
      <c r="V883" s="947"/>
      <c r="W883" s="948"/>
      <c r="X883" s="282"/>
      <c r="Y883" s="427">
        <f t="shared" si="320"/>
        <v>3640</v>
      </c>
      <c r="Z883" s="427">
        <f t="shared" si="321"/>
        <v>3640</v>
      </c>
      <c r="AA883" s="427">
        <f t="shared" si="322"/>
        <v>3640</v>
      </c>
      <c r="AB883" s="427">
        <f t="shared" si="323"/>
        <v>3640</v>
      </c>
      <c r="AC883" s="722">
        <f t="shared" si="339"/>
        <v>10000</v>
      </c>
      <c r="AD883" s="722">
        <f t="shared" si="340"/>
        <v>10000</v>
      </c>
      <c r="AE883" s="722">
        <f t="shared" si="341"/>
        <v>10000</v>
      </c>
      <c r="AF883" s="722">
        <f t="shared" si="342"/>
        <v>10000</v>
      </c>
      <c r="AG883" s="426"/>
      <c r="AH883" s="426"/>
      <c r="AI883" s="426"/>
      <c r="AJ883" s="426"/>
      <c r="AK883" s="426"/>
      <c r="AL883" s="426"/>
      <c r="AM883" s="426"/>
      <c r="AN883" s="426"/>
      <c r="AO883" s="792"/>
      <c r="AP883" s="792"/>
      <c r="AQ883" s="277"/>
      <c r="AR883" s="264"/>
      <c r="AS883" s="252"/>
      <c r="AT883" s="252"/>
      <c r="AU883" s="252"/>
    </row>
    <row r="884" spans="1:47" outlineLevel="3" x14ac:dyDescent="0.25">
      <c r="A884" s="252"/>
      <c r="B884" s="261"/>
      <c r="C884" s="254">
        <f t="shared" si="312"/>
        <v>4</v>
      </c>
      <c r="D884" s="277"/>
      <c r="E884" s="332"/>
      <c r="F884" s="332"/>
      <c r="G884" s="277"/>
      <c r="H884" s="414" t="s">
        <v>630</v>
      </c>
      <c r="I884" s="415">
        <v>5</v>
      </c>
      <c r="J884" s="415" t="s">
        <v>636</v>
      </c>
      <c r="K884" s="421"/>
      <c r="L884" s="421"/>
      <c r="M884" s="421"/>
      <c r="N884" s="421"/>
      <c r="O884" s="421">
        <v>48</v>
      </c>
      <c r="P884" s="421">
        <v>48</v>
      </c>
      <c r="Q884" s="421">
        <v>48</v>
      </c>
      <c r="R884" s="421">
        <v>48</v>
      </c>
      <c r="S884" s="946"/>
      <c r="T884" s="947"/>
      <c r="U884" s="947"/>
      <c r="V884" s="947"/>
      <c r="W884" s="948"/>
      <c r="X884" s="282"/>
      <c r="Y884" s="427">
        <f t="shared" si="320"/>
        <v>3640</v>
      </c>
      <c r="Z884" s="427">
        <f t="shared" si="321"/>
        <v>3640</v>
      </c>
      <c r="AA884" s="427">
        <f t="shared" si="322"/>
        <v>3640</v>
      </c>
      <c r="AB884" s="427">
        <f t="shared" si="323"/>
        <v>3640</v>
      </c>
      <c r="AC884" s="722">
        <f t="shared" si="339"/>
        <v>48</v>
      </c>
      <c r="AD884" s="722">
        <f t="shared" si="340"/>
        <v>48</v>
      </c>
      <c r="AE884" s="722">
        <f t="shared" si="341"/>
        <v>48</v>
      </c>
      <c r="AF884" s="722">
        <f t="shared" si="342"/>
        <v>48</v>
      </c>
      <c r="AG884" s="420"/>
      <c r="AH884" s="420"/>
      <c r="AI884" s="420"/>
      <c r="AJ884" s="420"/>
      <c r="AK884" s="420"/>
      <c r="AL884" s="420"/>
      <c r="AM884" s="420"/>
      <c r="AN884" s="420"/>
      <c r="AO884" s="792"/>
      <c r="AP884" s="792"/>
      <c r="AQ884" s="277"/>
      <c r="AR884" s="264"/>
      <c r="AS884" s="252"/>
      <c r="AT884" s="252"/>
      <c r="AU884" s="252"/>
    </row>
    <row r="885" spans="1:47" outlineLevel="3" x14ac:dyDescent="0.25">
      <c r="A885" s="252"/>
      <c r="B885" s="261"/>
      <c r="C885" s="254">
        <f t="shared" si="312"/>
        <v>4</v>
      </c>
      <c r="D885" s="277"/>
      <c r="E885" s="332"/>
      <c r="F885" s="332"/>
      <c r="G885" s="277"/>
      <c r="H885" s="298" t="s">
        <v>632</v>
      </c>
      <c r="I885" s="304"/>
      <c r="J885" s="304" t="s">
        <v>636</v>
      </c>
      <c r="K885" s="421"/>
      <c r="L885" s="421"/>
      <c r="M885" s="421"/>
      <c r="N885" s="421"/>
      <c r="O885" s="421">
        <v>48</v>
      </c>
      <c r="P885" s="421">
        <v>48</v>
      </c>
      <c r="Q885" s="421">
        <v>48</v>
      </c>
      <c r="R885" s="421">
        <v>48</v>
      </c>
      <c r="S885" s="946"/>
      <c r="T885" s="947"/>
      <c r="U885" s="947"/>
      <c r="V885" s="947"/>
      <c r="W885" s="948"/>
      <c r="X885" s="282"/>
      <c r="Y885" s="427">
        <f t="shared" si="320"/>
        <v>3640</v>
      </c>
      <c r="Z885" s="427">
        <f t="shared" si="321"/>
        <v>3640</v>
      </c>
      <c r="AA885" s="427">
        <f t="shared" si="322"/>
        <v>3640</v>
      </c>
      <c r="AB885" s="427">
        <f t="shared" si="323"/>
        <v>3640</v>
      </c>
      <c r="AC885" s="722">
        <f t="shared" si="339"/>
        <v>48</v>
      </c>
      <c r="AD885" s="722">
        <f t="shared" si="340"/>
        <v>48</v>
      </c>
      <c r="AE885" s="722">
        <f t="shared" si="341"/>
        <v>48</v>
      </c>
      <c r="AF885" s="722">
        <f t="shared" si="342"/>
        <v>48</v>
      </c>
      <c r="AG885" s="416"/>
      <c r="AH885" s="416"/>
      <c r="AI885" s="416"/>
      <c r="AJ885" s="416"/>
      <c r="AK885" s="416"/>
      <c r="AL885" s="416"/>
      <c r="AM885" s="416"/>
      <c r="AN885" s="416"/>
      <c r="AO885" s="416"/>
      <c r="AP885" s="416"/>
      <c r="AQ885" s="277"/>
      <c r="AR885" s="264"/>
      <c r="AS885" s="252"/>
      <c r="AT885" s="252"/>
      <c r="AU885" s="252"/>
    </row>
    <row r="886" spans="1:47" outlineLevel="3" x14ac:dyDescent="0.25">
      <c r="A886" s="252"/>
      <c r="B886" s="261"/>
      <c r="C886" s="254">
        <f t="shared" si="312"/>
        <v>4</v>
      </c>
      <c r="D886" s="277"/>
      <c r="E886" s="332"/>
      <c r="F886" s="332"/>
      <c r="G886" s="277"/>
      <c r="H886" s="298" t="s">
        <v>634</v>
      </c>
      <c r="I886" s="304"/>
      <c r="J886" s="304" t="s">
        <v>1082</v>
      </c>
      <c r="K886" s="421"/>
      <c r="L886" s="421"/>
      <c r="M886" s="421"/>
      <c r="N886" s="421"/>
      <c r="O886" s="421"/>
      <c r="P886" s="421"/>
      <c r="Q886" s="421"/>
      <c r="R886" s="421"/>
      <c r="S886" s="946"/>
      <c r="T886" s="947"/>
      <c r="U886" s="947"/>
      <c r="V886" s="947"/>
      <c r="W886" s="948"/>
      <c r="X886" s="282"/>
      <c r="Y886" s="427">
        <f t="shared" si="320"/>
        <v>3640</v>
      </c>
      <c r="Z886" s="427">
        <f t="shared" si="321"/>
        <v>3640</v>
      </c>
      <c r="AA886" s="427">
        <f t="shared" si="322"/>
        <v>3640</v>
      </c>
      <c r="AB886" s="427">
        <f t="shared" si="323"/>
        <v>3640</v>
      </c>
      <c r="AC886" s="722">
        <f t="shared" si="339"/>
        <v>10000</v>
      </c>
      <c r="AD886" s="722">
        <f t="shared" si="340"/>
        <v>10000</v>
      </c>
      <c r="AE886" s="722">
        <f t="shared" si="341"/>
        <v>10000</v>
      </c>
      <c r="AF886" s="722">
        <f t="shared" si="342"/>
        <v>10000</v>
      </c>
      <c r="AG886" s="416"/>
      <c r="AH886" s="416"/>
      <c r="AI886" s="416"/>
      <c r="AJ886" s="416"/>
      <c r="AK886" s="416"/>
      <c r="AL886" s="416"/>
      <c r="AM886" s="416"/>
      <c r="AN886" s="416"/>
      <c r="AO886" s="416"/>
      <c r="AP886" s="416"/>
      <c r="AQ886" s="277"/>
      <c r="AR886" s="264"/>
      <c r="AS886" s="252"/>
      <c r="AT886" s="252"/>
      <c r="AU886" s="252"/>
    </row>
    <row r="887" spans="1:47" outlineLevel="3" x14ac:dyDescent="0.25">
      <c r="A887" s="252"/>
      <c r="B887" s="261"/>
      <c r="C887" s="254">
        <f t="shared" si="312"/>
        <v>4</v>
      </c>
      <c r="D887" s="277"/>
      <c r="E887" s="332"/>
      <c r="F887" s="332"/>
      <c r="G887" s="277"/>
      <c r="H887" s="298">
        <v>3</v>
      </c>
      <c r="I887" s="304"/>
      <c r="J887" s="298" t="s">
        <v>633</v>
      </c>
      <c r="K887" s="421"/>
      <c r="L887" s="421"/>
      <c r="M887" s="421"/>
      <c r="N887" s="421"/>
      <c r="O887" s="421"/>
      <c r="P887" s="421"/>
      <c r="Q887" s="421"/>
      <c r="R887" s="421"/>
      <c r="S887" s="946"/>
      <c r="T887" s="947"/>
      <c r="U887" s="947"/>
      <c r="V887" s="947"/>
      <c r="W887" s="948"/>
      <c r="X887" s="282"/>
      <c r="Y887" s="427">
        <f t="shared" si="320"/>
        <v>3640</v>
      </c>
      <c r="Z887" s="427">
        <f t="shared" si="321"/>
        <v>3640</v>
      </c>
      <c r="AA887" s="427">
        <f t="shared" si="322"/>
        <v>3640</v>
      </c>
      <c r="AB887" s="427">
        <f t="shared" si="323"/>
        <v>3640</v>
      </c>
      <c r="AC887" s="722">
        <f t="shared" si="339"/>
        <v>10000</v>
      </c>
      <c r="AD887" s="722">
        <f t="shared" si="340"/>
        <v>10000</v>
      </c>
      <c r="AE887" s="722">
        <f t="shared" si="341"/>
        <v>10000</v>
      </c>
      <c r="AF887" s="722">
        <f t="shared" si="342"/>
        <v>10000</v>
      </c>
      <c r="AG887" s="416"/>
      <c r="AH887" s="416"/>
      <c r="AI887" s="416"/>
      <c r="AJ887" s="416"/>
      <c r="AK887" s="416"/>
      <c r="AL887" s="416"/>
      <c r="AM887" s="416"/>
      <c r="AN887" s="416"/>
      <c r="AO887" s="416"/>
      <c r="AP887" s="416"/>
      <c r="AQ887" s="277"/>
      <c r="AR887" s="264"/>
      <c r="AS887" s="252"/>
      <c r="AT887" s="252"/>
      <c r="AU887" s="252"/>
    </row>
    <row r="888" spans="1:47" outlineLevel="3" x14ac:dyDescent="0.25">
      <c r="A888" s="252"/>
      <c r="B888" s="261"/>
      <c r="C888" s="254">
        <f t="shared" si="312"/>
        <v>4</v>
      </c>
      <c r="D888" s="277"/>
      <c r="E888" s="332"/>
      <c r="F888" s="332"/>
      <c r="G888" s="277"/>
      <c r="H888" s="298">
        <v>4</v>
      </c>
      <c r="I888" s="304"/>
      <c r="J888" s="298" t="s">
        <v>633</v>
      </c>
      <c r="K888" s="421"/>
      <c r="L888" s="421"/>
      <c r="M888" s="421"/>
      <c r="N888" s="421"/>
      <c r="O888" s="421"/>
      <c r="P888" s="421"/>
      <c r="Q888" s="421"/>
      <c r="R888" s="421"/>
      <c r="S888" s="946"/>
      <c r="T888" s="947"/>
      <c r="U888" s="947"/>
      <c r="V888" s="947"/>
      <c r="W888" s="948"/>
      <c r="X888" s="282"/>
      <c r="Y888" s="427">
        <f t="shared" si="320"/>
        <v>3640</v>
      </c>
      <c r="Z888" s="427">
        <f t="shared" si="321"/>
        <v>3640</v>
      </c>
      <c r="AA888" s="427">
        <f t="shared" si="322"/>
        <v>3640</v>
      </c>
      <c r="AB888" s="427">
        <f t="shared" si="323"/>
        <v>3640</v>
      </c>
      <c r="AC888" s="722">
        <f t="shared" si="339"/>
        <v>10000</v>
      </c>
      <c r="AD888" s="722">
        <f t="shared" si="340"/>
        <v>10000</v>
      </c>
      <c r="AE888" s="722">
        <f t="shared" si="341"/>
        <v>10000</v>
      </c>
      <c r="AF888" s="722">
        <f t="shared" si="342"/>
        <v>10000</v>
      </c>
      <c r="AG888" s="416"/>
      <c r="AH888" s="416"/>
      <c r="AI888" s="416"/>
      <c r="AJ888" s="416"/>
      <c r="AK888" s="416"/>
      <c r="AL888" s="416"/>
      <c r="AM888" s="416"/>
      <c r="AN888" s="416"/>
      <c r="AO888" s="416"/>
      <c r="AP888" s="416"/>
      <c r="AQ888" s="277"/>
      <c r="AR888" s="264"/>
      <c r="AS888" s="252"/>
      <c r="AT888" s="252"/>
      <c r="AU888" s="252"/>
    </row>
    <row r="889" spans="1:47" outlineLevel="3" x14ac:dyDescent="0.25">
      <c r="A889" s="252"/>
      <c r="B889" s="261"/>
      <c r="C889" s="254">
        <f t="shared" si="312"/>
        <v>4</v>
      </c>
      <c r="D889" s="277"/>
      <c r="E889" s="332"/>
      <c r="F889" s="332"/>
      <c r="G889" s="277"/>
      <c r="H889" s="298">
        <v>5</v>
      </c>
      <c r="I889" s="304"/>
      <c r="J889" s="298" t="s">
        <v>633</v>
      </c>
      <c r="K889" s="421"/>
      <c r="L889" s="421"/>
      <c r="M889" s="421"/>
      <c r="N889" s="421"/>
      <c r="O889" s="421"/>
      <c r="P889" s="421"/>
      <c r="Q889" s="421"/>
      <c r="R889" s="421"/>
      <c r="S889" s="946"/>
      <c r="T889" s="947"/>
      <c r="U889" s="947"/>
      <c r="V889" s="947"/>
      <c r="W889" s="948"/>
      <c r="X889" s="282"/>
      <c r="Y889" s="427">
        <f t="shared" si="320"/>
        <v>3640</v>
      </c>
      <c r="Z889" s="427">
        <f t="shared" si="321"/>
        <v>3640</v>
      </c>
      <c r="AA889" s="427">
        <f t="shared" si="322"/>
        <v>3640</v>
      </c>
      <c r="AB889" s="427">
        <f t="shared" si="323"/>
        <v>3640</v>
      </c>
      <c r="AC889" s="722">
        <f t="shared" si="339"/>
        <v>10000</v>
      </c>
      <c r="AD889" s="722">
        <f t="shared" si="340"/>
        <v>10000</v>
      </c>
      <c r="AE889" s="722">
        <f t="shared" si="341"/>
        <v>10000</v>
      </c>
      <c r="AF889" s="722">
        <f t="shared" si="342"/>
        <v>10000</v>
      </c>
      <c r="AG889" s="416"/>
      <c r="AH889" s="416"/>
      <c r="AI889" s="416"/>
      <c r="AJ889" s="416"/>
      <c r="AK889" s="416"/>
      <c r="AL889" s="416"/>
      <c r="AM889" s="416"/>
      <c r="AN889" s="416"/>
      <c r="AO889" s="416"/>
      <c r="AP889" s="416"/>
      <c r="AQ889" s="277"/>
      <c r="AR889" s="264"/>
      <c r="AS889" s="252"/>
      <c r="AT889" s="252"/>
      <c r="AU889" s="252"/>
    </row>
    <row r="890" spans="1:47" outlineLevel="3" x14ac:dyDescent="0.25">
      <c r="A890" s="252"/>
      <c r="B890" s="261"/>
      <c r="C890" s="254">
        <f t="shared" si="312"/>
        <v>4</v>
      </c>
      <c r="D890" s="277"/>
      <c r="E890" s="332"/>
      <c r="F890" s="332"/>
      <c r="G890" s="277"/>
      <c r="H890" s="298">
        <v>6</v>
      </c>
      <c r="I890" s="304"/>
      <c r="J890" s="298" t="s">
        <v>633</v>
      </c>
      <c r="K890" s="421"/>
      <c r="L890" s="421"/>
      <c r="M890" s="421"/>
      <c r="N890" s="421"/>
      <c r="O890" s="421"/>
      <c r="P890" s="421"/>
      <c r="Q890" s="421"/>
      <c r="R890" s="421"/>
      <c r="S890" s="946"/>
      <c r="T890" s="947"/>
      <c r="U890" s="947"/>
      <c r="V890" s="947"/>
      <c r="W890" s="948"/>
      <c r="X890" s="282"/>
      <c r="Y890" s="427">
        <f t="shared" si="320"/>
        <v>3640</v>
      </c>
      <c r="Z890" s="427">
        <f t="shared" si="321"/>
        <v>3640</v>
      </c>
      <c r="AA890" s="427">
        <f t="shared" si="322"/>
        <v>3640</v>
      </c>
      <c r="AB890" s="427">
        <f t="shared" si="323"/>
        <v>3640</v>
      </c>
      <c r="AC890" s="722">
        <f t="shared" si="339"/>
        <v>10000</v>
      </c>
      <c r="AD890" s="722">
        <f t="shared" si="340"/>
        <v>10000</v>
      </c>
      <c r="AE890" s="722">
        <f t="shared" si="341"/>
        <v>10000</v>
      </c>
      <c r="AF890" s="722">
        <f t="shared" si="342"/>
        <v>10000</v>
      </c>
      <c r="AG890" s="416"/>
      <c r="AH890" s="416"/>
      <c r="AI890" s="416"/>
      <c r="AJ890" s="416"/>
      <c r="AK890" s="416"/>
      <c r="AL890" s="416"/>
      <c r="AM890" s="416"/>
      <c r="AN890" s="416"/>
      <c r="AO890" s="416"/>
      <c r="AP890" s="416"/>
      <c r="AQ890" s="277"/>
      <c r="AR890" s="264"/>
      <c r="AS890" s="252"/>
      <c r="AT890" s="252"/>
      <c r="AU890" s="252"/>
    </row>
    <row r="891" spans="1:47" outlineLevel="3" x14ac:dyDescent="0.25">
      <c r="A891" s="252"/>
      <c r="B891" s="261"/>
      <c r="C891" s="254">
        <f t="shared" si="312"/>
        <v>4</v>
      </c>
      <c r="D891" s="277"/>
      <c r="E891" s="332"/>
      <c r="F891" s="332"/>
      <c r="G891" s="277"/>
      <c r="H891" s="298">
        <v>7</v>
      </c>
      <c r="I891" s="304"/>
      <c r="J891" s="298" t="s">
        <v>633</v>
      </c>
      <c r="K891" s="421"/>
      <c r="L891" s="421"/>
      <c r="M891" s="421"/>
      <c r="N891" s="421"/>
      <c r="O891" s="421"/>
      <c r="P891" s="421"/>
      <c r="Q891" s="421"/>
      <c r="R891" s="421"/>
      <c r="S891" s="946"/>
      <c r="T891" s="947"/>
      <c r="U891" s="947"/>
      <c r="V891" s="947"/>
      <c r="W891" s="948"/>
      <c r="X891" s="282"/>
      <c r="Y891" s="427">
        <f t="shared" si="320"/>
        <v>3640</v>
      </c>
      <c r="Z891" s="427">
        <f t="shared" si="321"/>
        <v>3640</v>
      </c>
      <c r="AA891" s="427">
        <f t="shared" si="322"/>
        <v>3640</v>
      </c>
      <c r="AB891" s="427">
        <f t="shared" si="323"/>
        <v>3640</v>
      </c>
      <c r="AC891" s="722">
        <f t="shared" si="339"/>
        <v>10000</v>
      </c>
      <c r="AD891" s="722">
        <f t="shared" si="340"/>
        <v>10000</v>
      </c>
      <c r="AE891" s="722">
        <f t="shared" si="341"/>
        <v>10000</v>
      </c>
      <c r="AF891" s="722">
        <f t="shared" si="342"/>
        <v>10000</v>
      </c>
      <c r="AG891" s="416"/>
      <c r="AH891" s="416"/>
      <c r="AI891" s="416"/>
      <c r="AJ891" s="416"/>
      <c r="AK891" s="416"/>
      <c r="AL891" s="416"/>
      <c r="AM891" s="416"/>
      <c r="AN891" s="416"/>
      <c r="AO891" s="416"/>
      <c r="AP891" s="416"/>
      <c r="AQ891" s="277"/>
      <c r="AR891" s="264"/>
      <c r="AS891" s="252"/>
      <c r="AT891" s="252"/>
      <c r="AU891" s="252"/>
    </row>
    <row r="892" spans="1:47" outlineLevel="3" x14ac:dyDescent="0.25">
      <c r="A892" s="252"/>
      <c r="B892" s="261"/>
      <c r="C892" s="254">
        <f t="shared" si="312"/>
        <v>4</v>
      </c>
      <c r="D892" s="277"/>
      <c r="E892" s="332"/>
      <c r="F892" s="332"/>
      <c r="G892" s="277"/>
      <c r="H892" s="422">
        <v>8</v>
      </c>
      <c r="I892" s="423"/>
      <c r="J892" s="422" t="s">
        <v>633</v>
      </c>
      <c r="K892" s="421"/>
      <c r="L892" s="421"/>
      <c r="M892" s="421"/>
      <c r="N892" s="421"/>
      <c r="O892" s="421"/>
      <c r="P892" s="421"/>
      <c r="Q892" s="421"/>
      <c r="R892" s="421"/>
      <c r="S892" s="946"/>
      <c r="T892" s="947"/>
      <c r="U892" s="947"/>
      <c r="V892" s="947"/>
      <c r="W892" s="948"/>
      <c r="X892" s="282"/>
      <c r="Y892" s="427">
        <f t="shared" si="320"/>
        <v>3640</v>
      </c>
      <c r="Z892" s="427">
        <f t="shared" si="321"/>
        <v>3640</v>
      </c>
      <c r="AA892" s="427">
        <f t="shared" si="322"/>
        <v>3640</v>
      </c>
      <c r="AB892" s="427">
        <f t="shared" si="323"/>
        <v>3640</v>
      </c>
      <c r="AC892" s="722">
        <f t="shared" si="339"/>
        <v>10000</v>
      </c>
      <c r="AD892" s="722">
        <f t="shared" si="340"/>
        <v>10000</v>
      </c>
      <c r="AE892" s="722">
        <f t="shared" si="341"/>
        <v>10000</v>
      </c>
      <c r="AF892" s="722">
        <f t="shared" si="342"/>
        <v>10000</v>
      </c>
      <c r="AG892" s="426"/>
      <c r="AH892" s="426"/>
      <c r="AI892" s="426"/>
      <c r="AJ892" s="426"/>
      <c r="AK892" s="426"/>
      <c r="AL892" s="426"/>
      <c r="AM892" s="426"/>
      <c r="AN892" s="426"/>
      <c r="AO892" s="792"/>
      <c r="AP892" s="792"/>
      <c r="AQ892" s="277"/>
      <c r="AR892" s="264"/>
      <c r="AS892" s="252"/>
      <c r="AT892" s="252"/>
      <c r="AU892" s="252"/>
    </row>
    <row r="893" spans="1:47" outlineLevel="3" x14ac:dyDescent="0.25">
      <c r="A893" s="252"/>
      <c r="B893" s="261"/>
      <c r="C893" s="254">
        <f t="shared" si="312"/>
        <v>4</v>
      </c>
      <c r="D893" s="277"/>
      <c r="E893" s="332"/>
      <c r="F893" s="332"/>
      <c r="G893" s="277"/>
      <c r="H893" s="414" t="s">
        <v>630</v>
      </c>
      <c r="I893" s="415">
        <v>6</v>
      </c>
      <c r="J893" s="415" t="s">
        <v>636</v>
      </c>
      <c r="K893" s="421"/>
      <c r="L893" s="421"/>
      <c r="M893" s="421"/>
      <c r="N893" s="421"/>
      <c r="O893" s="421">
        <v>51</v>
      </c>
      <c r="P893" s="421">
        <v>51</v>
      </c>
      <c r="Q893" s="421">
        <v>51</v>
      </c>
      <c r="R893" s="421">
        <v>51</v>
      </c>
      <c r="S893" s="946"/>
      <c r="T893" s="947"/>
      <c r="U893" s="947"/>
      <c r="V893" s="947"/>
      <c r="W893" s="948"/>
      <c r="X893" s="282"/>
      <c r="Y893" s="427">
        <f t="shared" ref="Y893:Y901" si="343">IF(K893="",10*364,K893)</f>
        <v>3640</v>
      </c>
      <c r="Z893" s="427">
        <f t="shared" ref="Z893:Z901" si="344">IF(L893="",10*364,L893)</f>
        <v>3640</v>
      </c>
      <c r="AA893" s="427">
        <f t="shared" ref="AA893:AA901" si="345">IF(M893="",10*364,M893)</f>
        <v>3640</v>
      </c>
      <c r="AB893" s="427">
        <f t="shared" ref="AB893:AB901" si="346">IF(N893="",10*364,N893)</f>
        <v>3640</v>
      </c>
      <c r="AC893" s="722">
        <f t="shared" si="324"/>
        <v>51</v>
      </c>
      <c r="AD893" s="722">
        <f t="shared" si="317"/>
        <v>51</v>
      </c>
      <c r="AE893" s="722">
        <f t="shared" si="318"/>
        <v>51</v>
      </c>
      <c r="AF893" s="722">
        <f t="shared" si="319"/>
        <v>51</v>
      </c>
      <c r="AG893" s="420"/>
      <c r="AH893" s="420"/>
      <c r="AI893" s="420"/>
      <c r="AJ893" s="420"/>
      <c r="AK893" s="420"/>
      <c r="AL893" s="420"/>
      <c r="AM893" s="420"/>
      <c r="AN893" s="420"/>
      <c r="AO893" s="792"/>
      <c r="AP893" s="792"/>
      <c r="AQ893" s="277"/>
      <c r="AR893" s="264"/>
      <c r="AS893" s="252"/>
      <c r="AT893" s="252"/>
      <c r="AU893" s="252"/>
    </row>
    <row r="894" spans="1:47" outlineLevel="3" x14ac:dyDescent="0.25">
      <c r="A894" s="252"/>
      <c r="B894" s="261"/>
      <c r="C894" s="254">
        <f t="shared" si="312"/>
        <v>4</v>
      </c>
      <c r="D894" s="277"/>
      <c r="E894" s="332"/>
      <c r="F894" s="332"/>
      <c r="G894" s="277"/>
      <c r="H894" s="298" t="s">
        <v>632</v>
      </c>
      <c r="I894" s="304"/>
      <c r="J894" s="304" t="s">
        <v>636</v>
      </c>
      <c r="K894" s="421"/>
      <c r="L894" s="421"/>
      <c r="M894" s="421"/>
      <c r="N894" s="421"/>
      <c r="O894" s="421">
        <v>51</v>
      </c>
      <c r="P894" s="421">
        <v>51</v>
      </c>
      <c r="Q894" s="421">
        <v>51</v>
      </c>
      <c r="R894" s="421">
        <v>51</v>
      </c>
      <c r="S894" s="946"/>
      <c r="T894" s="947"/>
      <c r="U894" s="947"/>
      <c r="V894" s="947"/>
      <c r="W894" s="948"/>
      <c r="X894" s="282"/>
      <c r="Y894" s="427">
        <f t="shared" si="343"/>
        <v>3640</v>
      </c>
      <c r="Z894" s="427">
        <f t="shared" si="344"/>
        <v>3640</v>
      </c>
      <c r="AA894" s="427">
        <f t="shared" si="345"/>
        <v>3640</v>
      </c>
      <c r="AB894" s="427">
        <f t="shared" si="346"/>
        <v>3640</v>
      </c>
      <c r="AC894" s="722">
        <f t="shared" si="324"/>
        <v>51</v>
      </c>
      <c r="AD894" s="722">
        <f t="shared" si="317"/>
        <v>51</v>
      </c>
      <c r="AE894" s="722">
        <f t="shared" si="318"/>
        <v>51</v>
      </c>
      <c r="AF894" s="722">
        <f t="shared" si="319"/>
        <v>51</v>
      </c>
      <c r="AG894" s="416"/>
      <c r="AH894" s="416"/>
      <c r="AI894" s="416"/>
      <c r="AJ894" s="416"/>
      <c r="AK894" s="416"/>
      <c r="AL894" s="416"/>
      <c r="AM894" s="416"/>
      <c r="AN894" s="416"/>
      <c r="AO894" s="416"/>
      <c r="AP894" s="416"/>
      <c r="AQ894" s="277"/>
      <c r="AR894" s="264"/>
      <c r="AS894" s="252"/>
      <c r="AT894" s="252"/>
      <c r="AU894" s="252"/>
    </row>
    <row r="895" spans="1:47" outlineLevel="3" x14ac:dyDescent="0.25">
      <c r="A895" s="252"/>
      <c r="B895" s="261"/>
      <c r="C895" s="254">
        <f t="shared" si="312"/>
        <v>4</v>
      </c>
      <c r="D895" s="277"/>
      <c r="E895" s="332"/>
      <c r="F895" s="332"/>
      <c r="G895" s="277"/>
      <c r="H895" s="298" t="s">
        <v>634</v>
      </c>
      <c r="I895" s="304"/>
      <c r="J895" s="304" t="s">
        <v>1082</v>
      </c>
      <c r="K895" s="421"/>
      <c r="L895" s="421"/>
      <c r="M895" s="421"/>
      <c r="N895" s="421"/>
      <c r="O895" s="421"/>
      <c r="P895" s="421"/>
      <c r="Q895" s="421"/>
      <c r="R895" s="421"/>
      <c r="S895" s="946"/>
      <c r="T895" s="947"/>
      <c r="U895" s="947"/>
      <c r="V895" s="947"/>
      <c r="W895" s="948"/>
      <c r="X895" s="282"/>
      <c r="Y895" s="427">
        <f t="shared" si="343"/>
        <v>3640</v>
      </c>
      <c r="Z895" s="427">
        <f t="shared" si="344"/>
        <v>3640</v>
      </c>
      <c r="AA895" s="427">
        <f t="shared" si="345"/>
        <v>3640</v>
      </c>
      <c r="AB895" s="427">
        <f t="shared" si="346"/>
        <v>3640</v>
      </c>
      <c r="AC895" s="722">
        <f t="shared" si="324"/>
        <v>10000</v>
      </c>
      <c r="AD895" s="722">
        <f t="shared" si="317"/>
        <v>10000</v>
      </c>
      <c r="AE895" s="722">
        <f t="shared" si="318"/>
        <v>10000</v>
      </c>
      <c r="AF895" s="722">
        <f t="shared" si="319"/>
        <v>10000</v>
      </c>
      <c r="AG895" s="416"/>
      <c r="AH895" s="416"/>
      <c r="AI895" s="416"/>
      <c r="AJ895" s="416"/>
      <c r="AK895" s="416"/>
      <c r="AL895" s="416"/>
      <c r="AM895" s="416"/>
      <c r="AN895" s="416"/>
      <c r="AO895" s="416"/>
      <c r="AP895" s="416"/>
      <c r="AQ895" s="277"/>
      <c r="AR895" s="264"/>
      <c r="AS895" s="252"/>
      <c r="AT895" s="252"/>
      <c r="AU895" s="252"/>
    </row>
    <row r="896" spans="1:47" outlineLevel="3" x14ac:dyDescent="0.25">
      <c r="A896" s="252"/>
      <c r="B896" s="261"/>
      <c r="C896" s="254">
        <f t="shared" si="312"/>
        <v>4</v>
      </c>
      <c r="D896" s="277"/>
      <c r="E896" s="332"/>
      <c r="F896" s="332"/>
      <c r="G896" s="277"/>
      <c r="H896" s="298">
        <v>3</v>
      </c>
      <c r="I896" s="304"/>
      <c r="J896" s="298" t="s">
        <v>633</v>
      </c>
      <c r="K896" s="421"/>
      <c r="L896" s="421"/>
      <c r="M896" s="421"/>
      <c r="N896" s="421"/>
      <c r="O896" s="421"/>
      <c r="P896" s="421"/>
      <c r="Q896" s="421"/>
      <c r="R896" s="421"/>
      <c r="S896" s="946"/>
      <c r="T896" s="947"/>
      <c r="U896" s="947"/>
      <c r="V896" s="947"/>
      <c r="W896" s="948"/>
      <c r="X896" s="282"/>
      <c r="Y896" s="427">
        <f t="shared" si="343"/>
        <v>3640</v>
      </c>
      <c r="Z896" s="427">
        <f t="shared" si="344"/>
        <v>3640</v>
      </c>
      <c r="AA896" s="427">
        <f t="shared" si="345"/>
        <v>3640</v>
      </c>
      <c r="AB896" s="427">
        <f t="shared" si="346"/>
        <v>3640</v>
      </c>
      <c r="AC896" s="722">
        <f t="shared" si="324"/>
        <v>10000</v>
      </c>
      <c r="AD896" s="722">
        <f t="shared" si="317"/>
        <v>10000</v>
      </c>
      <c r="AE896" s="722">
        <f t="shared" si="318"/>
        <v>10000</v>
      </c>
      <c r="AF896" s="722">
        <f t="shared" si="319"/>
        <v>10000</v>
      </c>
      <c r="AG896" s="416"/>
      <c r="AH896" s="416"/>
      <c r="AI896" s="416"/>
      <c r="AJ896" s="416"/>
      <c r="AK896" s="416"/>
      <c r="AL896" s="416"/>
      <c r="AM896" s="416"/>
      <c r="AN896" s="416"/>
      <c r="AO896" s="416"/>
      <c r="AP896" s="416"/>
      <c r="AQ896" s="277"/>
      <c r="AR896" s="264"/>
      <c r="AS896" s="252"/>
      <c r="AT896" s="252"/>
      <c r="AU896" s="252"/>
    </row>
    <row r="897" spans="1:47" outlineLevel="3" x14ac:dyDescent="0.25">
      <c r="A897" s="252"/>
      <c r="B897" s="261"/>
      <c r="C897" s="254">
        <f t="shared" si="312"/>
        <v>4</v>
      </c>
      <c r="D897" s="277"/>
      <c r="E897" s="332"/>
      <c r="F897" s="332"/>
      <c r="G897" s="277"/>
      <c r="H897" s="298">
        <v>4</v>
      </c>
      <c r="I897" s="304"/>
      <c r="J897" s="298" t="s">
        <v>633</v>
      </c>
      <c r="K897" s="421"/>
      <c r="L897" s="421"/>
      <c r="M897" s="421"/>
      <c r="N897" s="421"/>
      <c r="O897" s="421"/>
      <c r="P897" s="421"/>
      <c r="Q897" s="421"/>
      <c r="R897" s="421"/>
      <c r="S897" s="946"/>
      <c r="T897" s="947"/>
      <c r="U897" s="947"/>
      <c r="V897" s="947"/>
      <c r="W897" s="948"/>
      <c r="X897" s="282"/>
      <c r="Y897" s="427">
        <f t="shared" si="343"/>
        <v>3640</v>
      </c>
      <c r="Z897" s="427">
        <f t="shared" si="344"/>
        <v>3640</v>
      </c>
      <c r="AA897" s="427">
        <f t="shared" si="345"/>
        <v>3640</v>
      </c>
      <c r="AB897" s="427">
        <f t="shared" si="346"/>
        <v>3640</v>
      </c>
      <c r="AC897" s="722">
        <f t="shared" si="324"/>
        <v>10000</v>
      </c>
      <c r="AD897" s="722">
        <f t="shared" si="317"/>
        <v>10000</v>
      </c>
      <c r="AE897" s="722">
        <f t="shared" si="318"/>
        <v>10000</v>
      </c>
      <c r="AF897" s="722">
        <f t="shared" si="319"/>
        <v>10000</v>
      </c>
      <c r="AG897" s="416"/>
      <c r="AH897" s="416"/>
      <c r="AI897" s="416"/>
      <c r="AJ897" s="416"/>
      <c r="AK897" s="416"/>
      <c r="AL897" s="416"/>
      <c r="AM897" s="416"/>
      <c r="AN897" s="416"/>
      <c r="AO897" s="416"/>
      <c r="AP897" s="416"/>
      <c r="AQ897" s="277"/>
      <c r="AR897" s="264"/>
      <c r="AS897" s="252"/>
      <c r="AT897" s="252"/>
      <c r="AU897" s="252"/>
    </row>
    <row r="898" spans="1:47" outlineLevel="3" x14ac:dyDescent="0.25">
      <c r="A898" s="252"/>
      <c r="B898" s="261"/>
      <c r="C898" s="254">
        <f t="shared" si="312"/>
        <v>4</v>
      </c>
      <c r="D898" s="277"/>
      <c r="E898" s="332"/>
      <c r="F898" s="332"/>
      <c r="G898" s="277"/>
      <c r="H898" s="298">
        <v>5</v>
      </c>
      <c r="I898" s="304"/>
      <c r="J898" s="298" t="s">
        <v>633</v>
      </c>
      <c r="K898" s="421"/>
      <c r="L898" s="421"/>
      <c r="M898" s="421"/>
      <c r="N898" s="421"/>
      <c r="O898" s="421"/>
      <c r="P898" s="421"/>
      <c r="Q898" s="421"/>
      <c r="R898" s="421"/>
      <c r="S898" s="946"/>
      <c r="T898" s="947"/>
      <c r="U898" s="947"/>
      <c r="V898" s="947"/>
      <c r="W898" s="948"/>
      <c r="X898" s="282"/>
      <c r="Y898" s="427">
        <f t="shared" si="343"/>
        <v>3640</v>
      </c>
      <c r="Z898" s="427">
        <f t="shared" si="344"/>
        <v>3640</v>
      </c>
      <c r="AA898" s="427">
        <f t="shared" si="345"/>
        <v>3640</v>
      </c>
      <c r="AB898" s="427">
        <f t="shared" si="346"/>
        <v>3640</v>
      </c>
      <c r="AC898" s="722">
        <f t="shared" si="324"/>
        <v>10000</v>
      </c>
      <c r="AD898" s="722">
        <f t="shared" si="317"/>
        <v>10000</v>
      </c>
      <c r="AE898" s="722">
        <f t="shared" si="318"/>
        <v>10000</v>
      </c>
      <c r="AF898" s="722">
        <f t="shared" si="319"/>
        <v>10000</v>
      </c>
      <c r="AG898" s="416"/>
      <c r="AH898" s="416"/>
      <c r="AI898" s="416"/>
      <c r="AJ898" s="416"/>
      <c r="AK898" s="416"/>
      <c r="AL898" s="416"/>
      <c r="AM898" s="416"/>
      <c r="AN898" s="416"/>
      <c r="AO898" s="416"/>
      <c r="AP898" s="416"/>
      <c r="AQ898" s="277"/>
      <c r="AR898" s="264"/>
      <c r="AS898" s="252"/>
      <c r="AT898" s="252"/>
      <c r="AU898" s="252"/>
    </row>
    <row r="899" spans="1:47" outlineLevel="3" x14ac:dyDescent="0.25">
      <c r="A899" s="252"/>
      <c r="B899" s="261"/>
      <c r="C899" s="254">
        <f t="shared" si="312"/>
        <v>4</v>
      </c>
      <c r="D899" s="277"/>
      <c r="E899" s="332"/>
      <c r="F899" s="332"/>
      <c r="G899" s="277"/>
      <c r="H899" s="298">
        <v>6</v>
      </c>
      <c r="I899" s="304"/>
      <c r="J899" s="298" t="s">
        <v>633</v>
      </c>
      <c r="K899" s="421"/>
      <c r="L899" s="421"/>
      <c r="M899" s="421"/>
      <c r="N899" s="421"/>
      <c r="O899" s="421"/>
      <c r="P899" s="421"/>
      <c r="Q899" s="421"/>
      <c r="R899" s="421"/>
      <c r="S899" s="946"/>
      <c r="T899" s="947"/>
      <c r="U899" s="947"/>
      <c r="V899" s="947"/>
      <c r="W899" s="948"/>
      <c r="X899" s="282"/>
      <c r="Y899" s="427">
        <f t="shared" si="343"/>
        <v>3640</v>
      </c>
      <c r="Z899" s="427">
        <f t="shared" si="344"/>
        <v>3640</v>
      </c>
      <c r="AA899" s="427">
        <f t="shared" si="345"/>
        <v>3640</v>
      </c>
      <c r="AB899" s="427">
        <f t="shared" si="346"/>
        <v>3640</v>
      </c>
      <c r="AC899" s="722">
        <f t="shared" si="324"/>
        <v>10000</v>
      </c>
      <c r="AD899" s="722">
        <f t="shared" si="317"/>
        <v>10000</v>
      </c>
      <c r="AE899" s="722">
        <f t="shared" si="318"/>
        <v>10000</v>
      </c>
      <c r="AF899" s="722">
        <f t="shared" si="319"/>
        <v>10000</v>
      </c>
      <c r="AG899" s="416"/>
      <c r="AH899" s="416"/>
      <c r="AI899" s="416"/>
      <c r="AJ899" s="416"/>
      <c r="AK899" s="416"/>
      <c r="AL899" s="416"/>
      <c r="AM899" s="416"/>
      <c r="AN899" s="416"/>
      <c r="AO899" s="416"/>
      <c r="AP899" s="416"/>
      <c r="AQ899" s="277"/>
      <c r="AR899" s="264"/>
      <c r="AS899" s="252"/>
      <c r="AT899" s="252"/>
      <c r="AU899" s="252"/>
    </row>
    <row r="900" spans="1:47" outlineLevel="3" x14ac:dyDescent="0.25">
      <c r="A900" s="252"/>
      <c r="B900" s="261"/>
      <c r="C900" s="254">
        <f t="shared" si="312"/>
        <v>4</v>
      </c>
      <c r="D900" s="277"/>
      <c r="E900" s="332"/>
      <c r="F900" s="332"/>
      <c r="G900" s="277"/>
      <c r="H900" s="298">
        <v>7</v>
      </c>
      <c r="I900" s="304"/>
      <c r="J900" s="298" t="s">
        <v>633</v>
      </c>
      <c r="K900" s="421"/>
      <c r="L900" s="421"/>
      <c r="M900" s="421"/>
      <c r="N900" s="421"/>
      <c r="O900" s="421"/>
      <c r="P900" s="421"/>
      <c r="Q900" s="421"/>
      <c r="R900" s="421"/>
      <c r="S900" s="946"/>
      <c r="T900" s="947"/>
      <c r="U900" s="947"/>
      <c r="V900" s="947"/>
      <c r="W900" s="948"/>
      <c r="X900" s="282"/>
      <c r="Y900" s="427">
        <f t="shared" si="343"/>
        <v>3640</v>
      </c>
      <c r="Z900" s="427">
        <f t="shared" si="344"/>
        <v>3640</v>
      </c>
      <c r="AA900" s="427">
        <f t="shared" si="345"/>
        <v>3640</v>
      </c>
      <c r="AB900" s="427">
        <f t="shared" si="346"/>
        <v>3640</v>
      </c>
      <c r="AC900" s="722">
        <f t="shared" si="324"/>
        <v>10000</v>
      </c>
      <c r="AD900" s="722">
        <f t="shared" si="317"/>
        <v>10000</v>
      </c>
      <c r="AE900" s="722">
        <f t="shared" si="318"/>
        <v>10000</v>
      </c>
      <c r="AF900" s="722">
        <f t="shared" si="319"/>
        <v>10000</v>
      </c>
      <c r="AG900" s="416"/>
      <c r="AH900" s="416"/>
      <c r="AI900" s="416"/>
      <c r="AJ900" s="416"/>
      <c r="AK900" s="416"/>
      <c r="AL900" s="416"/>
      <c r="AM900" s="416"/>
      <c r="AN900" s="416"/>
      <c r="AO900" s="416"/>
      <c r="AP900" s="416"/>
      <c r="AQ900" s="277"/>
      <c r="AR900" s="264"/>
      <c r="AS900" s="252"/>
      <c r="AT900" s="252"/>
      <c r="AU900" s="252"/>
    </row>
    <row r="901" spans="1:47" outlineLevel="3" x14ac:dyDescent="0.25">
      <c r="A901" s="252"/>
      <c r="B901" s="261"/>
      <c r="C901" s="254">
        <f t="shared" si="312"/>
        <v>4</v>
      </c>
      <c r="D901" s="277"/>
      <c r="E901" s="332"/>
      <c r="F901" s="332"/>
      <c r="G901" s="277"/>
      <c r="H901" s="422">
        <v>8</v>
      </c>
      <c r="I901" s="423"/>
      <c r="J901" s="422" t="s">
        <v>633</v>
      </c>
      <c r="K901" s="421"/>
      <c r="L901" s="421"/>
      <c r="M901" s="421"/>
      <c r="N901" s="421"/>
      <c r="O901" s="421"/>
      <c r="P901" s="421"/>
      <c r="Q901" s="421"/>
      <c r="R901" s="421"/>
      <c r="S901" s="949"/>
      <c r="T901" s="950"/>
      <c r="U901" s="950"/>
      <c r="V901" s="950"/>
      <c r="W901" s="951"/>
      <c r="X901" s="282"/>
      <c r="Y901" s="427">
        <f t="shared" si="343"/>
        <v>3640</v>
      </c>
      <c r="Z901" s="427">
        <f t="shared" si="344"/>
        <v>3640</v>
      </c>
      <c r="AA901" s="427">
        <f t="shared" si="345"/>
        <v>3640</v>
      </c>
      <c r="AB901" s="427">
        <f t="shared" si="346"/>
        <v>3640</v>
      </c>
      <c r="AC901" s="722">
        <f t="shared" si="324"/>
        <v>10000</v>
      </c>
      <c r="AD901" s="722">
        <f t="shared" si="317"/>
        <v>10000</v>
      </c>
      <c r="AE901" s="722">
        <f t="shared" si="318"/>
        <v>10000</v>
      </c>
      <c r="AF901" s="722">
        <f t="shared" si="319"/>
        <v>10000</v>
      </c>
      <c r="AG901" s="426"/>
      <c r="AH901" s="426"/>
      <c r="AI901" s="426"/>
      <c r="AJ901" s="426"/>
      <c r="AK901" s="426"/>
      <c r="AL901" s="426"/>
      <c r="AM901" s="426"/>
      <c r="AN901" s="426"/>
      <c r="AO901" s="792"/>
      <c r="AP901" s="792"/>
      <c r="AQ901" s="277"/>
      <c r="AR901" s="264"/>
      <c r="AS901" s="252"/>
      <c r="AT901" s="252"/>
      <c r="AU901" s="252"/>
    </row>
    <row r="902" spans="1:47" ht="5.25" customHeight="1" outlineLevel="2" x14ac:dyDescent="0.25">
      <c r="A902" s="252"/>
      <c r="B902" s="261"/>
      <c r="C902" s="254">
        <f>INT($C$817)+2.005</f>
        <v>3.0049999999999999</v>
      </c>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t="s">
        <v>401</v>
      </c>
      <c r="AR902" s="264"/>
      <c r="AS902" s="252"/>
      <c r="AT902" s="252"/>
      <c r="AU902" s="252"/>
    </row>
    <row r="903" spans="1:47" ht="5.25" customHeight="1" outlineLevel="2" x14ac:dyDescent="0.25">
      <c r="A903" s="252"/>
      <c r="B903" s="261"/>
      <c r="C903" s="254">
        <f>INT($C$817)+2.005</f>
        <v>3.0049999999999999</v>
      </c>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64"/>
      <c r="AS903" s="252"/>
      <c r="AT903" s="252"/>
      <c r="AU903" s="252"/>
    </row>
    <row r="904" spans="1:47" ht="5.25" customHeight="1" outlineLevel="1" x14ac:dyDescent="0.25">
      <c r="A904" s="252"/>
      <c r="B904" s="287"/>
      <c r="C904" s="288">
        <f>INT($C$817)+1.005</f>
        <v>2.0049999999999999</v>
      </c>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c r="Z904" s="289"/>
      <c r="AA904" s="289"/>
      <c r="AB904" s="289"/>
      <c r="AC904" s="289"/>
      <c r="AD904" s="289"/>
      <c r="AE904" s="289"/>
      <c r="AF904" s="289"/>
      <c r="AG904" s="289"/>
      <c r="AH904" s="289"/>
      <c r="AI904" s="289"/>
      <c r="AJ904" s="289"/>
      <c r="AK904" s="289"/>
      <c r="AL904" s="289"/>
      <c r="AM904" s="289"/>
      <c r="AN904" s="289"/>
      <c r="AO904" s="289"/>
      <c r="AP904" s="289"/>
      <c r="AQ904" s="289"/>
      <c r="AR904" s="290" t="s">
        <v>117</v>
      </c>
      <c r="AS904" s="252"/>
      <c r="AT904" s="252"/>
      <c r="AU904" s="252"/>
    </row>
    <row r="905" spans="1:47" ht="5.25" customHeight="1" x14ac:dyDescent="0.25">
      <c r="A905" s="252"/>
      <c r="B905" s="291"/>
      <c r="C905" s="292">
        <f>INT($C$817)+0.005</f>
        <v>1.0049999999999999</v>
      </c>
      <c r="D905" s="291"/>
      <c r="E905" s="291"/>
      <c r="F905" s="291"/>
      <c r="G905" s="291"/>
      <c r="H905" s="291"/>
      <c r="I905" s="291"/>
      <c r="J905" s="291"/>
      <c r="K905" s="291"/>
      <c r="L905" s="291"/>
      <c r="M905" s="291"/>
      <c r="N905" s="291"/>
      <c r="O905" s="291"/>
      <c r="P905" s="291"/>
      <c r="Q905" s="291"/>
      <c r="R905" s="291"/>
      <c r="S905" s="291"/>
      <c r="T905" s="291"/>
      <c r="U905" s="291"/>
      <c r="V905" s="291"/>
      <c r="W905" s="291"/>
      <c r="X905" s="291"/>
      <c r="Y905" s="291"/>
      <c r="Z905" s="291"/>
      <c r="AA905" s="291"/>
      <c r="AB905" s="291"/>
      <c r="AC905" s="291"/>
      <c r="AD905" s="291"/>
      <c r="AE905" s="291"/>
      <c r="AF905" s="291"/>
      <c r="AG905" s="291"/>
      <c r="AH905" s="291"/>
      <c r="AI905" s="291"/>
      <c r="AJ905" s="291"/>
      <c r="AK905" s="291"/>
      <c r="AL905" s="291"/>
      <c r="AM905" s="291"/>
      <c r="AN905" s="291"/>
      <c r="AO905" s="291"/>
      <c r="AP905" s="291"/>
      <c r="AQ905" s="291"/>
      <c r="AR905" s="291"/>
      <c r="AS905" s="252"/>
      <c r="AT905" s="252"/>
      <c r="AU905" s="252"/>
    </row>
    <row r="906" spans="1:47" outlineLevel="2" x14ac:dyDescent="0.25">
      <c r="A906" s="252"/>
      <c r="B906" s="252"/>
      <c r="C906" s="254">
        <f>INT($C$817)+2</f>
        <v>3</v>
      </c>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c r="AC906" s="252"/>
      <c r="AD906" s="252"/>
      <c r="AE906" s="252"/>
      <c r="AF906" s="252"/>
      <c r="AG906" s="252"/>
      <c r="AH906" s="252"/>
      <c r="AI906" s="252"/>
      <c r="AJ906" s="252"/>
      <c r="AK906" s="252"/>
      <c r="AL906" s="252"/>
      <c r="AM906" s="252"/>
      <c r="AN906" s="252"/>
      <c r="AO906" s="252"/>
      <c r="AP906" s="252"/>
      <c r="AQ906" s="252"/>
      <c r="AR906" s="252"/>
      <c r="AS906" s="252"/>
      <c r="AT906" s="252"/>
      <c r="AU906" s="252"/>
    </row>
    <row r="907" spans="1:47" outlineLevel="2" x14ac:dyDescent="0.25">
      <c r="A907" s="252"/>
      <c r="B907" s="252"/>
      <c r="C907" s="254">
        <f>INT($C$911)+2</f>
        <v>3</v>
      </c>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c r="AC907" s="252"/>
      <c r="AD907" s="252"/>
      <c r="AE907" s="252"/>
      <c r="AF907" s="252"/>
      <c r="AG907" s="252"/>
      <c r="AH907" s="252"/>
      <c r="AI907" s="252"/>
      <c r="AJ907" s="252"/>
      <c r="AK907" s="252"/>
      <c r="AL907" s="252"/>
      <c r="AM907" s="252"/>
      <c r="AN907" s="252"/>
      <c r="AO907" s="252"/>
      <c r="AP907" s="252"/>
      <c r="AQ907" s="252"/>
      <c r="AR907" s="252"/>
      <c r="AS907" s="252"/>
      <c r="AT907" s="252"/>
      <c r="AU907" s="252"/>
    </row>
    <row r="908" spans="1:47" ht="5.25" customHeight="1" thickBot="1" x14ac:dyDescent="0.3">
      <c r="A908" s="252"/>
      <c r="B908" s="255"/>
      <c r="C908" s="256">
        <f>INT($C$911)+0.005</f>
        <v>1.0049999999999999</v>
      </c>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c r="AF908" s="255"/>
      <c r="AG908" s="255"/>
      <c r="AH908" s="255"/>
      <c r="AI908" s="255"/>
      <c r="AJ908" s="255"/>
      <c r="AK908" s="255"/>
      <c r="AL908" s="255"/>
      <c r="AM908" s="255"/>
      <c r="AN908" s="255"/>
      <c r="AO908" s="255"/>
      <c r="AP908" s="255"/>
      <c r="AQ908" s="255"/>
      <c r="AR908" s="255"/>
      <c r="AS908" s="252"/>
      <c r="AT908" s="252"/>
      <c r="AU908" s="252"/>
    </row>
    <row r="909" spans="1:47" ht="5.25" customHeight="1" outlineLevel="1" collapsed="1" x14ac:dyDescent="0.25">
      <c r="A909" s="252"/>
      <c r="B909" s="257" t="s">
        <v>0</v>
      </c>
      <c r="C909" s="258">
        <f>INT($C$911)+1.005</f>
        <v>2.0049999999999999</v>
      </c>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259"/>
      <c r="AR909" s="260"/>
      <c r="AS909" s="252"/>
      <c r="AT909" s="252"/>
      <c r="AU909" s="252"/>
    </row>
    <row r="910" spans="1:47" hidden="1" outlineLevel="4" x14ac:dyDescent="0.25">
      <c r="A910" s="252"/>
      <c r="B910" s="261"/>
      <c r="C910" s="254">
        <f>INT(MAX($C$921:$C$1031))+1</f>
        <v>5</v>
      </c>
      <c r="D910" s="262"/>
      <c r="E910" s="262"/>
      <c r="F910" s="262"/>
      <c r="G910" s="262"/>
      <c r="H910" s="263"/>
      <c r="I910" s="263"/>
      <c r="J910" s="263"/>
      <c r="K910" s="263"/>
      <c r="L910" s="263"/>
      <c r="M910" s="263"/>
      <c r="N910" s="263"/>
      <c r="O910" s="263"/>
      <c r="P910" s="263"/>
      <c r="Q910" s="263"/>
      <c r="R910" s="263"/>
      <c r="S910" s="263"/>
      <c r="T910" s="263"/>
      <c r="U910" s="263"/>
      <c r="V910" s="263"/>
      <c r="W910" s="263"/>
      <c r="X910" s="263"/>
      <c r="Y910" s="263"/>
      <c r="Z910" s="263"/>
      <c r="AA910" s="263"/>
      <c r="AB910" s="263"/>
      <c r="AC910" s="263"/>
      <c r="AD910" s="263"/>
      <c r="AE910" s="263"/>
      <c r="AF910" s="263"/>
      <c r="AG910" s="263"/>
      <c r="AH910" s="263"/>
      <c r="AI910" s="263"/>
      <c r="AJ910" s="263"/>
      <c r="AK910" s="263"/>
      <c r="AL910" s="263"/>
      <c r="AM910" s="263"/>
      <c r="AN910" s="263"/>
      <c r="AO910" s="263"/>
      <c r="AP910" s="263"/>
      <c r="AQ910" s="262"/>
      <c r="AR910" s="264"/>
      <c r="AS910" s="252"/>
      <c r="AT910" s="252"/>
      <c r="AU910" s="252"/>
    </row>
    <row r="911" spans="1:47" ht="20.25" customHeight="1" x14ac:dyDescent="0.25">
      <c r="A911" s="252"/>
      <c r="B911" s="261"/>
      <c r="C911" s="254">
        <v>1.02</v>
      </c>
      <c r="D911" s="265"/>
      <c r="E911" s="325" t="s">
        <v>389</v>
      </c>
      <c r="F911" s="326"/>
      <c r="G911" s="266"/>
      <c r="H911" s="628" t="str">
        <f>COUNTIFS($B$1:$B911, "«")&amp;" Sheep: Husbandry &amp; Labour requirements"</f>
        <v>6 Sheep: Husbandry &amp; Labour requirements</v>
      </c>
      <c r="I911" s="293"/>
      <c r="J911" s="293"/>
      <c r="K911" s="293"/>
      <c r="L911" s="293"/>
      <c r="M911" s="293"/>
      <c r="N911" s="293"/>
      <c r="O911" s="293"/>
      <c r="P911" s="293"/>
      <c r="Q911" s="293"/>
      <c r="R911" s="293"/>
      <c r="S911" s="293"/>
      <c r="T911" s="293"/>
      <c r="U911" s="293"/>
      <c r="V911" s="293"/>
      <c r="W911" s="406"/>
      <c r="X911" s="293"/>
      <c r="Y911" s="293"/>
      <c r="Z911" s="293"/>
      <c r="AA911" s="293"/>
      <c r="AB911" s="293"/>
      <c r="AC911" s="293"/>
      <c r="AD911" s="293"/>
      <c r="AE911" s="293"/>
      <c r="AF911" s="293"/>
      <c r="AG911" s="293"/>
      <c r="AH911" s="293"/>
      <c r="AI911" s="293"/>
      <c r="AJ911" s="293"/>
      <c r="AK911" s="293"/>
      <c r="AL911" s="293"/>
      <c r="AM911" s="293"/>
      <c r="AN911" s="293"/>
      <c r="AO911" s="293"/>
      <c r="AP911" s="293"/>
      <c r="AQ911" s="328"/>
      <c r="AR911" s="264"/>
      <c r="AS911" s="252"/>
      <c r="AT911" s="252"/>
      <c r="AU911" s="252"/>
    </row>
    <row r="912" spans="1:47" ht="20.25" customHeight="1" outlineLevel="1" x14ac:dyDescent="0.25">
      <c r="A912" s="252"/>
      <c r="B912" s="261"/>
      <c r="C912" s="254">
        <f>INT($C$911)+1.02</f>
        <v>2.02</v>
      </c>
      <c r="D912" s="265"/>
      <c r="E912" s="325" t="s">
        <v>391</v>
      </c>
      <c r="F912" s="329">
        <v>1</v>
      </c>
      <c r="G912" s="270"/>
      <c r="H912" s="271" t="s">
        <v>637</v>
      </c>
      <c r="I912" s="272"/>
      <c r="J912" s="272"/>
      <c r="K912" s="272"/>
      <c r="L912" s="272"/>
      <c r="M912" s="272"/>
      <c r="N912" s="272"/>
      <c r="O912" s="272"/>
      <c r="P912" s="272"/>
      <c r="Q912" s="272"/>
      <c r="R912" s="272"/>
      <c r="S912" s="272"/>
      <c r="T912" s="272"/>
      <c r="U912" s="272"/>
      <c r="V912" s="272"/>
      <c r="W912" s="407"/>
      <c r="X912" s="272"/>
      <c r="Y912" s="272"/>
      <c r="Z912" s="272"/>
      <c r="AA912" s="272"/>
      <c r="AB912" s="272"/>
      <c r="AC912" s="272"/>
      <c r="AD912" s="272"/>
      <c r="AE912" s="272"/>
      <c r="AF912" s="272"/>
      <c r="AG912" s="272"/>
      <c r="AH912" s="272"/>
      <c r="AI912" s="272"/>
      <c r="AJ912" s="272"/>
      <c r="AK912" s="272"/>
      <c r="AL912" s="272"/>
      <c r="AM912" s="272"/>
      <c r="AN912" s="272"/>
      <c r="AO912" s="272"/>
      <c r="AP912" s="272"/>
      <c r="AQ912" s="331"/>
      <c r="AR912" s="264"/>
      <c r="AS912" s="252"/>
      <c r="AT912" s="252"/>
      <c r="AU912" s="252"/>
    </row>
    <row r="913" spans="1:47" ht="5.25" customHeight="1" outlineLevel="2" x14ac:dyDescent="0.25">
      <c r="A913" s="252"/>
      <c r="B913" s="261"/>
      <c r="C913" s="254">
        <f>INT($C$911)+2.005</f>
        <v>3.0049999999999999</v>
      </c>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c r="AA913" s="262"/>
      <c r="AB913" s="262"/>
      <c r="AC913" s="262"/>
      <c r="AD913" s="262"/>
      <c r="AE913" s="262"/>
      <c r="AF913" s="262"/>
      <c r="AG913" s="262"/>
      <c r="AH913" s="262"/>
      <c r="AI913" s="262"/>
      <c r="AJ913" s="262"/>
      <c r="AK913" s="262"/>
      <c r="AL913" s="262"/>
      <c r="AM913" s="262"/>
      <c r="AN913" s="262"/>
      <c r="AO913" s="262"/>
      <c r="AP913" s="262"/>
      <c r="AQ913" s="262"/>
      <c r="AR913" s="264"/>
      <c r="AS913" s="252"/>
      <c r="AT913" s="252"/>
      <c r="AU913" s="252"/>
    </row>
    <row r="914" spans="1:47" outlineLevel="2" x14ac:dyDescent="0.25">
      <c r="A914" s="252"/>
      <c r="B914" s="261"/>
      <c r="C914" s="254">
        <f>INT($C$911)+2</f>
        <v>3</v>
      </c>
      <c r="D914" s="262"/>
      <c r="E914" s="332"/>
      <c r="F914" s="332"/>
      <c r="G914" s="262"/>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c r="AE914" s="275"/>
      <c r="AF914" s="275"/>
      <c r="AG914" s="275"/>
      <c r="AH914" s="275"/>
      <c r="AI914" s="275"/>
      <c r="AJ914" s="275"/>
      <c r="AK914" s="275"/>
      <c r="AL914" s="275"/>
      <c r="AM914" s="275"/>
      <c r="AN914" s="275"/>
      <c r="AO914" s="275"/>
      <c r="AP914" s="275"/>
      <c r="AQ914" s="262"/>
      <c r="AR914" s="264"/>
      <c r="AS914" s="252"/>
      <c r="AT914" s="252"/>
      <c r="AU914" s="252"/>
    </row>
    <row r="915" spans="1:47" outlineLevel="2" x14ac:dyDescent="0.25">
      <c r="A915" s="252"/>
      <c r="B915" s="261"/>
      <c r="C915" s="254">
        <f>INT($C$911)+2</f>
        <v>3</v>
      </c>
      <c r="D915" s="262"/>
      <c r="E915" s="332"/>
      <c r="F915" s="332"/>
      <c r="G915" s="262"/>
      <c r="H915" s="276"/>
      <c r="I915" s="276"/>
      <c r="J915" s="276"/>
      <c r="K915" s="276"/>
      <c r="L915" s="333" t="s">
        <v>638</v>
      </c>
      <c r="M915" s="333"/>
      <c r="N915" s="333"/>
      <c r="O915" s="333"/>
      <c r="P915" s="333"/>
      <c r="Q915" s="333"/>
      <c r="R915" s="333"/>
      <c r="S915" s="333"/>
      <c r="T915" s="333"/>
      <c r="U915" s="333"/>
      <c r="V915" s="333"/>
      <c r="W915" s="276"/>
      <c r="X915" s="276"/>
      <c r="Y915" s="276"/>
      <c r="Z915" s="276"/>
      <c r="AA915" s="276"/>
      <c r="AB915" s="276"/>
      <c r="AC915" s="276"/>
      <c r="AD915" s="276"/>
      <c r="AE915" s="276"/>
      <c r="AF915" s="276"/>
      <c r="AG915" s="276"/>
      <c r="AH915" s="276"/>
      <c r="AI915" s="276"/>
      <c r="AJ915" s="276"/>
      <c r="AK915" s="276"/>
      <c r="AL915" s="276"/>
      <c r="AM915" s="276"/>
      <c r="AN915" s="276"/>
      <c r="AO915" s="276"/>
      <c r="AP915" s="276"/>
      <c r="AQ915" s="262"/>
      <c r="AR915" s="264"/>
      <c r="AS915" s="252"/>
      <c r="AT915" s="252"/>
      <c r="AU915" s="252"/>
    </row>
    <row r="916" spans="1:47" outlineLevel="2" x14ac:dyDescent="0.25">
      <c r="A916" s="252"/>
      <c r="B916" s="261"/>
      <c r="C916" s="254">
        <f>INT($C$911)+2</f>
        <v>3</v>
      </c>
      <c r="D916" s="262"/>
      <c r="E916" s="332"/>
      <c r="F916" s="332"/>
      <c r="G916" s="262"/>
      <c r="H916" s="276"/>
      <c r="I916" s="276"/>
      <c r="J916" s="276"/>
      <c r="K916" s="276"/>
      <c r="L916" s="276"/>
      <c r="M916" s="276"/>
      <c r="N916" s="333" t="s">
        <v>639</v>
      </c>
      <c r="O916" s="333"/>
      <c r="P916" s="333"/>
      <c r="Q916" s="333"/>
      <c r="R916" s="333"/>
      <c r="S916" s="276"/>
      <c r="T916" s="276"/>
      <c r="U916" s="276"/>
      <c r="V916" s="276"/>
      <c r="W916" s="276"/>
      <c r="X916" s="276"/>
      <c r="Y916" s="276"/>
      <c r="Z916" s="276"/>
      <c r="AA916" s="276"/>
      <c r="AB916" s="276"/>
      <c r="AC916" s="276"/>
      <c r="AD916" s="276"/>
      <c r="AE916" s="276"/>
      <c r="AF916" s="276"/>
      <c r="AG916" s="276"/>
      <c r="AH916" s="276"/>
      <c r="AI916" s="276"/>
      <c r="AJ916" s="276"/>
      <c r="AK916" s="276"/>
      <c r="AL916" s="276"/>
      <c r="AM916" s="276"/>
      <c r="AN916" s="276"/>
      <c r="AO916" s="276"/>
      <c r="AP916" s="276"/>
      <c r="AQ916" s="262"/>
      <c r="AR916" s="264"/>
      <c r="AS916" s="252"/>
      <c r="AT916" s="252"/>
      <c r="AU916" s="252"/>
    </row>
    <row r="917" spans="1:47" ht="30" outlineLevel="2" x14ac:dyDescent="0.25">
      <c r="A917" s="252"/>
      <c r="B917" s="261"/>
      <c r="C917" s="254">
        <f>INT($C$911)+2</f>
        <v>3</v>
      </c>
      <c r="D917" s="262"/>
      <c r="E917" s="332"/>
      <c r="F917" s="332"/>
      <c r="G917" s="262"/>
      <c r="H917" s="276" t="s">
        <v>640</v>
      </c>
      <c r="I917" s="276"/>
      <c r="J917" s="276" t="s">
        <v>641</v>
      </c>
      <c r="K917" s="276" t="s">
        <v>152</v>
      </c>
      <c r="L917" s="276" t="s">
        <v>642</v>
      </c>
      <c r="M917" s="276" t="s">
        <v>643</v>
      </c>
      <c r="N917" s="276" t="s">
        <v>644</v>
      </c>
      <c r="O917" s="276" t="s">
        <v>645</v>
      </c>
      <c r="P917" s="276" t="s">
        <v>646</v>
      </c>
      <c r="Q917" s="428" t="s">
        <v>647</v>
      </c>
      <c r="R917" s="276" t="s">
        <v>648</v>
      </c>
      <c r="S917" s="276" t="s">
        <v>649</v>
      </c>
      <c r="T917" s="276" t="s">
        <v>896</v>
      </c>
      <c r="U917" s="276" t="s">
        <v>602</v>
      </c>
      <c r="V917" s="276" t="s">
        <v>650</v>
      </c>
      <c r="W917" s="276" t="s">
        <v>651</v>
      </c>
      <c r="X917" s="276"/>
      <c r="Y917" s="276"/>
      <c r="Z917" s="276"/>
      <c r="AA917" s="276"/>
      <c r="AB917" s="276"/>
      <c r="AC917" s="276"/>
      <c r="AD917" s="276"/>
      <c r="AE917" s="276"/>
      <c r="AF917" s="276"/>
      <c r="AG917" s="276"/>
      <c r="AH917" s="276"/>
      <c r="AI917" s="276"/>
      <c r="AJ917" s="276"/>
      <c r="AK917" s="276"/>
      <c r="AL917" s="276"/>
      <c r="AM917" s="276"/>
      <c r="AN917" s="276"/>
      <c r="AO917" s="276"/>
      <c r="AP917" s="276"/>
      <c r="AQ917" s="262"/>
      <c r="AR917" s="264"/>
      <c r="AS917" s="252"/>
      <c r="AT917" s="252"/>
      <c r="AU917" s="252"/>
    </row>
    <row r="918" spans="1:47" ht="12" customHeight="1" outlineLevel="2" collapsed="1" x14ac:dyDescent="0.25">
      <c r="A918" s="252"/>
      <c r="B918" s="261" t="s">
        <v>394</v>
      </c>
      <c r="C918" s="254">
        <f>INT($C$911)+2.01</f>
        <v>3.01</v>
      </c>
      <c r="D918" s="262"/>
      <c r="E918" s="262"/>
      <c r="F918" s="262"/>
      <c r="G918" s="262"/>
      <c r="H918" s="276"/>
      <c r="I918" s="276"/>
      <c r="J918" s="276"/>
      <c r="K918" s="276"/>
      <c r="L918" s="276"/>
      <c r="M918" s="276"/>
      <c r="N918" s="276"/>
      <c r="O918" s="276"/>
      <c r="P918" s="276"/>
      <c r="Q918" s="276"/>
      <c r="R918" s="276"/>
      <c r="S918" s="276"/>
      <c r="T918" s="276"/>
      <c r="U918" s="276"/>
      <c r="V918" s="276"/>
      <c r="W918" s="276"/>
      <c r="X918" s="276"/>
      <c r="Y918" s="276"/>
      <c r="Z918" s="276"/>
      <c r="AA918" s="276"/>
      <c r="AB918" s="276"/>
      <c r="AC918" s="276"/>
      <c r="AD918" s="276"/>
      <c r="AE918" s="276"/>
      <c r="AF918" s="276"/>
      <c r="AG918" s="276"/>
      <c r="AH918" s="276"/>
      <c r="AI918" s="276"/>
      <c r="AJ918" s="276"/>
      <c r="AK918" s="276"/>
      <c r="AL918" s="276"/>
      <c r="AM918" s="276"/>
      <c r="AN918" s="276"/>
      <c r="AO918" s="276"/>
      <c r="AP918" s="276"/>
      <c r="AQ918" s="262"/>
      <c r="AR918" s="264"/>
      <c r="AS918" s="252"/>
      <c r="AT918" s="252"/>
      <c r="AU918" s="252"/>
    </row>
    <row r="919" spans="1:47" hidden="1" outlineLevel="4" x14ac:dyDescent="0.25">
      <c r="A919" s="252"/>
      <c r="B919" s="261"/>
      <c r="C919" s="254">
        <f>INT(MAX($C$921:$C$1031))+1</f>
        <v>5</v>
      </c>
      <c r="D919" s="277"/>
      <c r="E919" s="332"/>
      <c r="F919" s="332"/>
      <c r="G919" s="277"/>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c r="AD919" s="332"/>
      <c r="AE919" s="332"/>
      <c r="AF919" s="332"/>
      <c r="AG919" s="332"/>
      <c r="AH919" s="332"/>
      <c r="AI919" s="332"/>
      <c r="AJ919" s="332"/>
      <c r="AK919" s="332"/>
      <c r="AL919" s="332"/>
      <c r="AM919" s="332"/>
      <c r="AN919" s="332"/>
      <c r="AO919" s="332"/>
      <c r="AP919" s="332"/>
      <c r="AQ919" s="277"/>
      <c r="AR919" s="264"/>
      <c r="AS919" s="252"/>
      <c r="AT919" s="252"/>
      <c r="AU919" s="252"/>
    </row>
    <row r="920" spans="1:47" hidden="1" outlineLevel="4" x14ac:dyDescent="0.25">
      <c r="A920" s="252"/>
      <c r="B920" s="261" t="s">
        <v>395</v>
      </c>
      <c r="C920" s="254">
        <f>INT(MAX($C$921:$C$1031))+1</f>
        <v>5</v>
      </c>
      <c r="D920" s="277" t="s">
        <v>396</v>
      </c>
      <c r="E920" s="332"/>
      <c r="F920" s="332"/>
      <c r="G920" s="277"/>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c r="AD920" s="332"/>
      <c r="AE920" s="332"/>
      <c r="AF920" s="332"/>
      <c r="AG920" s="332"/>
      <c r="AH920" s="332"/>
      <c r="AI920" s="332"/>
      <c r="AJ920" s="332"/>
      <c r="AK920" s="332"/>
      <c r="AL920" s="332"/>
      <c r="AM920" s="332"/>
      <c r="AN920" s="332"/>
      <c r="AO920" s="332"/>
      <c r="AP920" s="332"/>
      <c r="AQ920" s="277"/>
      <c r="AR920" s="264"/>
      <c r="AS920" s="252"/>
      <c r="AT920" s="252"/>
      <c r="AU920" s="252"/>
    </row>
    <row r="921" spans="1:47" ht="5.25" customHeight="1" outlineLevel="2" x14ac:dyDescent="0.25">
      <c r="A921" s="252"/>
      <c r="B921" s="261"/>
      <c r="C921" s="254">
        <f>INT($C$911)+2.005</f>
        <v>3.0049999999999999</v>
      </c>
      <c r="D921" s="277" t="s">
        <v>397</v>
      </c>
      <c r="E921" s="277"/>
      <c r="F921" s="277"/>
      <c r="G921" s="277"/>
      <c r="H921" s="336"/>
      <c r="I921" s="336"/>
      <c r="J921" s="336"/>
      <c r="K921" s="336"/>
      <c r="L921" s="429"/>
      <c r="M921" s="429"/>
      <c r="N921" s="429"/>
      <c r="O921" s="429"/>
      <c r="P921" s="429"/>
      <c r="Q921" s="429"/>
      <c r="R921" s="429"/>
      <c r="S921" s="429"/>
      <c r="T921" s="429"/>
      <c r="U921" s="429"/>
      <c r="V921" s="429"/>
      <c r="W921" s="429"/>
      <c r="X921" s="336"/>
      <c r="Y921" s="336"/>
      <c r="Z921" s="336"/>
      <c r="AA921" s="336"/>
      <c r="AB921" s="279"/>
      <c r="AC921" s="279"/>
      <c r="AD921" s="279"/>
      <c r="AE921" s="279"/>
      <c r="AF921" s="279"/>
      <c r="AG921" s="279"/>
      <c r="AH921" s="279"/>
      <c r="AI921" s="279"/>
      <c r="AJ921" s="279"/>
      <c r="AK921" s="279"/>
      <c r="AL921" s="279"/>
      <c r="AM921" s="279"/>
      <c r="AN921" s="279"/>
      <c r="AO921" s="279"/>
      <c r="AP921" s="279"/>
      <c r="AQ921" s="277"/>
      <c r="AR921" s="264"/>
      <c r="AS921" s="252"/>
      <c r="AT921" s="252"/>
      <c r="AU921" s="252"/>
    </row>
    <row r="922" spans="1:47" outlineLevel="2" x14ac:dyDescent="0.25">
      <c r="A922" s="252"/>
      <c r="B922" s="261"/>
      <c r="C922" s="254">
        <f>INT($C$911)+2</f>
        <v>3</v>
      </c>
      <c r="D922" s="277"/>
      <c r="E922" s="332" t="s">
        <v>652</v>
      </c>
      <c r="F922" s="326" t="s">
        <v>653</v>
      </c>
      <c r="G922" s="277"/>
      <c r="H922" s="430"/>
      <c r="I922" s="349"/>
      <c r="J922" s="349"/>
      <c r="K922" s="282"/>
      <c r="L922" s="431">
        <f>COUNTA($J$922:$J$1031)/M922</f>
        <v>27</v>
      </c>
      <c r="M922" s="431">
        <v>4</v>
      </c>
      <c r="N922" s="349"/>
      <c r="O922" s="349"/>
      <c r="P922" s="349"/>
      <c r="Q922" s="349"/>
      <c r="R922" s="349"/>
      <c r="S922" s="349"/>
      <c r="T922" s="349"/>
      <c r="U922" s="349"/>
      <c r="V922" s="349"/>
      <c r="W922" s="349"/>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outlineLevel="2" x14ac:dyDescent="0.25">
      <c r="A923" s="252"/>
      <c r="B923" s="261"/>
      <c r="C923" s="254">
        <f>INT($C$911)+2</f>
        <v>3</v>
      </c>
      <c r="D923" s="277"/>
      <c r="E923" s="332">
        <v>0</v>
      </c>
      <c r="F923" s="326" t="b">
        <f t="shared" ref="F923:F954" si="347">COUNTIFS($L923:$W923,"-")&lt;&gt;COUNTA($L923:$W923)</f>
        <v>1</v>
      </c>
      <c r="G923" s="277"/>
      <c r="H923" s="432" t="s">
        <v>654</v>
      </c>
      <c r="I923" s="432"/>
      <c r="J923" s="414" t="s">
        <v>655</v>
      </c>
      <c r="K923" s="433" t="str">
        <f>IF(L923&lt;0,"-",IFERROR(DATE(2019,1,($L923)*7+1),"-"))</f>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outlineLevel="2" x14ac:dyDescent="0.25">
      <c r="A924" s="252"/>
      <c r="B924" s="261"/>
      <c r="C924" s="254">
        <f>INT($C$911)+2</f>
        <v>3</v>
      </c>
      <c r="D924" s="277"/>
      <c r="E924" s="435">
        <f>E923</f>
        <v>0</v>
      </c>
      <c r="F924" s="326" t="b">
        <f t="shared" si="347"/>
        <v>1</v>
      </c>
      <c r="G924" s="277"/>
      <c r="H924" s="909" t="s">
        <v>657</v>
      </c>
      <c r="I924" s="910"/>
      <c r="J924" s="436" t="s">
        <v>658</v>
      </c>
      <c r="K924" s="437">
        <f t="shared" ref="K924:K987" si="348">IF(L924&lt;0,"-",IFERROR(DATE(2019,1,($L924)*7+1),"-"))</f>
        <v>43802</v>
      </c>
      <c r="L924" s="322">
        <v>48</v>
      </c>
      <c r="M924" s="438" t="s">
        <v>656</v>
      </c>
      <c r="N924" s="438" t="s">
        <v>656</v>
      </c>
      <c r="O924" s="438" t="s">
        <v>656</v>
      </c>
      <c r="P924" s="438" t="s">
        <v>656</v>
      </c>
      <c r="Q924" s="438" t="s">
        <v>656</v>
      </c>
      <c r="R924" s="438" t="s">
        <v>656</v>
      </c>
      <c r="S924" s="438" t="s">
        <v>656</v>
      </c>
      <c r="T924" s="438" t="s">
        <v>656</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outlineLevel="2" x14ac:dyDescent="0.25">
      <c r="A925" s="252"/>
      <c r="B925" s="261"/>
      <c r="C925" s="254">
        <f>INT($C$911)+2</f>
        <v>3</v>
      </c>
      <c r="D925" s="277"/>
      <c r="E925" s="435">
        <f>E924</f>
        <v>0</v>
      </c>
      <c r="F925" s="326" t="b">
        <f t="shared" si="347"/>
        <v>1</v>
      </c>
      <c r="G925" s="277"/>
      <c r="H925" s="911"/>
      <c r="I925" s="912"/>
      <c r="J925" s="436" t="s">
        <v>659</v>
      </c>
      <c r="K925" s="437" t="str">
        <f t="shared" si="348"/>
        <v>-</v>
      </c>
      <c r="L925" s="438" t="s">
        <v>660</v>
      </c>
      <c r="M925" s="322">
        <v>26</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outlineLevel="2" collapsed="1" x14ac:dyDescent="0.25">
      <c r="A926" s="252"/>
      <c r="B926" s="261"/>
      <c r="C926" s="254">
        <f>INT($C$911)+2</f>
        <v>3</v>
      </c>
      <c r="D926" s="277"/>
      <c r="E926" s="435">
        <f>E925</f>
        <v>0</v>
      </c>
      <c r="F926" s="326" t="b">
        <f t="shared" si="347"/>
        <v>1</v>
      </c>
      <c r="G926" s="277"/>
      <c r="H926" s="913"/>
      <c r="I926" s="914"/>
      <c r="J926" s="422" t="s">
        <v>661</v>
      </c>
      <c r="K926" s="439" t="str">
        <f t="shared" si="348"/>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ref="C927:C958" si="349">INT($C$911)+3</f>
        <v>4</v>
      </c>
      <c r="D927" s="277"/>
      <c r="E927" s="332">
        <v>1</v>
      </c>
      <c r="F927" s="326" t="b">
        <f t="shared" si="347"/>
        <v>1</v>
      </c>
      <c r="G927" s="277"/>
      <c r="H927" s="432" t="s">
        <v>662</v>
      </c>
      <c r="I927" s="432"/>
      <c r="J927" s="414" t="s">
        <v>655</v>
      </c>
      <c r="K927" s="433" t="str">
        <f t="shared" si="348"/>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9"/>
        <v>4</v>
      </c>
      <c r="D928" s="277"/>
      <c r="E928" s="435">
        <f>E927</f>
        <v>1</v>
      </c>
      <c r="F928" s="326" t="b">
        <f t="shared" si="347"/>
        <v>1</v>
      </c>
      <c r="G928" s="277"/>
      <c r="H928" s="909" t="s">
        <v>663</v>
      </c>
      <c r="I928" s="910"/>
      <c r="J928" s="436" t="s">
        <v>658</v>
      </c>
      <c r="K928" s="437">
        <f t="shared" si="348"/>
        <v>43536</v>
      </c>
      <c r="L928" s="322">
        <v>10</v>
      </c>
      <c r="M928" s="438" t="s">
        <v>656</v>
      </c>
      <c r="N928" s="438" t="s">
        <v>656</v>
      </c>
      <c r="O928" s="438" t="s">
        <v>656</v>
      </c>
      <c r="P928" s="438" t="s">
        <v>656</v>
      </c>
      <c r="Q928" s="438" t="s">
        <v>656</v>
      </c>
      <c r="R928" s="438" t="s">
        <v>656</v>
      </c>
      <c r="S928" s="322" t="b">
        <v>1</v>
      </c>
      <c r="T928" s="438" t="s">
        <v>656</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9"/>
        <v>4</v>
      </c>
      <c r="D929" s="277"/>
      <c r="E929" s="435">
        <f>E928</f>
        <v>1</v>
      </c>
      <c r="F929" s="326" t="b">
        <f t="shared" si="347"/>
        <v>1</v>
      </c>
      <c r="G929" s="277"/>
      <c r="H929" s="911"/>
      <c r="I929" s="912"/>
      <c r="J929" s="436" t="s">
        <v>659</v>
      </c>
      <c r="K929" s="437" t="str">
        <f t="shared" si="348"/>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9"/>
        <v>4</v>
      </c>
      <c r="D930" s="277"/>
      <c r="E930" s="435">
        <f>E929</f>
        <v>1</v>
      </c>
      <c r="F930" s="326" t="b">
        <f t="shared" si="347"/>
        <v>1</v>
      </c>
      <c r="G930" s="277"/>
      <c r="H930" s="913"/>
      <c r="I930" s="914"/>
      <c r="J930" s="422" t="s">
        <v>661</v>
      </c>
      <c r="K930" s="439" t="str">
        <f t="shared" si="348"/>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9"/>
        <v>4</v>
      </c>
      <c r="D931" s="277"/>
      <c r="E931" s="332">
        <v>2</v>
      </c>
      <c r="F931" s="326" t="b">
        <f t="shared" si="347"/>
        <v>1</v>
      </c>
      <c r="G931" s="277"/>
      <c r="H931" s="432" t="s">
        <v>664</v>
      </c>
      <c r="I931" s="432"/>
      <c r="J931" s="414" t="s">
        <v>655</v>
      </c>
      <c r="K931" s="433" t="str">
        <f t="shared" si="348"/>
        <v>-</v>
      </c>
      <c r="L931" s="434" t="s">
        <v>656</v>
      </c>
      <c r="M931" s="441">
        <v>42</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9"/>
        <v>4</v>
      </c>
      <c r="D932" s="277"/>
      <c r="E932" s="435">
        <f>E931</f>
        <v>2</v>
      </c>
      <c r="F932" s="326" t="b">
        <f t="shared" si="347"/>
        <v>1</v>
      </c>
      <c r="G932" s="277"/>
      <c r="H932" s="909" t="s">
        <v>665</v>
      </c>
      <c r="I932" s="910"/>
      <c r="J932" s="436" t="s">
        <v>658</v>
      </c>
      <c r="K932" s="437">
        <f t="shared" si="348"/>
        <v>43536</v>
      </c>
      <c r="L932" s="322">
        <v>10</v>
      </c>
      <c r="M932" s="438" t="s">
        <v>656</v>
      </c>
      <c r="N932" s="438" t="s">
        <v>656</v>
      </c>
      <c r="O932" s="438" t="s">
        <v>656</v>
      </c>
      <c r="P932" s="438" t="s">
        <v>656</v>
      </c>
      <c r="Q932" s="438" t="s">
        <v>656</v>
      </c>
      <c r="R932" s="438" t="s">
        <v>656</v>
      </c>
      <c r="S932" s="438" t="s">
        <v>656</v>
      </c>
      <c r="T932" s="438" t="s">
        <v>656</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9"/>
        <v>4</v>
      </c>
      <c r="D933" s="277"/>
      <c r="E933" s="435">
        <f>E932</f>
        <v>2</v>
      </c>
      <c r="F933" s="326" t="b">
        <f t="shared" si="347"/>
        <v>1</v>
      </c>
      <c r="G933" s="277"/>
      <c r="H933" s="911"/>
      <c r="I933" s="912"/>
      <c r="J933" s="436" t="s">
        <v>659</v>
      </c>
      <c r="K933" s="437" t="str">
        <f t="shared" si="348"/>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9"/>
        <v>4</v>
      </c>
      <c r="D934" s="277"/>
      <c r="E934" s="435">
        <f>E933</f>
        <v>2</v>
      </c>
      <c r="F934" s="326" t="b">
        <f t="shared" si="347"/>
        <v>1</v>
      </c>
      <c r="G934" s="277"/>
      <c r="H934" s="913"/>
      <c r="I934" s="914"/>
      <c r="J934" s="422" t="s">
        <v>661</v>
      </c>
      <c r="K934" s="439" t="str">
        <f t="shared" si="348"/>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9"/>
        <v>4</v>
      </c>
      <c r="D935" s="277"/>
      <c r="E935" s="332">
        <v>3</v>
      </c>
      <c r="F935" s="326" t="b">
        <f t="shared" si="347"/>
        <v>1</v>
      </c>
      <c r="G935" s="277"/>
      <c r="H935" s="432" t="s">
        <v>666</v>
      </c>
      <c r="I935" s="432"/>
      <c r="J935" s="414" t="s">
        <v>655</v>
      </c>
      <c r="K935" s="433" t="str">
        <f t="shared" si="348"/>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9"/>
        <v>4</v>
      </c>
      <c r="D936" s="277"/>
      <c r="E936" s="435">
        <f>E935</f>
        <v>3</v>
      </c>
      <c r="F936" s="326" t="b">
        <f t="shared" si="347"/>
        <v>1</v>
      </c>
      <c r="G936" s="277"/>
      <c r="H936" s="909" t="s">
        <v>667</v>
      </c>
      <c r="I936" s="910"/>
      <c r="J936" s="436" t="s">
        <v>658</v>
      </c>
      <c r="K936" s="437">
        <f t="shared" si="348"/>
        <v>43802</v>
      </c>
      <c r="L936" s="322">
        <v>48</v>
      </c>
      <c r="M936" s="438" t="s">
        <v>656</v>
      </c>
      <c r="N936" s="438" t="s">
        <v>656</v>
      </c>
      <c r="O936" s="438" t="s">
        <v>656</v>
      </c>
      <c r="P936" s="438" t="s">
        <v>656</v>
      </c>
      <c r="Q936" s="438" t="s">
        <v>656</v>
      </c>
      <c r="R936" s="438" t="s">
        <v>656</v>
      </c>
      <c r="S936" s="438" t="s">
        <v>656</v>
      </c>
      <c r="T936" s="438" t="s">
        <v>656</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9"/>
        <v>4</v>
      </c>
      <c r="D937" s="277"/>
      <c r="E937" s="435">
        <f>E936</f>
        <v>3</v>
      </c>
      <c r="F937" s="326" t="b">
        <f t="shared" si="347"/>
        <v>1</v>
      </c>
      <c r="G937" s="277"/>
      <c r="H937" s="911"/>
      <c r="I937" s="912"/>
      <c r="J937" s="436" t="s">
        <v>659</v>
      </c>
      <c r="K937" s="437" t="str">
        <f t="shared" si="348"/>
        <v>-</v>
      </c>
      <c r="L937" s="438" t="s">
        <v>660</v>
      </c>
      <c r="M937" s="322">
        <v>26</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9"/>
        <v>4</v>
      </c>
      <c r="D938" s="277"/>
      <c r="E938" s="435">
        <f>E937</f>
        <v>3</v>
      </c>
      <c r="F938" s="326" t="b">
        <f t="shared" si="347"/>
        <v>1</v>
      </c>
      <c r="G938" s="277"/>
      <c r="H938" s="913"/>
      <c r="I938" s="914"/>
      <c r="J938" s="422" t="s">
        <v>661</v>
      </c>
      <c r="K938" s="439" t="str">
        <f t="shared" si="348"/>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9"/>
        <v>4</v>
      </c>
      <c r="D939" s="277"/>
      <c r="E939" s="332">
        <v>4</v>
      </c>
      <c r="F939" s="326" t="b">
        <f t="shared" si="347"/>
        <v>1</v>
      </c>
      <c r="G939" s="277"/>
      <c r="H939" s="432" t="s">
        <v>668</v>
      </c>
      <c r="I939" s="432"/>
      <c r="J939" s="414" t="s">
        <v>655</v>
      </c>
      <c r="K939" s="433" t="str">
        <f t="shared" si="348"/>
        <v>-</v>
      </c>
      <c r="L939" s="434" t="s">
        <v>656</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9"/>
        <v>4</v>
      </c>
      <c r="D940" s="277"/>
      <c r="E940" s="435">
        <f>E939</f>
        <v>4</v>
      </c>
      <c r="F940" s="326" t="b">
        <f t="shared" si="347"/>
        <v>1</v>
      </c>
      <c r="G940" s="277"/>
      <c r="H940" s="909" t="s">
        <v>669</v>
      </c>
      <c r="I940" s="910"/>
      <c r="J940" s="436" t="s">
        <v>658</v>
      </c>
      <c r="K940" s="437">
        <f t="shared" si="348"/>
        <v>43802</v>
      </c>
      <c r="L940" s="322">
        <v>48</v>
      </c>
      <c r="M940" s="438" t="s">
        <v>656</v>
      </c>
      <c r="N940" s="438" t="s">
        <v>656</v>
      </c>
      <c r="O940" s="438" t="s">
        <v>656</v>
      </c>
      <c r="P940" s="438" t="s">
        <v>656</v>
      </c>
      <c r="Q940" s="438" t="s">
        <v>656</v>
      </c>
      <c r="R940" s="438" t="s">
        <v>656</v>
      </c>
      <c r="S940" s="438" t="s">
        <v>656</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9"/>
        <v>4</v>
      </c>
      <c r="D941" s="277"/>
      <c r="E941" s="435">
        <f>E940</f>
        <v>4</v>
      </c>
      <c r="F941" s="326" t="b">
        <f t="shared" si="347"/>
        <v>1</v>
      </c>
      <c r="G941" s="277"/>
      <c r="H941" s="911"/>
      <c r="I941" s="912"/>
      <c r="J941" s="436" t="s">
        <v>659</v>
      </c>
      <c r="K941" s="437" t="str">
        <f t="shared" si="348"/>
        <v>-</v>
      </c>
      <c r="L941" s="438" t="s">
        <v>660</v>
      </c>
      <c r="M941" s="322">
        <v>34</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9"/>
        <v>4</v>
      </c>
      <c r="D942" s="277"/>
      <c r="E942" s="435">
        <f>E941</f>
        <v>4</v>
      </c>
      <c r="F942" s="326" t="b">
        <f t="shared" si="347"/>
        <v>1</v>
      </c>
      <c r="G942" s="277"/>
      <c r="H942" s="913"/>
      <c r="I942" s="914"/>
      <c r="J942" s="422" t="s">
        <v>661</v>
      </c>
      <c r="K942" s="439" t="str">
        <f t="shared" si="348"/>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9"/>
        <v>4</v>
      </c>
      <c r="D943" s="277"/>
      <c r="E943" s="332">
        <v>5</v>
      </c>
      <c r="F943" s="326" t="b">
        <f t="shared" si="347"/>
        <v>1</v>
      </c>
      <c r="G943" s="277"/>
      <c r="H943" s="432" t="s">
        <v>670</v>
      </c>
      <c r="I943" s="432"/>
      <c r="J943" s="414" t="s">
        <v>655</v>
      </c>
      <c r="K943" s="433" t="str">
        <f t="shared" si="348"/>
        <v>-</v>
      </c>
      <c r="L943" s="442">
        <v>-1</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idden="1" outlineLevel="3" x14ac:dyDescent="0.25">
      <c r="A944" s="252"/>
      <c r="B944" s="261"/>
      <c r="C944" s="254">
        <f t="shared" si="349"/>
        <v>4</v>
      </c>
      <c r="D944" s="277"/>
      <c r="E944" s="435">
        <f>E943</f>
        <v>5</v>
      </c>
      <c r="F944" s="326" t="b">
        <f t="shared" si="347"/>
        <v>1</v>
      </c>
      <c r="G944" s="277"/>
      <c r="H944" s="909"/>
      <c r="I944" s="910"/>
      <c r="J944" s="436" t="s">
        <v>658</v>
      </c>
      <c r="K944" s="437" t="str">
        <f t="shared" si="348"/>
        <v>-</v>
      </c>
      <c r="L944" s="438" t="s">
        <v>656</v>
      </c>
      <c r="M944" s="438" t="s">
        <v>656</v>
      </c>
      <c r="N944" s="438" t="s">
        <v>656</v>
      </c>
      <c r="O944" s="438" t="s">
        <v>656</v>
      </c>
      <c r="P944" s="438" t="s">
        <v>656</v>
      </c>
      <c r="Q944" s="438" t="s">
        <v>656</v>
      </c>
      <c r="R944" s="438" t="s">
        <v>656</v>
      </c>
      <c r="S944" s="438" t="s">
        <v>656</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9"/>
        <v>4</v>
      </c>
      <c r="D945" s="277"/>
      <c r="E945" s="435">
        <f>E944</f>
        <v>5</v>
      </c>
      <c r="F945" s="326" t="b">
        <f t="shared" si="347"/>
        <v>1</v>
      </c>
      <c r="G945" s="277"/>
      <c r="H945" s="911"/>
      <c r="I945" s="912"/>
      <c r="J945" s="436" t="s">
        <v>659</v>
      </c>
      <c r="K945" s="437" t="str">
        <f t="shared" si="348"/>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9"/>
        <v>4</v>
      </c>
      <c r="D946" s="277"/>
      <c r="E946" s="435">
        <f>E945</f>
        <v>5</v>
      </c>
      <c r="F946" s="326" t="b">
        <f t="shared" si="347"/>
        <v>1</v>
      </c>
      <c r="G946" s="277"/>
      <c r="H946" s="913"/>
      <c r="I946" s="914"/>
      <c r="J946" s="422" t="s">
        <v>661</v>
      </c>
      <c r="K946" s="439" t="str">
        <f t="shared" si="348"/>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9"/>
        <v>4</v>
      </c>
      <c r="D947" s="277"/>
      <c r="E947" s="332">
        <v>6</v>
      </c>
      <c r="F947" s="326" t="b">
        <f t="shared" si="347"/>
        <v>1</v>
      </c>
      <c r="G947" s="277"/>
      <c r="H947" s="432" t="s">
        <v>671</v>
      </c>
      <c r="I947" s="432"/>
      <c r="J947" s="414" t="s">
        <v>655</v>
      </c>
      <c r="K947" s="433" t="str">
        <f t="shared" si="348"/>
        <v>-</v>
      </c>
      <c r="L947" s="442">
        <v>-1</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idden="1" outlineLevel="3" x14ac:dyDescent="0.25">
      <c r="A948" s="252"/>
      <c r="B948" s="261"/>
      <c r="C948" s="254">
        <f t="shared" si="349"/>
        <v>4</v>
      </c>
      <c r="D948" s="277"/>
      <c r="E948" s="435">
        <f>E947</f>
        <v>6</v>
      </c>
      <c r="F948" s="326" t="b">
        <f t="shared" si="347"/>
        <v>1</v>
      </c>
      <c r="G948" s="277"/>
      <c r="H948" s="909"/>
      <c r="I948" s="910"/>
      <c r="J948" s="436" t="s">
        <v>658</v>
      </c>
      <c r="K948" s="437" t="str">
        <f t="shared" si="348"/>
        <v>-</v>
      </c>
      <c r="L948" s="438" t="s">
        <v>656</v>
      </c>
      <c r="M948" s="438" t="s">
        <v>656</v>
      </c>
      <c r="N948" s="438" t="s">
        <v>656</v>
      </c>
      <c r="O948" s="438" t="s">
        <v>656</v>
      </c>
      <c r="P948" s="438" t="s">
        <v>656</v>
      </c>
      <c r="Q948" s="438" t="s">
        <v>656</v>
      </c>
      <c r="R948" s="438" t="s">
        <v>656</v>
      </c>
      <c r="S948" s="438" t="s">
        <v>656</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9"/>
        <v>4</v>
      </c>
      <c r="D949" s="277"/>
      <c r="E949" s="435">
        <f>E948</f>
        <v>6</v>
      </c>
      <c r="F949" s="326" t="b">
        <f t="shared" si="347"/>
        <v>1</v>
      </c>
      <c r="G949" s="277"/>
      <c r="H949" s="911"/>
      <c r="I949" s="912"/>
      <c r="J949" s="436" t="s">
        <v>659</v>
      </c>
      <c r="K949" s="437" t="str">
        <f t="shared" si="348"/>
        <v>-</v>
      </c>
      <c r="L949" s="438" t="s">
        <v>660</v>
      </c>
      <c r="M949" s="438" t="s">
        <v>660</v>
      </c>
      <c r="N949" s="438" t="s">
        <v>660</v>
      </c>
      <c r="O949" s="438" t="s">
        <v>660</v>
      </c>
      <c r="P949" s="438" t="s">
        <v>660</v>
      </c>
      <c r="Q949" s="438" t="s">
        <v>660</v>
      </c>
      <c r="R949" s="438" t="s">
        <v>660</v>
      </c>
      <c r="S949" s="438" t="s">
        <v>660</v>
      </c>
      <c r="T949" s="438" t="s">
        <v>660</v>
      </c>
      <c r="U949" s="438" t="s">
        <v>660</v>
      </c>
      <c r="V949" s="438" t="s">
        <v>660</v>
      </c>
      <c r="W949" s="438" t="s">
        <v>660</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9"/>
        <v>4</v>
      </c>
      <c r="D950" s="277"/>
      <c r="E950" s="435">
        <f>E949</f>
        <v>6</v>
      </c>
      <c r="F950" s="326" t="b">
        <f t="shared" si="347"/>
        <v>1</v>
      </c>
      <c r="G950" s="277"/>
      <c r="H950" s="913"/>
      <c r="I950" s="914"/>
      <c r="J950" s="422" t="s">
        <v>661</v>
      </c>
      <c r="K950" s="439" t="str">
        <f t="shared" si="348"/>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9"/>
        <v>4</v>
      </c>
      <c r="D951" s="277"/>
      <c r="E951" s="332">
        <v>7</v>
      </c>
      <c r="F951" s="326" t="b">
        <f t="shared" si="347"/>
        <v>1</v>
      </c>
      <c r="G951" s="277"/>
      <c r="H951" s="432" t="s">
        <v>672</v>
      </c>
      <c r="I951" s="432"/>
      <c r="J951" s="414" t="s">
        <v>655</v>
      </c>
      <c r="K951" s="433" t="str">
        <f t="shared" si="348"/>
        <v>-</v>
      </c>
      <c r="L951" s="442">
        <v>-1</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9"/>
        <v>4</v>
      </c>
      <c r="D952" s="277"/>
      <c r="E952" s="435">
        <f>E951</f>
        <v>7</v>
      </c>
      <c r="F952" s="326" t="b">
        <f t="shared" si="347"/>
        <v>1</v>
      </c>
      <c r="G952" s="277"/>
      <c r="H952" s="909"/>
      <c r="I952" s="910"/>
      <c r="J952" s="436" t="s">
        <v>658</v>
      </c>
      <c r="K952" s="437" t="str">
        <f t="shared" si="348"/>
        <v>-</v>
      </c>
      <c r="L952" s="438" t="s">
        <v>656</v>
      </c>
      <c r="M952" s="438" t="s">
        <v>656</v>
      </c>
      <c r="N952" s="438" t="s">
        <v>656</v>
      </c>
      <c r="O952" s="438" t="s">
        <v>656</v>
      </c>
      <c r="P952" s="438" t="s">
        <v>656</v>
      </c>
      <c r="Q952" s="438" t="s">
        <v>656</v>
      </c>
      <c r="R952" s="438" t="s">
        <v>656</v>
      </c>
      <c r="S952" s="438" t="s">
        <v>656</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9"/>
        <v>4</v>
      </c>
      <c r="D953" s="277"/>
      <c r="E953" s="435">
        <f>E952</f>
        <v>7</v>
      </c>
      <c r="F953" s="326" t="b">
        <f t="shared" si="347"/>
        <v>1</v>
      </c>
      <c r="G953" s="277"/>
      <c r="H953" s="911"/>
      <c r="I953" s="912"/>
      <c r="J953" s="436" t="s">
        <v>659</v>
      </c>
      <c r="K953" s="437" t="str">
        <f t="shared" si="348"/>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9"/>
        <v>4</v>
      </c>
      <c r="D954" s="277"/>
      <c r="E954" s="435">
        <f>E953</f>
        <v>7</v>
      </c>
      <c r="F954" s="326" t="b">
        <f t="shared" si="347"/>
        <v>1</v>
      </c>
      <c r="G954" s="277"/>
      <c r="H954" s="913"/>
      <c r="I954" s="914"/>
      <c r="J954" s="422" t="s">
        <v>661</v>
      </c>
      <c r="K954" s="439" t="str">
        <f t="shared" si="348"/>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si="349"/>
        <v>4</v>
      </c>
      <c r="D955" s="277"/>
      <c r="E955" s="332">
        <v>8</v>
      </c>
      <c r="F955" s="326" t="b">
        <f t="shared" ref="F955:F986" si="350">COUNTIFS($L955:$W955,"-")&lt;&gt;COUNTA($L955:$W955)</f>
        <v>1</v>
      </c>
      <c r="G955" s="277"/>
      <c r="H955" s="432" t="s">
        <v>1035</v>
      </c>
      <c r="I955" s="432"/>
      <c r="J955" s="414" t="s">
        <v>655</v>
      </c>
      <c r="K955" s="433" t="str">
        <f t="shared" si="348"/>
        <v>-</v>
      </c>
      <c r="L955" s="434" t="s">
        <v>656</v>
      </c>
      <c r="M955" s="434" t="s">
        <v>656</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9"/>
        <v>4</v>
      </c>
      <c r="D956" s="277"/>
      <c r="E956" s="435">
        <f>E955</f>
        <v>8</v>
      </c>
      <c r="F956" s="326" t="b">
        <f t="shared" si="350"/>
        <v>1</v>
      </c>
      <c r="G956" s="277"/>
      <c r="H956" s="909" t="s">
        <v>1036</v>
      </c>
      <c r="I956" s="910"/>
      <c r="J956" s="436" t="s">
        <v>658</v>
      </c>
      <c r="K956" s="437" t="str">
        <f t="shared" si="348"/>
        <v>-</v>
      </c>
      <c r="L956" s="438" t="s">
        <v>656</v>
      </c>
      <c r="M956" s="438" t="s">
        <v>656</v>
      </c>
      <c r="N956" s="438" t="s">
        <v>656</v>
      </c>
      <c r="O956" s="438" t="s">
        <v>656</v>
      </c>
      <c r="P956" s="438" t="s">
        <v>656</v>
      </c>
      <c r="Q956" s="322">
        <v>0</v>
      </c>
      <c r="R956" s="438" t="s">
        <v>656</v>
      </c>
      <c r="S956" s="322" t="b">
        <v>1</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9"/>
        <v>4</v>
      </c>
      <c r="D957" s="277"/>
      <c r="E957" s="435">
        <f>E956</f>
        <v>8</v>
      </c>
      <c r="F957" s="326" t="b">
        <f t="shared" si="350"/>
        <v>1</v>
      </c>
      <c r="G957" s="277"/>
      <c r="H957" s="911"/>
      <c r="I957" s="912"/>
      <c r="J957" s="436" t="s">
        <v>659</v>
      </c>
      <c r="K957" s="437" t="str">
        <f t="shared" si="348"/>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9"/>
        <v>4</v>
      </c>
      <c r="D958" s="277"/>
      <c r="E958" s="435">
        <f>E957</f>
        <v>8</v>
      </c>
      <c r="F958" s="326" t="b">
        <f t="shared" si="350"/>
        <v>1</v>
      </c>
      <c r="G958" s="277"/>
      <c r="H958" s="913"/>
      <c r="I958" s="914"/>
      <c r="J958" s="422" t="s">
        <v>661</v>
      </c>
      <c r="K958" s="439" t="str">
        <f t="shared" si="348"/>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ref="C959:C990" si="351">INT($C$911)+3</f>
        <v>4</v>
      </c>
      <c r="D959" s="277"/>
      <c r="E959" s="332">
        <v>9</v>
      </c>
      <c r="F959" s="326" t="b">
        <f t="shared" si="350"/>
        <v>1</v>
      </c>
      <c r="G959" s="277"/>
      <c r="H959" s="432" t="s">
        <v>673</v>
      </c>
      <c r="I959" s="432"/>
      <c r="J959" s="414" t="s">
        <v>655</v>
      </c>
      <c r="K959" s="433" t="str">
        <f t="shared" si="348"/>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51"/>
        <v>4</v>
      </c>
      <c r="D960" s="277"/>
      <c r="E960" s="435">
        <f>E959</f>
        <v>9</v>
      </c>
      <c r="F960" s="326" t="b">
        <f t="shared" si="350"/>
        <v>1</v>
      </c>
      <c r="G960" s="277"/>
      <c r="H960" s="909" t="s">
        <v>1037</v>
      </c>
      <c r="I960" s="910"/>
      <c r="J960" s="436" t="s">
        <v>658</v>
      </c>
      <c r="K960" s="437" t="str">
        <f t="shared" si="348"/>
        <v>-</v>
      </c>
      <c r="L960" s="438" t="s">
        <v>656</v>
      </c>
      <c r="M960" s="438" t="s">
        <v>656</v>
      </c>
      <c r="N960" s="438" t="s">
        <v>656</v>
      </c>
      <c r="O960" s="438" t="s">
        <v>656</v>
      </c>
      <c r="P960" s="438" t="s">
        <v>656</v>
      </c>
      <c r="Q960" s="746">
        <f>INT($I$392/7)+2</f>
        <v>7</v>
      </c>
      <c r="R960" s="438" t="s">
        <v>656</v>
      </c>
      <c r="S960" s="322" t="b">
        <v>1</v>
      </c>
      <c r="T960" s="438">
        <v>1</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51"/>
        <v>4</v>
      </c>
      <c r="D961" s="277"/>
      <c r="E961" s="435">
        <f>E960</f>
        <v>9</v>
      </c>
      <c r="F961" s="326" t="b">
        <f t="shared" si="350"/>
        <v>1</v>
      </c>
      <c r="G961" s="277"/>
      <c r="H961" s="911"/>
      <c r="I961" s="912"/>
      <c r="J961" s="436" t="s">
        <v>659</v>
      </c>
      <c r="K961" s="437" t="str">
        <f t="shared" si="348"/>
        <v>-</v>
      </c>
      <c r="L961" s="438" t="s">
        <v>660</v>
      </c>
      <c r="M961" s="438" t="s">
        <v>660</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51"/>
        <v>4</v>
      </c>
      <c r="D962" s="277"/>
      <c r="E962" s="435">
        <f>E961</f>
        <v>9</v>
      </c>
      <c r="F962" s="326" t="b">
        <f t="shared" si="350"/>
        <v>1</v>
      </c>
      <c r="G962" s="277"/>
      <c r="H962" s="913"/>
      <c r="I962" s="914"/>
      <c r="J962" s="422" t="s">
        <v>661</v>
      </c>
      <c r="K962" s="439" t="str">
        <f t="shared" si="348"/>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51"/>
        <v>4</v>
      </c>
      <c r="D963" s="277"/>
      <c r="E963" s="332">
        <v>10</v>
      </c>
      <c r="F963" s="326" t="b">
        <f t="shared" si="350"/>
        <v>1</v>
      </c>
      <c r="G963" s="277"/>
      <c r="H963" s="432" t="s">
        <v>674</v>
      </c>
      <c r="I963" s="432"/>
      <c r="J963" s="414" t="s">
        <v>655</v>
      </c>
      <c r="K963" s="433" t="str">
        <f t="shared" si="348"/>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51"/>
        <v>4</v>
      </c>
      <c r="D964" s="277"/>
      <c r="E964" s="435">
        <f>E963</f>
        <v>10</v>
      </c>
      <c r="F964" s="326" t="b">
        <f t="shared" si="350"/>
        <v>1</v>
      </c>
      <c r="G964" s="277"/>
      <c r="H964" s="909" t="s">
        <v>1038</v>
      </c>
      <c r="I964" s="910"/>
      <c r="J964" s="436" t="s">
        <v>658</v>
      </c>
      <c r="K964" s="437" t="str">
        <f t="shared" si="348"/>
        <v>-</v>
      </c>
      <c r="L964" s="438" t="s">
        <v>656</v>
      </c>
      <c r="M964" s="438" t="s">
        <v>656</v>
      </c>
      <c r="N964" s="438" t="s">
        <v>656</v>
      </c>
      <c r="O964" s="438" t="s">
        <v>656</v>
      </c>
      <c r="P964" s="438" t="s">
        <v>656</v>
      </c>
      <c r="Q964" s="746">
        <f>INT($I$393/7)+2</f>
        <v>9</v>
      </c>
      <c r="R964" s="438" t="s">
        <v>656</v>
      </c>
      <c r="S964" s="322" t="b">
        <v>1</v>
      </c>
      <c r="T964" s="438">
        <v>2</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51"/>
        <v>4</v>
      </c>
      <c r="D965" s="277"/>
      <c r="E965" s="435">
        <f>E964</f>
        <v>10</v>
      </c>
      <c r="F965" s="326" t="b">
        <f t="shared" si="350"/>
        <v>1</v>
      </c>
      <c r="G965" s="277"/>
      <c r="H965" s="911"/>
      <c r="I965" s="912"/>
      <c r="J965" s="436" t="s">
        <v>659</v>
      </c>
      <c r="K965" s="437" t="str">
        <f t="shared" si="348"/>
        <v>-</v>
      </c>
      <c r="L965" s="438" t="s">
        <v>660</v>
      </c>
      <c r="M965" s="438" t="s">
        <v>660</v>
      </c>
      <c r="N965" s="438" t="s">
        <v>660</v>
      </c>
      <c r="O965" s="438" t="s">
        <v>660</v>
      </c>
      <c r="P965" s="438" t="s">
        <v>660</v>
      </c>
      <c r="Q965" s="438" t="s">
        <v>660</v>
      </c>
      <c r="R965" s="438" t="s">
        <v>660</v>
      </c>
      <c r="S965" s="438" t="s">
        <v>660</v>
      </c>
      <c r="T965" s="438" t="s">
        <v>660</v>
      </c>
      <c r="U965" s="438" t="s">
        <v>660</v>
      </c>
      <c r="V965" s="438" t="s">
        <v>660</v>
      </c>
      <c r="W965" s="438" t="s">
        <v>660</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51"/>
        <v>4</v>
      </c>
      <c r="D966" s="277"/>
      <c r="E966" s="435">
        <f>E965</f>
        <v>10</v>
      </c>
      <c r="F966" s="326" t="b">
        <f t="shared" si="350"/>
        <v>1</v>
      </c>
      <c r="G966" s="277"/>
      <c r="H966" s="913"/>
      <c r="I966" s="914"/>
      <c r="J966" s="422" t="s">
        <v>661</v>
      </c>
      <c r="K966" s="439" t="str">
        <f t="shared" si="348"/>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0" t="s">
        <v>656</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51"/>
        <v>4</v>
      </c>
      <c r="D967" s="277"/>
      <c r="E967" s="332">
        <v>11</v>
      </c>
      <c r="F967" s="326" t="b">
        <f t="shared" si="350"/>
        <v>1</v>
      </c>
      <c r="G967" s="277"/>
      <c r="H967" s="432" t="s">
        <v>675</v>
      </c>
      <c r="I967" s="432"/>
      <c r="J967" s="414" t="s">
        <v>655</v>
      </c>
      <c r="K967" s="433" t="str">
        <f t="shared" si="348"/>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51"/>
        <v>4</v>
      </c>
      <c r="D968" s="277"/>
      <c r="E968" s="435">
        <f>E967</f>
        <v>11</v>
      </c>
      <c r="F968" s="326" t="b">
        <f t="shared" si="350"/>
        <v>1</v>
      </c>
      <c r="G968" s="277"/>
      <c r="H968" s="909" t="s">
        <v>1038</v>
      </c>
      <c r="I968" s="910"/>
      <c r="J968" s="436" t="s">
        <v>658</v>
      </c>
      <c r="K968" s="437" t="str">
        <f t="shared" si="348"/>
        <v>-</v>
      </c>
      <c r="L968" s="438" t="s">
        <v>656</v>
      </c>
      <c r="M968" s="438" t="s">
        <v>656</v>
      </c>
      <c r="N968" s="438" t="s">
        <v>656</v>
      </c>
      <c r="O968" s="438" t="s">
        <v>656</v>
      </c>
      <c r="P968" s="438" t="s">
        <v>656</v>
      </c>
      <c r="Q968" s="746">
        <f>INT($I$394/7)+2</f>
        <v>9</v>
      </c>
      <c r="R968" s="438" t="s">
        <v>656</v>
      </c>
      <c r="S968" s="322" t="b">
        <v>1</v>
      </c>
      <c r="T968" s="438">
        <v>3</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51"/>
        <v>4</v>
      </c>
      <c r="D969" s="277"/>
      <c r="E969" s="435">
        <f>E968</f>
        <v>11</v>
      </c>
      <c r="F969" s="326" t="b">
        <f t="shared" si="350"/>
        <v>1</v>
      </c>
      <c r="G969" s="277"/>
      <c r="H969" s="911"/>
      <c r="I969" s="912"/>
      <c r="J969" s="436" t="s">
        <v>659</v>
      </c>
      <c r="K969" s="437" t="str">
        <f t="shared" si="348"/>
        <v>-</v>
      </c>
      <c r="L969" s="438" t="s">
        <v>660</v>
      </c>
      <c r="M969" s="438" t="s">
        <v>660</v>
      </c>
      <c r="N969" s="438" t="s">
        <v>660</v>
      </c>
      <c r="O969" s="438" t="s">
        <v>660</v>
      </c>
      <c r="P969" s="438" t="s">
        <v>660</v>
      </c>
      <c r="Q969" s="438" t="s">
        <v>660</v>
      </c>
      <c r="R969" s="438" t="s">
        <v>660</v>
      </c>
      <c r="S969" s="438" t="s">
        <v>660</v>
      </c>
      <c r="T969" s="438" t="s">
        <v>660</v>
      </c>
      <c r="U969" s="438" t="s">
        <v>660</v>
      </c>
      <c r="V969" s="438" t="s">
        <v>660</v>
      </c>
      <c r="W969" s="438" t="s">
        <v>660</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51"/>
        <v>4</v>
      </c>
      <c r="D970" s="277"/>
      <c r="E970" s="435">
        <f>E969</f>
        <v>11</v>
      </c>
      <c r="F970" s="326" t="b">
        <f t="shared" si="350"/>
        <v>1</v>
      </c>
      <c r="G970" s="277"/>
      <c r="H970" s="913"/>
      <c r="I970" s="914"/>
      <c r="J970" s="422" t="s">
        <v>661</v>
      </c>
      <c r="K970" s="439" t="str">
        <f t="shared" si="348"/>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0" t="s">
        <v>656</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51"/>
        <v>4</v>
      </c>
      <c r="D971" s="277"/>
      <c r="E971" s="332">
        <v>12</v>
      </c>
      <c r="F971" s="326" t="b">
        <f t="shared" si="350"/>
        <v>1</v>
      </c>
      <c r="G971" s="277"/>
      <c r="H971" s="432" t="s">
        <v>676</v>
      </c>
      <c r="I971" s="432"/>
      <c r="J971" s="414" t="s">
        <v>655</v>
      </c>
      <c r="K971" s="433" t="str">
        <f t="shared" si="348"/>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51"/>
        <v>4</v>
      </c>
      <c r="D972" s="277"/>
      <c r="E972" s="435">
        <f>E971</f>
        <v>12</v>
      </c>
      <c r="F972" s="326" t="b">
        <f t="shared" si="350"/>
        <v>1</v>
      </c>
      <c r="G972" s="277"/>
      <c r="H972" s="909" t="s">
        <v>1038</v>
      </c>
      <c r="I972" s="910"/>
      <c r="J972" s="436" t="s">
        <v>658</v>
      </c>
      <c r="K972" s="437" t="str">
        <f t="shared" si="348"/>
        <v>-</v>
      </c>
      <c r="L972" s="438" t="s">
        <v>656</v>
      </c>
      <c r="M972" s="438" t="s">
        <v>656</v>
      </c>
      <c r="N972" s="438" t="s">
        <v>656</v>
      </c>
      <c r="O972" s="438" t="s">
        <v>656</v>
      </c>
      <c r="P972" s="438" t="s">
        <v>656</v>
      </c>
      <c r="Q972" s="746">
        <f>INT($I$395/7)+2</f>
        <v>9</v>
      </c>
      <c r="R972" s="438" t="s">
        <v>656</v>
      </c>
      <c r="S972" s="322" t="b">
        <v>1</v>
      </c>
      <c r="T972" s="438">
        <v>4</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51"/>
        <v>4</v>
      </c>
      <c r="D973" s="277"/>
      <c r="E973" s="435">
        <f>E972</f>
        <v>12</v>
      </c>
      <c r="F973" s="326" t="b">
        <f t="shared" si="350"/>
        <v>1</v>
      </c>
      <c r="G973" s="277"/>
      <c r="H973" s="911"/>
      <c r="I973" s="912"/>
      <c r="J973" s="436" t="s">
        <v>659</v>
      </c>
      <c r="K973" s="437" t="str">
        <f t="shared" si="348"/>
        <v>-</v>
      </c>
      <c r="L973" s="438" t="s">
        <v>660</v>
      </c>
      <c r="M973" s="438" t="s">
        <v>660</v>
      </c>
      <c r="N973" s="438" t="s">
        <v>660</v>
      </c>
      <c r="O973" s="438" t="s">
        <v>660</v>
      </c>
      <c r="P973" s="438" t="s">
        <v>660</v>
      </c>
      <c r="Q973" s="438" t="s">
        <v>660</v>
      </c>
      <c r="R973" s="438" t="s">
        <v>660</v>
      </c>
      <c r="S973" s="438" t="s">
        <v>660</v>
      </c>
      <c r="T973" s="438" t="s">
        <v>660</v>
      </c>
      <c r="U973" s="438" t="s">
        <v>660</v>
      </c>
      <c r="V973" s="438" t="s">
        <v>660</v>
      </c>
      <c r="W973" s="438" t="s">
        <v>660</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51"/>
        <v>4</v>
      </c>
      <c r="D974" s="277"/>
      <c r="E974" s="435">
        <f>E973</f>
        <v>12</v>
      </c>
      <c r="F974" s="326" t="b">
        <f t="shared" si="350"/>
        <v>1</v>
      </c>
      <c r="G974" s="277"/>
      <c r="H974" s="913"/>
      <c r="I974" s="914"/>
      <c r="J974" s="422" t="s">
        <v>661</v>
      </c>
      <c r="K974" s="439" t="str">
        <f t="shared" si="348"/>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0" t="s">
        <v>656</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51"/>
        <v>4</v>
      </c>
      <c r="D975" s="277"/>
      <c r="E975" s="332">
        <v>13</v>
      </c>
      <c r="F975" s="326" t="b">
        <f t="shared" si="350"/>
        <v>1</v>
      </c>
      <c r="G975" s="277"/>
      <c r="H975" s="432" t="s">
        <v>677</v>
      </c>
      <c r="I975" s="432"/>
      <c r="J975" s="414" t="s">
        <v>655</v>
      </c>
      <c r="K975" s="433" t="str">
        <f t="shared" si="348"/>
        <v>-</v>
      </c>
      <c r="L975" s="442">
        <v>-1</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t="15" hidden="1" customHeight="1" outlineLevel="3" x14ac:dyDescent="0.25">
      <c r="A976" s="252"/>
      <c r="B976" s="261"/>
      <c r="C976" s="254">
        <f t="shared" si="351"/>
        <v>4</v>
      </c>
      <c r="D976" s="277"/>
      <c r="E976" s="435">
        <f>E975</f>
        <v>13</v>
      </c>
      <c r="F976" s="326" t="b">
        <f t="shared" si="350"/>
        <v>1</v>
      </c>
      <c r="G976" s="277"/>
      <c r="H976" s="909" t="s">
        <v>678</v>
      </c>
      <c r="I976" s="910"/>
      <c r="J976" s="436" t="s">
        <v>658</v>
      </c>
      <c r="K976" s="437" t="str">
        <f t="shared" si="348"/>
        <v>-</v>
      </c>
      <c r="L976" s="438" t="s">
        <v>656</v>
      </c>
      <c r="M976" s="438" t="s">
        <v>656</v>
      </c>
      <c r="N976" s="438" t="s">
        <v>656</v>
      </c>
      <c r="O976" s="438" t="s">
        <v>656</v>
      </c>
      <c r="P976" s="438" t="s">
        <v>656</v>
      </c>
      <c r="Q976" s="322">
        <f>INT(150/7)+2</f>
        <v>23</v>
      </c>
      <c r="R976" s="438" t="s">
        <v>656</v>
      </c>
      <c r="S976" s="322" t="b">
        <v>1</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51"/>
        <v>4</v>
      </c>
      <c r="D977" s="277"/>
      <c r="E977" s="435">
        <f>E976</f>
        <v>13</v>
      </c>
      <c r="F977" s="326" t="b">
        <f t="shared" si="350"/>
        <v>1</v>
      </c>
      <c r="G977" s="277"/>
      <c r="H977" s="911"/>
      <c r="I977" s="912"/>
      <c r="J977" s="436" t="s">
        <v>659</v>
      </c>
      <c r="K977" s="437" t="str">
        <f t="shared" si="348"/>
        <v>-</v>
      </c>
      <c r="L977" s="438" t="s">
        <v>660</v>
      </c>
      <c r="M977" s="438" t="s">
        <v>660</v>
      </c>
      <c r="N977" s="438" t="s">
        <v>660</v>
      </c>
      <c r="O977" s="438" t="s">
        <v>660</v>
      </c>
      <c r="P977" s="438" t="s">
        <v>660</v>
      </c>
      <c r="Q977" s="438" t="s">
        <v>660</v>
      </c>
      <c r="R977" s="438" t="s">
        <v>660</v>
      </c>
      <c r="S977" s="438" t="s">
        <v>660</v>
      </c>
      <c r="T977" s="438" t="s">
        <v>660</v>
      </c>
      <c r="U977" s="438" t="s">
        <v>660</v>
      </c>
      <c r="V977" s="438" t="s">
        <v>660</v>
      </c>
      <c r="W977" s="438" t="s">
        <v>660</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51"/>
        <v>4</v>
      </c>
      <c r="D978" s="277"/>
      <c r="E978" s="435">
        <f>E977</f>
        <v>13</v>
      </c>
      <c r="F978" s="326" t="b">
        <f t="shared" si="350"/>
        <v>1</v>
      </c>
      <c r="G978" s="277"/>
      <c r="H978" s="913"/>
      <c r="I978" s="914"/>
      <c r="J978" s="422" t="s">
        <v>661</v>
      </c>
      <c r="K978" s="439" t="str">
        <f t="shared" si="348"/>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0" t="s">
        <v>656</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51"/>
        <v>4</v>
      </c>
      <c r="D979" s="277"/>
      <c r="E979" s="332">
        <v>14</v>
      </c>
      <c r="F979" s="326" t="b">
        <f t="shared" si="350"/>
        <v>1</v>
      </c>
      <c r="G979" s="277"/>
      <c r="H979" s="432" t="s">
        <v>679</v>
      </c>
      <c r="I979" s="432"/>
      <c r="J979" s="414" t="s">
        <v>655</v>
      </c>
      <c r="K979" s="433" t="str">
        <f t="shared" si="348"/>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t="15" hidden="1" customHeight="1" outlineLevel="3" x14ac:dyDescent="0.25">
      <c r="A980" s="252"/>
      <c r="B980" s="261"/>
      <c r="C980" s="254">
        <f t="shared" si="351"/>
        <v>4</v>
      </c>
      <c r="D980" s="277"/>
      <c r="E980" s="435">
        <f>E979</f>
        <v>14</v>
      </c>
      <c r="F980" s="326" t="b">
        <f t="shared" si="350"/>
        <v>1</v>
      </c>
      <c r="G980" s="277"/>
      <c r="H980" s="909" t="s">
        <v>680</v>
      </c>
      <c r="I980" s="910"/>
      <c r="J980" s="436" t="s">
        <v>658</v>
      </c>
      <c r="K980" s="437" t="str">
        <f t="shared" si="348"/>
        <v>-</v>
      </c>
      <c r="L980" s="438" t="s">
        <v>656</v>
      </c>
      <c r="M980" s="438" t="s">
        <v>656</v>
      </c>
      <c r="N980" s="438" t="s">
        <v>656</v>
      </c>
      <c r="O980" s="438" t="s">
        <v>656</v>
      </c>
      <c r="P980" s="438" t="s">
        <v>656</v>
      </c>
      <c r="Q980" s="322">
        <f>INT(150/7)+2</f>
        <v>23</v>
      </c>
      <c r="R980" s="438" t="s">
        <v>656</v>
      </c>
      <c r="S980" s="322" t="b">
        <v>1</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51"/>
        <v>4</v>
      </c>
      <c r="D981" s="277"/>
      <c r="E981" s="435">
        <f>E980</f>
        <v>14</v>
      </c>
      <c r="F981" s="326" t="b">
        <f t="shared" si="350"/>
        <v>1</v>
      </c>
      <c r="G981" s="277"/>
      <c r="H981" s="911"/>
      <c r="I981" s="912"/>
      <c r="J981" s="436" t="s">
        <v>659</v>
      </c>
      <c r="K981" s="437" t="str">
        <f t="shared" si="348"/>
        <v>-</v>
      </c>
      <c r="L981" s="438" t="s">
        <v>660</v>
      </c>
      <c r="M981" s="438" t="s">
        <v>660</v>
      </c>
      <c r="N981" s="438" t="s">
        <v>660</v>
      </c>
      <c r="O981" s="438" t="s">
        <v>660</v>
      </c>
      <c r="P981" s="438" t="s">
        <v>660</v>
      </c>
      <c r="Q981" s="438" t="s">
        <v>660</v>
      </c>
      <c r="R981" s="438" t="s">
        <v>660</v>
      </c>
      <c r="S981" s="438" t="s">
        <v>660</v>
      </c>
      <c r="T981" s="438" t="s">
        <v>660</v>
      </c>
      <c r="U981" s="438" t="s">
        <v>660</v>
      </c>
      <c r="V981" s="438" t="s">
        <v>660</v>
      </c>
      <c r="W981" s="438" t="s">
        <v>660</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51"/>
        <v>4</v>
      </c>
      <c r="D982" s="277"/>
      <c r="E982" s="435">
        <f>E981</f>
        <v>14</v>
      </c>
      <c r="F982" s="326" t="b">
        <f t="shared" si="350"/>
        <v>1</v>
      </c>
      <c r="G982" s="277"/>
      <c r="H982" s="913"/>
      <c r="I982" s="914"/>
      <c r="J982" s="422" t="s">
        <v>661</v>
      </c>
      <c r="K982" s="439" t="str">
        <f t="shared" si="348"/>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0" t="s">
        <v>656</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51"/>
        <v>4</v>
      </c>
      <c r="D983" s="277"/>
      <c r="E983" s="332">
        <v>15</v>
      </c>
      <c r="F983" s="326" t="b">
        <f t="shared" si="350"/>
        <v>1</v>
      </c>
      <c r="G983" s="277"/>
      <c r="H983" s="432" t="s">
        <v>681</v>
      </c>
      <c r="I983" s="432"/>
      <c r="J983" s="414" t="s">
        <v>655</v>
      </c>
      <c r="K983" s="433" t="str">
        <f t="shared" si="348"/>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t="15" hidden="1" customHeight="1" outlineLevel="3" x14ac:dyDescent="0.25">
      <c r="A984" s="252"/>
      <c r="B984" s="261"/>
      <c r="C984" s="254">
        <f t="shared" si="351"/>
        <v>4</v>
      </c>
      <c r="D984" s="277"/>
      <c r="E984" s="435">
        <f>E983</f>
        <v>15</v>
      </c>
      <c r="F984" s="326" t="b">
        <f t="shared" si="350"/>
        <v>1</v>
      </c>
      <c r="G984" s="277"/>
      <c r="H984" s="909" t="s">
        <v>682</v>
      </c>
      <c r="I984" s="910"/>
      <c r="J984" s="436" t="s">
        <v>658</v>
      </c>
      <c r="K984" s="437" t="str">
        <f t="shared" si="348"/>
        <v>-</v>
      </c>
      <c r="L984" s="438" t="s">
        <v>656</v>
      </c>
      <c r="M984" s="438" t="s">
        <v>656</v>
      </c>
      <c r="N984" s="438" t="s">
        <v>656</v>
      </c>
      <c r="O984" s="438" t="s">
        <v>656</v>
      </c>
      <c r="P984" s="438" t="s">
        <v>656</v>
      </c>
      <c r="Q984" s="322">
        <f>INT(150/7)+2</f>
        <v>23</v>
      </c>
      <c r="R984" s="438" t="s">
        <v>656</v>
      </c>
      <c r="S984" s="322" t="b">
        <v>1</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51"/>
        <v>4</v>
      </c>
      <c r="D985" s="277"/>
      <c r="E985" s="435">
        <f>E984</f>
        <v>15</v>
      </c>
      <c r="F985" s="326" t="b">
        <f t="shared" si="350"/>
        <v>1</v>
      </c>
      <c r="G985" s="277"/>
      <c r="H985" s="911"/>
      <c r="I985" s="912"/>
      <c r="J985" s="436" t="s">
        <v>659</v>
      </c>
      <c r="K985" s="437" t="str">
        <f t="shared" si="348"/>
        <v>-</v>
      </c>
      <c r="L985" s="438" t="s">
        <v>660</v>
      </c>
      <c r="M985" s="438" t="s">
        <v>660</v>
      </c>
      <c r="N985" s="438" t="s">
        <v>660</v>
      </c>
      <c r="O985" s="438" t="s">
        <v>660</v>
      </c>
      <c r="P985" s="438" t="s">
        <v>660</v>
      </c>
      <c r="Q985" s="438" t="s">
        <v>660</v>
      </c>
      <c r="R985" s="438" t="s">
        <v>660</v>
      </c>
      <c r="S985" s="438" t="s">
        <v>660</v>
      </c>
      <c r="T985" s="438" t="s">
        <v>660</v>
      </c>
      <c r="U985" s="438" t="s">
        <v>660</v>
      </c>
      <c r="V985" s="438" t="s">
        <v>660</v>
      </c>
      <c r="W985" s="322">
        <v>0.8</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51"/>
        <v>4</v>
      </c>
      <c r="D986" s="277"/>
      <c r="E986" s="435">
        <f>E985</f>
        <v>15</v>
      </c>
      <c r="F986" s="326" t="b">
        <f t="shared" si="350"/>
        <v>1</v>
      </c>
      <c r="G986" s="277"/>
      <c r="H986" s="913"/>
      <c r="I986" s="914"/>
      <c r="J986" s="422" t="s">
        <v>661</v>
      </c>
      <c r="K986" s="439" t="str">
        <f t="shared" si="348"/>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si="351"/>
        <v>4</v>
      </c>
      <c r="D987" s="277"/>
      <c r="E987" s="332">
        <v>16</v>
      </c>
      <c r="F987" s="326" t="b">
        <f t="shared" ref="F987:F1018" si="352">COUNTIFS($L987:$W987,"-")&lt;&gt;COUNTA($L987:$W987)</f>
        <v>1</v>
      </c>
      <c r="G987" s="277"/>
      <c r="H987" s="432" t="s">
        <v>683</v>
      </c>
      <c r="I987" s="432"/>
      <c r="J987" s="414" t="s">
        <v>655</v>
      </c>
      <c r="K987" s="433" t="str">
        <f t="shared" si="348"/>
        <v>-</v>
      </c>
      <c r="L987" s="434" t="s">
        <v>656</v>
      </c>
      <c r="M987" s="434" t="s">
        <v>656</v>
      </c>
      <c r="N987" s="434" t="s">
        <v>656</v>
      </c>
      <c r="O987" s="434" t="s">
        <v>656</v>
      </c>
      <c r="P987" s="434" t="s">
        <v>656</v>
      </c>
      <c r="Q987" s="434" t="s">
        <v>656</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idden="1" outlineLevel="3" x14ac:dyDescent="0.25">
      <c r="A988" s="252"/>
      <c r="B988" s="261"/>
      <c r="C988" s="254">
        <f t="shared" si="351"/>
        <v>4</v>
      </c>
      <c r="D988" s="277"/>
      <c r="E988" s="435">
        <f>E987</f>
        <v>16</v>
      </c>
      <c r="F988" s="326" t="b">
        <f t="shared" si="352"/>
        <v>1</v>
      </c>
      <c r="G988" s="277"/>
      <c r="H988" s="909"/>
      <c r="I988" s="910"/>
      <c r="J988" s="436" t="s">
        <v>658</v>
      </c>
      <c r="K988" s="437" t="str">
        <f t="shared" ref="K988:K1030" si="353">IF(L988&lt;0,"-",IFERROR(DATE(2019,1,($L988)*7+1),"-"))</f>
        <v>-</v>
      </c>
      <c r="L988" s="438" t="s">
        <v>656</v>
      </c>
      <c r="M988" s="438" t="s">
        <v>656</v>
      </c>
      <c r="N988" s="438" t="s">
        <v>656</v>
      </c>
      <c r="O988" s="438" t="s">
        <v>656</v>
      </c>
      <c r="P988" s="438" t="s">
        <v>656</v>
      </c>
      <c r="Q988" s="438" t="s">
        <v>656</v>
      </c>
      <c r="R988" s="322">
        <v>0</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51"/>
        <v>4</v>
      </c>
      <c r="D989" s="277"/>
      <c r="E989" s="435">
        <f>E988</f>
        <v>16</v>
      </c>
      <c r="F989" s="326" t="b">
        <f t="shared" si="352"/>
        <v>1</v>
      </c>
      <c r="G989" s="277"/>
      <c r="H989" s="911"/>
      <c r="I989" s="912"/>
      <c r="J989" s="436" t="s">
        <v>659</v>
      </c>
      <c r="K989" s="437" t="str">
        <f t="shared" si="353"/>
        <v>-</v>
      </c>
      <c r="L989" s="438" t="s">
        <v>660</v>
      </c>
      <c r="M989" s="438" t="s">
        <v>660</v>
      </c>
      <c r="N989" s="438" t="s">
        <v>660</v>
      </c>
      <c r="O989" s="438" t="s">
        <v>660</v>
      </c>
      <c r="P989" s="438" t="s">
        <v>660</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51"/>
        <v>4</v>
      </c>
      <c r="D990" s="277"/>
      <c r="E990" s="435">
        <f>E989</f>
        <v>16</v>
      </c>
      <c r="F990" s="326" t="b">
        <f t="shared" si="352"/>
        <v>1</v>
      </c>
      <c r="G990" s="277"/>
      <c r="H990" s="913"/>
      <c r="I990" s="914"/>
      <c r="J990" s="422" t="s">
        <v>661</v>
      </c>
      <c r="K990" s="439" t="str">
        <f t="shared" si="353"/>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ref="C991:C1022" si="354">INT($C$911)+3</f>
        <v>4</v>
      </c>
      <c r="D991" s="277"/>
      <c r="E991" s="332">
        <v>17</v>
      </c>
      <c r="F991" s="326" t="b">
        <f t="shared" si="352"/>
        <v>1</v>
      </c>
      <c r="G991" s="277"/>
      <c r="H991" s="432" t="s">
        <v>684</v>
      </c>
      <c r="I991" s="432"/>
      <c r="J991" s="414" t="s">
        <v>655</v>
      </c>
      <c r="K991" s="433" t="str">
        <f t="shared" si="353"/>
        <v>-</v>
      </c>
      <c r="L991" s="434" t="s">
        <v>656</v>
      </c>
      <c r="M991" s="441">
        <v>42</v>
      </c>
      <c r="N991" s="434" t="s">
        <v>656</v>
      </c>
      <c r="O991" s="434" t="s">
        <v>656</v>
      </c>
      <c r="P991" s="434" t="s">
        <v>656</v>
      </c>
      <c r="Q991" s="434" t="s">
        <v>656</v>
      </c>
      <c r="R991" s="434" t="s">
        <v>656</v>
      </c>
      <c r="S991" s="434" t="s">
        <v>656</v>
      </c>
      <c r="T991" s="434" t="s">
        <v>656</v>
      </c>
      <c r="U991" s="434" t="s">
        <v>656</v>
      </c>
      <c r="V991" s="434" t="s">
        <v>656</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t="15" hidden="1" customHeight="1" outlineLevel="3" x14ac:dyDescent="0.25">
      <c r="A992" s="252"/>
      <c r="B992" s="261"/>
      <c r="C992" s="254">
        <f t="shared" si="354"/>
        <v>4</v>
      </c>
      <c r="D992" s="277"/>
      <c r="E992" s="435">
        <f>E991</f>
        <v>17</v>
      </c>
      <c r="F992" s="326" t="b">
        <f t="shared" si="352"/>
        <v>1</v>
      </c>
      <c r="G992" s="277"/>
      <c r="H992" s="909" t="s">
        <v>685</v>
      </c>
      <c r="I992" s="910"/>
      <c r="J992" s="436" t="s">
        <v>658</v>
      </c>
      <c r="K992" s="437" t="str">
        <f t="shared" si="353"/>
        <v>-</v>
      </c>
      <c r="L992" s="438" t="s">
        <v>656</v>
      </c>
      <c r="M992" s="438" t="s">
        <v>656</v>
      </c>
      <c r="N992" s="438" t="s">
        <v>656</v>
      </c>
      <c r="O992" s="438" t="s">
        <v>656</v>
      </c>
      <c r="P992" s="438" t="s">
        <v>656</v>
      </c>
      <c r="Q992" s="438" t="s">
        <v>656</v>
      </c>
      <c r="R992" s="322">
        <v>0</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54"/>
        <v>4</v>
      </c>
      <c r="D993" s="277"/>
      <c r="E993" s="435">
        <f>E992</f>
        <v>17</v>
      </c>
      <c r="F993" s="326" t="b">
        <f t="shared" si="352"/>
        <v>1</v>
      </c>
      <c r="G993" s="277"/>
      <c r="H993" s="911"/>
      <c r="I993" s="912"/>
      <c r="J993" s="436" t="s">
        <v>659</v>
      </c>
      <c r="K993" s="437" t="str">
        <f t="shared" si="353"/>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54"/>
        <v>4</v>
      </c>
      <c r="D994" s="277"/>
      <c r="E994" s="435">
        <f>E993</f>
        <v>17</v>
      </c>
      <c r="F994" s="326" t="b">
        <f t="shared" si="352"/>
        <v>1</v>
      </c>
      <c r="G994" s="277"/>
      <c r="H994" s="913"/>
      <c r="I994" s="914"/>
      <c r="J994" s="422" t="s">
        <v>661</v>
      </c>
      <c r="K994" s="439" t="str">
        <f t="shared" si="353"/>
        <v>-</v>
      </c>
      <c r="L994" s="436" t="s">
        <v>656</v>
      </c>
      <c r="M994" s="436" t="s">
        <v>656</v>
      </c>
      <c r="N994" s="436" t="s">
        <v>656</v>
      </c>
      <c r="O994" s="436" t="s">
        <v>656</v>
      </c>
      <c r="P994" s="436" t="s">
        <v>656</v>
      </c>
      <c r="Q994" s="436" t="s">
        <v>656</v>
      </c>
      <c r="R994" s="436" t="s">
        <v>656</v>
      </c>
      <c r="S994" s="436" t="s">
        <v>656</v>
      </c>
      <c r="T994" s="436" t="s">
        <v>656</v>
      </c>
      <c r="U994" s="436" t="s">
        <v>656</v>
      </c>
      <c r="V994" s="440" t="s">
        <v>656</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idden="1" outlineLevel="3" x14ac:dyDescent="0.25">
      <c r="A995" s="252"/>
      <c r="B995" s="261"/>
      <c r="C995" s="254">
        <f t="shared" si="354"/>
        <v>4</v>
      </c>
      <c r="D995" s="277"/>
      <c r="E995" s="332">
        <v>18</v>
      </c>
      <c r="F995" s="326" t="b">
        <f t="shared" si="352"/>
        <v>1</v>
      </c>
      <c r="G995" s="277"/>
      <c r="H995" s="432" t="s">
        <v>686</v>
      </c>
      <c r="I995" s="432"/>
      <c r="J995" s="414" t="s">
        <v>655</v>
      </c>
      <c r="K995" s="433" t="str">
        <f t="shared" si="353"/>
        <v>-</v>
      </c>
      <c r="L995" s="434" t="s">
        <v>656</v>
      </c>
      <c r="M995" s="434" t="s">
        <v>656</v>
      </c>
      <c r="N995" s="434" t="s">
        <v>656</v>
      </c>
      <c r="O995" s="434" t="s">
        <v>656</v>
      </c>
      <c r="P995" s="434" t="s">
        <v>656</v>
      </c>
      <c r="Q995" s="434" t="s">
        <v>656</v>
      </c>
      <c r="R995" s="434" t="s">
        <v>656</v>
      </c>
      <c r="S995" s="434" t="s">
        <v>656</v>
      </c>
      <c r="T995" s="434" t="s">
        <v>656</v>
      </c>
      <c r="U995" s="434" t="s">
        <v>656</v>
      </c>
      <c r="V995" s="434" t="s">
        <v>656</v>
      </c>
      <c r="W995" s="434" t="s">
        <v>656</v>
      </c>
      <c r="X995" s="282"/>
      <c r="Y995" s="282"/>
      <c r="Z995" s="282"/>
      <c r="AA995" s="282"/>
      <c r="AB995" s="282"/>
      <c r="AC995" s="282"/>
      <c r="AD995" s="282"/>
      <c r="AE995" s="282"/>
      <c r="AF995" s="282"/>
      <c r="AG995" s="282"/>
      <c r="AH995" s="282"/>
      <c r="AI995" s="282"/>
      <c r="AJ995" s="282"/>
      <c r="AK995" s="282"/>
      <c r="AL995" s="282"/>
      <c r="AM995" s="282"/>
      <c r="AN995" s="282"/>
      <c r="AO995" s="282"/>
      <c r="AP995" s="282"/>
      <c r="AQ995" s="277"/>
      <c r="AR995" s="264"/>
      <c r="AS995" s="252"/>
      <c r="AT995" s="252"/>
      <c r="AU995" s="252"/>
    </row>
    <row r="996" spans="1:47" ht="15" hidden="1" customHeight="1" outlineLevel="3" x14ac:dyDescent="0.25">
      <c r="A996" s="252"/>
      <c r="B996" s="261"/>
      <c r="C996" s="254">
        <f t="shared" si="354"/>
        <v>4</v>
      </c>
      <c r="D996" s="277"/>
      <c r="E996" s="435">
        <f>E995</f>
        <v>18</v>
      </c>
      <c r="F996" s="326" t="b">
        <f t="shared" si="352"/>
        <v>1</v>
      </c>
      <c r="G996" s="277"/>
      <c r="H996" s="909" t="s">
        <v>687</v>
      </c>
      <c r="I996" s="910"/>
      <c r="J996" s="436" t="s">
        <v>658</v>
      </c>
      <c r="K996" s="437" t="str">
        <f t="shared" si="353"/>
        <v>-</v>
      </c>
      <c r="L996" s="438" t="s">
        <v>656</v>
      </c>
      <c r="M996" s="438" t="s">
        <v>656</v>
      </c>
      <c r="N996" s="438" t="s">
        <v>656</v>
      </c>
      <c r="O996" s="322">
        <v>1</v>
      </c>
      <c r="P996" s="438" t="s">
        <v>656</v>
      </c>
      <c r="Q996" s="438" t="s">
        <v>656</v>
      </c>
      <c r="R996" s="438" t="s">
        <v>656</v>
      </c>
      <c r="S996" s="438" t="s">
        <v>656</v>
      </c>
      <c r="T996" s="438" t="s">
        <v>656</v>
      </c>
      <c r="U996" s="438" t="s">
        <v>656</v>
      </c>
      <c r="V996" s="438" t="s">
        <v>656</v>
      </c>
      <c r="W996" s="438" t="s">
        <v>656</v>
      </c>
      <c r="X996" s="282"/>
      <c r="Y996" s="282"/>
      <c r="Z996" s="282"/>
      <c r="AA996" s="282"/>
      <c r="AB996" s="282"/>
      <c r="AC996" s="282"/>
      <c r="AD996" s="282"/>
      <c r="AE996" s="282"/>
      <c r="AF996" s="282"/>
      <c r="AG996" s="282"/>
      <c r="AH996" s="282"/>
      <c r="AI996" s="282"/>
      <c r="AJ996" s="282"/>
      <c r="AK996" s="282"/>
      <c r="AL996" s="282"/>
      <c r="AM996" s="282"/>
      <c r="AN996" s="282"/>
      <c r="AO996" s="282"/>
      <c r="AP996" s="282"/>
      <c r="AQ996" s="277"/>
      <c r="AR996" s="264"/>
      <c r="AS996" s="252"/>
      <c r="AT996" s="252"/>
      <c r="AU996" s="252"/>
    </row>
    <row r="997" spans="1:47" hidden="1" outlineLevel="3" x14ac:dyDescent="0.25">
      <c r="A997" s="252"/>
      <c r="B997" s="261"/>
      <c r="C997" s="254">
        <f t="shared" si="354"/>
        <v>4</v>
      </c>
      <c r="D997" s="277"/>
      <c r="E997" s="435">
        <f>E996</f>
        <v>18</v>
      </c>
      <c r="F997" s="326" t="b">
        <f t="shared" si="352"/>
        <v>1</v>
      </c>
      <c r="G997" s="277"/>
      <c r="H997" s="911"/>
      <c r="I997" s="912"/>
      <c r="J997" s="436" t="s">
        <v>659</v>
      </c>
      <c r="K997" s="437" t="str">
        <f t="shared" si="353"/>
        <v>-</v>
      </c>
      <c r="L997" s="438" t="s">
        <v>660</v>
      </c>
      <c r="M997" s="322">
        <v>38</v>
      </c>
      <c r="N997" s="438" t="s">
        <v>660</v>
      </c>
      <c r="O997" s="438" t="s">
        <v>660</v>
      </c>
      <c r="P997" s="438" t="s">
        <v>660</v>
      </c>
      <c r="Q997" s="438" t="s">
        <v>660</v>
      </c>
      <c r="R997" s="438" t="s">
        <v>660</v>
      </c>
      <c r="S997" s="438" t="s">
        <v>660</v>
      </c>
      <c r="T997" s="438" t="s">
        <v>660</v>
      </c>
      <c r="U997" s="438" t="s">
        <v>660</v>
      </c>
      <c r="V997" s="438" t="s">
        <v>660</v>
      </c>
      <c r="W997" s="438" t="s">
        <v>660</v>
      </c>
      <c r="X997" s="282"/>
      <c r="Y997" s="282"/>
      <c r="Z997" s="282"/>
      <c r="AA997" s="282"/>
      <c r="AB997" s="282"/>
      <c r="AC997" s="282"/>
      <c r="AD997" s="282"/>
      <c r="AE997" s="282"/>
      <c r="AF997" s="282"/>
      <c r="AG997" s="282"/>
      <c r="AH997" s="282"/>
      <c r="AI997" s="282"/>
      <c r="AJ997" s="282"/>
      <c r="AK997" s="282"/>
      <c r="AL997" s="282"/>
      <c r="AM997" s="282"/>
      <c r="AN997" s="282"/>
      <c r="AO997" s="282"/>
      <c r="AP997" s="282"/>
      <c r="AQ997" s="277"/>
      <c r="AR997" s="264"/>
      <c r="AS997" s="252"/>
      <c r="AT997" s="252"/>
      <c r="AU997" s="252"/>
    </row>
    <row r="998" spans="1:47" hidden="1" outlineLevel="3" x14ac:dyDescent="0.25">
      <c r="A998" s="252"/>
      <c r="B998" s="261"/>
      <c r="C998" s="254">
        <f t="shared" si="354"/>
        <v>4</v>
      </c>
      <c r="D998" s="277"/>
      <c r="E998" s="435">
        <f>E997</f>
        <v>18</v>
      </c>
      <c r="F998" s="326" t="b">
        <f t="shared" si="352"/>
        <v>1</v>
      </c>
      <c r="G998" s="277"/>
      <c r="H998" s="913"/>
      <c r="I998" s="914"/>
      <c r="J998" s="422" t="s">
        <v>661</v>
      </c>
      <c r="K998" s="439" t="str">
        <f t="shared" si="353"/>
        <v>-</v>
      </c>
      <c r="L998" s="436" t="s">
        <v>656</v>
      </c>
      <c r="M998" s="436" t="s">
        <v>656</v>
      </c>
      <c r="N998" s="436" t="s">
        <v>656</v>
      </c>
      <c r="O998" s="436" t="s">
        <v>656</v>
      </c>
      <c r="P998" s="436" t="s">
        <v>656</v>
      </c>
      <c r="Q998" s="436" t="s">
        <v>656</v>
      </c>
      <c r="R998" s="436" t="s">
        <v>656</v>
      </c>
      <c r="S998" s="436" t="s">
        <v>656</v>
      </c>
      <c r="T998" s="436" t="s">
        <v>656</v>
      </c>
      <c r="U998" s="436" t="s">
        <v>656</v>
      </c>
      <c r="V998" s="440" t="s">
        <v>656</v>
      </c>
      <c r="W998" s="440" t="s">
        <v>656</v>
      </c>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hidden="1" outlineLevel="3" x14ac:dyDescent="0.25">
      <c r="A999" s="252"/>
      <c r="B999" s="261"/>
      <c r="C999" s="254">
        <f t="shared" si="354"/>
        <v>4</v>
      </c>
      <c r="D999" s="277"/>
      <c r="E999" s="332">
        <v>19</v>
      </c>
      <c r="F999" s="326" t="b">
        <f t="shared" si="352"/>
        <v>1</v>
      </c>
      <c r="G999" s="277"/>
      <c r="H999" s="432" t="s">
        <v>688</v>
      </c>
      <c r="I999" s="432"/>
      <c r="J999" s="414" t="s">
        <v>655</v>
      </c>
      <c r="K999" s="433" t="str">
        <f t="shared" si="353"/>
        <v>-</v>
      </c>
      <c r="L999" s="434" t="s">
        <v>656</v>
      </c>
      <c r="M999" s="434" t="s">
        <v>656</v>
      </c>
      <c r="N999" s="434" t="s">
        <v>656</v>
      </c>
      <c r="O999" s="434" t="s">
        <v>656</v>
      </c>
      <c r="P999" s="434" t="s">
        <v>656</v>
      </c>
      <c r="Q999" s="434" t="s">
        <v>656</v>
      </c>
      <c r="R999" s="434" t="s">
        <v>656</v>
      </c>
      <c r="S999" s="434" t="s">
        <v>656</v>
      </c>
      <c r="T999" s="434" t="s">
        <v>656</v>
      </c>
      <c r="U999" s="434" t="s">
        <v>656</v>
      </c>
      <c r="V999" s="434" t="s">
        <v>656</v>
      </c>
      <c r="W999" s="434" t="s">
        <v>656</v>
      </c>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t="15" hidden="1" customHeight="1" outlineLevel="3" x14ac:dyDescent="0.25">
      <c r="A1000" s="252"/>
      <c r="B1000" s="261"/>
      <c r="C1000" s="254">
        <f t="shared" si="354"/>
        <v>4</v>
      </c>
      <c r="D1000" s="277"/>
      <c r="E1000" s="435">
        <f>E999</f>
        <v>19</v>
      </c>
      <c r="F1000" s="326" t="b">
        <f t="shared" si="352"/>
        <v>1</v>
      </c>
      <c r="G1000" s="277"/>
      <c r="H1000" s="909" t="s">
        <v>689</v>
      </c>
      <c r="I1000" s="910"/>
      <c r="J1000" s="436" t="s">
        <v>658</v>
      </c>
      <c r="K1000" s="437">
        <f t="shared" si="353"/>
        <v>43543</v>
      </c>
      <c r="L1000" s="322">
        <v>11</v>
      </c>
      <c r="M1000" s="438" t="s">
        <v>656</v>
      </c>
      <c r="N1000" s="438" t="s">
        <v>656</v>
      </c>
      <c r="O1000" s="438" t="s">
        <v>656</v>
      </c>
      <c r="P1000" s="438" t="s">
        <v>656</v>
      </c>
      <c r="Q1000" s="438" t="s">
        <v>656</v>
      </c>
      <c r="R1000" s="438" t="s">
        <v>656</v>
      </c>
      <c r="S1000" s="438" t="s">
        <v>656</v>
      </c>
      <c r="T1000" s="438" t="s">
        <v>656</v>
      </c>
      <c r="U1000" s="438" t="s">
        <v>656</v>
      </c>
      <c r="V1000" s="438" t="s">
        <v>656</v>
      </c>
      <c r="W1000" s="438" t="s">
        <v>656</v>
      </c>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idden="1" outlineLevel="3" x14ac:dyDescent="0.25">
      <c r="A1001" s="252"/>
      <c r="B1001" s="261"/>
      <c r="C1001" s="254">
        <f t="shared" si="354"/>
        <v>4</v>
      </c>
      <c r="D1001" s="277"/>
      <c r="E1001" s="435">
        <f>E1000</f>
        <v>19</v>
      </c>
      <c r="F1001" s="326" t="b">
        <f t="shared" si="352"/>
        <v>1</v>
      </c>
      <c r="G1001" s="277"/>
      <c r="H1001" s="911"/>
      <c r="I1001" s="912"/>
      <c r="J1001" s="436" t="s">
        <v>659</v>
      </c>
      <c r="K1001" s="437" t="str">
        <f t="shared" si="353"/>
        <v>-</v>
      </c>
      <c r="L1001" s="438" t="s">
        <v>660</v>
      </c>
      <c r="M1001" s="438" t="s">
        <v>660</v>
      </c>
      <c r="N1001" s="322">
        <v>20</v>
      </c>
      <c r="O1001" s="322">
        <v>3</v>
      </c>
      <c r="P1001" s="438" t="s">
        <v>660</v>
      </c>
      <c r="Q1001" s="438" t="s">
        <v>660</v>
      </c>
      <c r="R1001" s="438" t="s">
        <v>660</v>
      </c>
      <c r="S1001" s="438" t="s">
        <v>660</v>
      </c>
      <c r="T1001" s="438" t="s">
        <v>660</v>
      </c>
      <c r="U1001" s="438" t="s">
        <v>660</v>
      </c>
      <c r="V1001" s="438" t="s">
        <v>660</v>
      </c>
      <c r="W1001" s="322">
        <v>0.1</v>
      </c>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77"/>
      <c r="AR1001" s="264"/>
      <c r="AS1001" s="252"/>
      <c r="AT1001" s="252"/>
      <c r="AU1001" s="252"/>
    </row>
    <row r="1002" spans="1:47" hidden="1" outlineLevel="3" x14ac:dyDescent="0.25">
      <c r="A1002" s="252"/>
      <c r="B1002" s="261"/>
      <c r="C1002" s="254">
        <f t="shared" si="354"/>
        <v>4</v>
      </c>
      <c r="D1002" s="277"/>
      <c r="E1002" s="435">
        <f>E1001</f>
        <v>19</v>
      </c>
      <c r="F1002" s="326" t="b">
        <f t="shared" si="352"/>
        <v>1</v>
      </c>
      <c r="G1002" s="277"/>
      <c r="H1002" s="913"/>
      <c r="I1002" s="914"/>
      <c r="J1002" s="422" t="s">
        <v>661</v>
      </c>
      <c r="K1002" s="439" t="str">
        <f t="shared" si="353"/>
        <v>-</v>
      </c>
      <c r="L1002" s="436" t="s">
        <v>656</v>
      </c>
      <c r="M1002" s="436" t="s">
        <v>656</v>
      </c>
      <c r="N1002" s="436" t="s">
        <v>656</v>
      </c>
      <c r="O1002" s="436" t="s">
        <v>656</v>
      </c>
      <c r="P1002" s="436" t="s">
        <v>656</v>
      </c>
      <c r="Q1002" s="436" t="s">
        <v>656</v>
      </c>
      <c r="R1002" s="436" t="s">
        <v>656</v>
      </c>
      <c r="S1002" s="436" t="s">
        <v>656</v>
      </c>
      <c r="T1002" s="436" t="s">
        <v>656</v>
      </c>
      <c r="U1002" s="436" t="s">
        <v>656</v>
      </c>
      <c r="V1002" s="440" t="s">
        <v>656</v>
      </c>
      <c r="W1002" s="443">
        <v>0.75</v>
      </c>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77"/>
      <c r="AR1002" s="264"/>
      <c r="AS1002" s="252"/>
      <c r="AT1002" s="252"/>
      <c r="AU1002" s="252"/>
    </row>
    <row r="1003" spans="1:47" hidden="1" outlineLevel="3" x14ac:dyDescent="0.25">
      <c r="A1003" s="252"/>
      <c r="B1003" s="261"/>
      <c r="C1003" s="254">
        <f t="shared" si="354"/>
        <v>4</v>
      </c>
      <c r="D1003" s="277"/>
      <c r="E1003" s="332">
        <v>20</v>
      </c>
      <c r="F1003" s="326" t="b">
        <f t="shared" si="352"/>
        <v>1</v>
      </c>
      <c r="G1003" s="277"/>
      <c r="H1003" s="432" t="s">
        <v>690</v>
      </c>
      <c r="I1003" s="432"/>
      <c r="J1003" s="414" t="s">
        <v>655</v>
      </c>
      <c r="K1003" s="433" t="str">
        <f t="shared" si="353"/>
        <v>-</v>
      </c>
      <c r="L1003" s="434" t="s">
        <v>656</v>
      </c>
      <c r="M1003" s="434" t="s">
        <v>656</v>
      </c>
      <c r="N1003" s="434" t="s">
        <v>656</v>
      </c>
      <c r="O1003" s="434" t="s">
        <v>656</v>
      </c>
      <c r="P1003" s="434" t="s">
        <v>656</v>
      </c>
      <c r="Q1003" s="434" t="s">
        <v>656</v>
      </c>
      <c r="R1003" s="434" t="s">
        <v>656</v>
      </c>
      <c r="S1003" s="434" t="s">
        <v>656</v>
      </c>
      <c r="T1003" s="434" t="s">
        <v>656</v>
      </c>
      <c r="U1003" s="434" t="s">
        <v>656</v>
      </c>
      <c r="V1003" s="434" t="s">
        <v>656</v>
      </c>
      <c r="W1003" s="434" t="s">
        <v>656</v>
      </c>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77"/>
      <c r="AR1003" s="264"/>
      <c r="AS1003" s="252"/>
      <c r="AT1003" s="252"/>
      <c r="AU1003" s="252"/>
    </row>
    <row r="1004" spans="1:47" ht="15" hidden="1" customHeight="1" outlineLevel="3" x14ac:dyDescent="0.25">
      <c r="A1004" s="252"/>
      <c r="B1004" s="261"/>
      <c r="C1004" s="254">
        <f t="shared" si="354"/>
        <v>4</v>
      </c>
      <c r="D1004" s="277"/>
      <c r="E1004" s="435">
        <f>E1003</f>
        <v>20</v>
      </c>
      <c r="F1004" s="326" t="b">
        <f t="shared" si="352"/>
        <v>1</v>
      </c>
      <c r="G1004" s="277"/>
      <c r="H1004" s="909" t="s">
        <v>691</v>
      </c>
      <c r="I1004" s="910"/>
      <c r="J1004" s="436" t="s">
        <v>658</v>
      </c>
      <c r="K1004" s="437">
        <f t="shared" si="353"/>
        <v>43718</v>
      </c>
      <c r="L1004" s="322">
        <v>36</v>
      </c>
      <c r="M1004" s="438" t="s">
        <v>656</v>
      </c>
      <c r="N1004" s="438" t="s">
        <v>656</v>
      </c>
      <c r="O1004" s="438" t="s">
        <v>656</v>
      </c>
      <c r="P1004" s="438" t="s">
        <v>656</v>
      </c>
      <c r="Q1004" s="438" t="s">
        <v>656</v>
      </c>
      <c r="R1004" s="438" t="s">
        <v>656</v>
      </c>
      <c r="S1004" s="438" t="s">
        <v>656</v>
      </c>
      <c r="T1004" s="438" t="s">
        <v>656</v>
      </c>
      <c r="U1004" s="438" t="s">
        <v>656</v>
      </c>
      <c r="V1004" s="438" t="s">
        <v>656</v>
      </c>
      <c r="W1004" s="438" t="s">
        <v>656</v>
      </c>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77"/>
      <c r="AR1004" s="264"/>
      <c r="AS1004" s="252"/>
      <c r="AT1004" s="252"/>
      <c r="AU1004" s="252"/>
    </row>
    <row r="1005" spans="1:47" hidden="1" outlineLevel="3" x14ac:dyDescent="0.25">
      <c r="A1005" s="252"/>
      <c r="B1005" s="261"/>
      <c r="C1005" s="254">
        <f t="shared" si="354"/>
        <v>4</v>
      </c>
      <c r="D1005" s="277"/>
      <c r="E1005" s="435">
        <f>E1004</f>
        <v>20</v>
      </c>
      <c r="F1005" s="326" t="b">
        <f t="shared" si="352"/>
        <v>1</v>
      </c>
      <c r="G1005" s="277"/>
      <c r="H1005" s="911"/>
      <c r="I1005" s="912"/>
      <c r="J1005" s="436" t="s">
        <v>659</v>
      </c>
      <c r="K1005" s="437" t="str">
        <f t="shared" si="353"/>
        <v>-</v>
      </c>
      <c r="L1005" s="438" t="s">
        <v>660</v>
      </c>
      <c r="M1005" s="438" t="s">
        <v>660</v>
      </c>
      <c r="N1005" s="322">
        <v>20</v>
      </c>
      <c r="O1005" s="322">
        <v>6</v>
      </c>
      <c r="P1005" s="438" t="s">
        <v>660</v>
      </c>
      <c r="Q1005" s="438" t="s">
        <v>660</v>
      </c>
      <c r="R1005" s="438" t="s">
        <v>660</v>
      </c>
      <c r="S1005" s="438" t="s">
        <v>660</v>
      </c>
      <c r="T1005" s="438" t="s">
        <v>660</v>
      </c>
      <c r="U1005" s="438" t="s">
        <v>660</v>
      </c>
      <c r="V1005" s="438" t="s">
        <v>660</v>
      </c>
      <c r="W1005" s="322">
        <v>0.1</v>
      </c>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77"/>
      <c r="AR1005" s="264"/>
      <c r="AS1005" s="252"/>
      <c r="AT1005" s="252"/>
      <c r="AU1005" s="252"/>
    </row>
    <row r="1006" spans="1:47" hidden="1" outlineLevel="3" x14ac:dyDescent="0.25">
      <c r="A1006" s="252"/>
      <c r="B1006" s="261"/>
      <c r="C1006" s="254">
        <f t="shared" si="354"/>
        <v>4</v>
      </c>
      <c r="D1006" s="277"/>
      <c r="E1006" s="435">
        <f>E1005</f>
        <v>20</v>
      </c>
      <c r="F1006" s="326" t="b">
        <f t="shared" si="352"/>
        <v>1</v>
      </c>
      <c r="G1006" s="277"/>
      <c r="H1006" s="913"/>
      <c r="I1006" s="914"/>
      <c r="J1006" s="422" t="s">
        <v>661</v>
      </c>
      <c r="K1006" s="439" t="str">
        <f t="shared" si="353"/>
        <v>-</v>
      </c>
      <c r="L1006" s="436" t="s">
        <v>656</v>
      </c>
      <c r="M1006" s="436" t="s">
        <v>656</v>
      </c>
      <c r="N1006" s="436" t="s">
        <v>656</v>
      </c>
      <c r="O1006" s="436" t="s">
        <v>656</v>
      </c>
      <c r="P1006" s="436" t="s">
        <v>656</v>
      </c>
      <c r="Q1006" s="436" t="s">
        <v>656</v>
      </c>
      <c r="R1006" s="436" t="s">
        <v>656</v>
      </c>
      <c r="S1006" s="436" t="s">
        <v>656</v>
      </c>
      <c r="T1006" s="436" t="s">
        <v>656</v>
      </c>
      <c r="U1006" s="436" t="s">
        <v>656</v>
      </c>
      <c r="V1006" s="440" t="s">
        <v>656</v>
      </c>
      <c r="W1006" s="443">
        <v>0.75</v>
      </c>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77"/>
      <c r="AR1006" s="264"/>
      <c r="AS1006" s="252"/>
      <c r="AT1006" s="252"/>
      <c r="AU1006" s="252"/>
    </row>
    <row r="1007" spans="1:47" hidden="1" outlineLevel="3" x14ac:dyDescent="0.25">
      <c r="A1007" s="252"/>
      <c r="B1007" s="261"/>
      <c r="C1007" s="254">
        <f t="shared" si="354"/>
        <v>4</v>
      </c>
      <c r="D1007" s="277"/>
      <c r="E1007" s="332">
        <v>21</v>
      </c>
      <c r="F1007" s="326" t="b">
        <f t="shared" si="352"/>
        <v>1</v>
      </c>
      <c r="G1007" s="277"/>
      <c r="H1007" s="432" t="s">
        <v>692</v>
      </c>
      <c r="I1007" s="432"/>
      <c r="J1007" s="414" t="s">
        <v>655</v>
      </c>
      <c r="K1007" s="433" t="str">
        <f t="shared" si="353"/>
        <v>-</v>
      </c>
      <c r="L1007" s="434" t="s">
        <v>656</v>
      </c>
      <c r="M1007" s="434" t="s">
        <v>656</v>
      </c>
      <c r="N1007" s="434" t="s">
        <v>656</v>
      </c>
      <c r="O1007" s="434" t="s">
        <v>656</v>
      </c>
      <c r="P1007" s="434" t="s">
        <v>656</v>
      </c>
      <c r="Q1007" s="434" t="s">
        <v>656</v>
      </c>
      <c r="R1007" s="434" t="s">
        <v>656</v>
      </c>
      <c r="S1007" s="434" t="s">
        <v>656</v>
      </c>
      <c r="T1007" s="434" t="s">
        <v>656</v>
      </c>
      <c r="U1007" s="434" t="s">
        <v>656</v>
      </c>
      <c r="V1007" s="434" t="s">
        <v>656</v>
      </c>
      <c r="W1007" s="434" t="s">
        <v>656</v>
      </c>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77"/>
      <c r="AR1007" s="264"/>
      <c r="AS1007" s="252"/>
      <c r="AT1007" s="252"/>
      <c r="AU1007" s="252"/>
    </row>
    <row r="1008" spans="1:47" ht="15" hidden="1" customHeight="1" outlineLevel="3" x14ac:dyDescent="0.25">
      <c r="A1008" s="252"/>
      <c r="B1008" s="261"/>
      <c r="C1008" s="254">
        <f t="shared" si="354"/>
        <v>4</v>
      </c>
      <c r="D1008" s="277"/>
      <c r="E1008" s="435">
        <f>E1007</f>
        <v>21</v>
      </c>
      <c r="F1008" s="326" t="b">
        <f t="shared" si="352"/>
        <v>1</v>
      </c>
      <c r="G1008" s="277"/>
      <c r="H1008" s="909" t="s">
        <v>693</v>
      </c>
      <c r="I1008" s="910"/>
      <c r="J1008" s="436" t="s">
        <v>658</v>
      </c>
      <c r="K1008" s="437">
        <f t="shared" si="353"/>
        <v>43760</v>
      </c>
      <c r="L1008" s="322">
        <v>42</v>
      </c>
      <c r="M1008" s="438" t="s">
        <v>656</v>
      </c>
      <c r="N1008" s="438" t="s">
        <v>656</v>
      </c>
      <c r="O1008" s="438" t="s">
        <v>656</v>
      </c>
      <c r="P1008" s="438" t="s">
        <v>656</v>
      </c>
      <c r="Q1008" s="438" t="s">
        <v>656</v>
      </c>
      <c r="R1008" s="438" t="s">
        <v>656</v>
      </c>
      <c r="S1008" s="438" t="s">
        <v>656</v>
      </c>
      <c r="T1008" s="438" t="s">
        <v>656</v>
      </c>
      <c r="U1008" s="438" t="s">
        <v>656</v>
      </c>
      <c r="V1008" s="438" t="s">
        <v>656</v>
      </c>
      <c r="W1008" s="438" t="s">
        <v>656</v>
      </c>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77"/>
      <c r="AR1008" s="264"/>
      <c r="AS1008" s="252"/>
      <c r="AT1008" s="252"/>
      <c r="AU1008" s="252"/>
    </row>
    <row r="1009" spans="1:47" hidden="1" outlineLevel="3" x14ac:dyDescent="0.25">
      <c r="A1009" s="252"/>
      <c r="B1009" s="261"/>
      <c r="C1009" s="254">
        <f t="shared" si="354"/>
        <v>4</v>
      </c>
      <c r="D1009" s="277"/>
      <c r="E1009" s="435">
        <f>E1008</f>
        <v>21</v>
      </c>
      <c r="F1009" s="326" t="b">
        <f t="shared" si="352"/>
        <v>1</v>
      </c>
      <c r="G1009" s="277"/>
      <c r="H1009" s="911"/>
      <c r="I1009" s="912"/>
      <c r="J1009" s="436" t="s">
        <v>659</v>
      </c>
      <c r="K1009" s="437" t="str">
        <f t="shared" si="353"/>
        <v>-</v>
      </c>
      <c r="L1009" s="438" t="s">
        <v>660</v>
      </c>
      <c r="M1009" s="438" t="s">
        <v>660</v>
      </c>
      <c r="N1009" s="322">
        <v>28</v>
      </c>
      <c r="O1009" s="322">
        <v>3</v>
      </c>
      <c r="P1009" s="438" t="s">
        <v>660</v>
      </c>
      <c r="Q1009" s="438" t="s">
        <v>660</v>
      </c>
      <c r="R1009" s="438" t="s">
        <v>660</v>
      </c>
      <c r="S1009" s="438" t="s">
        <v>660</v>
      </c>
      <c r="T1009" s="438" t="s">
        <v>660</v>
      </c>
      <c r="U1009" s="438" t="s">
        <v>660</v>
      </c>
      <c r="V1009" s="438" t="s">
        <v>660</v>
      </c>
      <c r="W1009" s="322">
        <v>0.5</v>
      </c>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77"/>
      <c r="AR1009" s="264"/>
      <c r="AS1009" s="252"/>
      <c r="AT1009" s="252"/>
      <c r="AU1009" s="252"/>
    </row>
    <row r="1010" spans="1:47" hidden="1" outlineLevel="3" x14ac:dyDescent="0.25">
      <c r="A1010" s="252"/>
      <c r="B1010" s="261"/>
      <c r="C1010" s="254">
        <f t="shared" si="354"/>
        <v>4</v>
      </c>
      <c r="D1010" s="277"/>
      <c r="E1010" s="435">
        <f>E1009</f>
        <v>21</v>
      </c>
      <c r="F1010" s="326" t="b">
        <f t="shared" si="352"/>
        <v>1</v>
      </c>
      <c r="G1010" s="277"/>
      <c r="H1010" s="913"/>
      <c r="I1010" s="914"/>
      <c r="J1010" s="422" t="s">
        <v>661</v>
      </c>
      <c r="K1010" s="439" t="str">
        <f t="shared" si="353"/>
        <v>-</v>
      </c>
      <c r="L1010" s="436" t="s">
        <v>656</v>
      </c>
      <c r="M1010" s="436" t="s">
        <v>656</v>
      </c>
      <c r="N1010" s="436" t="s">
        <v>656</v>
      </c>
      <c r="O1010" s="436" t="s">
        <v>656</v>
      </c>
      <c r="P1010" s="436" t="s">
        <v>656</v>
      </c>
      <c r="Q1010" s="436" t="s">
        <v>656</v>
      </c>
      <c r="R1010" s="436" t="s">
        <v>656</v>
      </c>
      <c r="S1010" s="436" t="s">
        <v>656</v>
      </c>
      <c r="T1010" s="436" t="s">
        <v>656</v>
      </c>
      <c r="U1010" s="436" t="s">
        <v>656</v>
      </c>
      <c r="V1010" s="440" t="s">
        <v>656</v>
      </c>
      <c r="W1010" s="443">
        <v>0.9</v>
      </c>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77"/>
      <c r="AR1010" s="264"/>
      <c r="AS1010" s="252"/>
      <c r="AT1010" s="252"/>
      <c r="AU1010" s="252"/>
    </row>
    <row r="1011" spans="1:47" hidden="1" outlineLevel="3" x14ac:dyDescent="0.25">
      <c r="A1011" s="252"/>
      <c r="B1011" s="261"/>
      <c r="C1011" s="254">
        <f t="shared" si="354"/>
        <v>4</v>
      </c>
      <c r="D1011" s="277"/>
      <c r="E1011" s="332">
        <v>22</v>
      </c>
      <c r="F1011" s="326" t="b">
        <f t="shared" si="352"/>
        <v>1</v>
      </c>
      <c r="G1011" s="277"/>
      <c r="H1011" s="432" t="s">
        <v>694</v>
      </c>
      <c r="I1011" s="432"/>
      <c r="J1011" s="414" t="s">
        <v>655</v>
      </c>
      <c r="K1011" s="433" t="str">
        <f t="shared" si="353"/>
        <v>-</v>
      </c>
      <c r="L1011" s="434" t="s">
        <v>656</v>
      </c>
      <c r="M1011" s="434" t="s">
        <v>656</v>
      </c>
      <c r="N1011" s="434" t="s">
        <v>656</v>
      </c>
      <c r="O1011" s="434" t="s">
        <v>656</v>
      </c>
      <c r="P1011" s="434" t="s">
        <v>656</v>
      </c>
      <c r="Q1011" s="434" t="s">
        <v>656</v>
      </c>
      <c r="R1011" s="434" t="s">
        <v>656</v>
      </c>
      <c r="S1011" s="434" t="s">
        <v>656</v>
      </c>
      <c r="T1011" s="434" t="s">
        <v>656</v>
      </c>
      <c r="U1011" s="434" t="s">
        <v>656</v>
      </c>
      <c r="V1011" s="434" t="s">
        <v>656</v>
      </c>
      <c r="W1011" s="434" t="s">
        <v>656</v>
      </c>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77"/>
      <c r="AR1011" s="264"/>
      <c r="AS1011" s="252"/>
      <c r="AT1011" s="252"/>
      <c r="AU1011" s="252"/>
    </row>
    <row r="1012" spans="1:47" hidden="1" outlineLevel="3" x14ac:dyDescent="0.25">
      <c r="A1012" s="252"/>
      <c r="B1012" s="261"/>
      <c r="C1012" s="254">
        <f t="shared" si="354"/>
        <v>4</v>
      </c>
      <c r="D1012" s="277"/>
      <c r="E1012" s="435">
        <f>E1011</f>
        <v>22</v>
      </c>
      <c r="F1012" s="326" t="b">
        <f t="shared" si="352"/>
        <v>1</v>
      </c>
      <c r="G1012" s="277"/>
      <c r="H1012" s="909" t="s">
        <v>695</v>
      </c>
      <c r="I1012" s="910"/>
      <c r="J1012" s="436" t="s">
        <v>658</v>
      </c>
      <c r="K1012" s="437" t="str">
        <f t="shared" si="353"/>
        <v>-</v>
      </c>
      <c r="L1012" s="438" t="s">
        <v>656</v>
      </c>
      <c r="M1012" s="438" t="s">
        <v>656</v>
      </c>
      <c r="N1012" s="322">
        <v>0</v>
      </c>
      <c r="O1012" s="438" t="s">
        <v>656</v>
      </c>
      <c r="P1012" s="438" t="s">
        <v>656</v>
      </c>
      <c r="Q1012" s="438" t="s">
        <v>656</v>
      </c>
      <c r="R1012" s="438" t="s">
        <v>656</v>
      </c>
      <c r="S1012" s="438" t="s">
        <v>656</v>
      </c>
      <c r="T1012" s="438" t="s">
        <v>656</v>
      </c>
      <c r="U1012" s="438" t="s">
        <v>656</v>
      </c>
      <c r="V1012" s="438" t="s">
        <v>656</v>
      </c>
      <c r="W1012" s="438" t="s">
        <v>656</v>
      </c>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77"/>
      <c r="AR1012" s="264"/>
      <c r="AS1012" s="252"/>
      <c r="AT1012" s="252"/>
      <c r="AU1012" s="252"/>
    </row>
    <row r="1013" spans="1:47" hidden="1" outlineLevel="3" x14ac:dyDescent="0.25">
      <c r="A1013" s="252"/>
      <c r="B1013" s="261"/>
      <c r="C1013" s="254">
        <f t="shared" si="354"/>
        <v>4</v>
      </c>
      <c r="D1013" s="277"/>
      <c r="E1013" s="435">
        <f>E1012</f>
        <v>22</v>
      </c>
      <c r="F1013" s="326" t="b">
        <f t="shared" si="352"/>
        <v>1</v>
      </c>
      <c r="G1013" s="277"/>
      <c r="H1013" s="911"/>
      <c r="I1013" s="912"/>
      <c r="J1013" s="436" t="s">
        <v>659</v>
      </c>
      <c r="K1013" s="437" t="str">
        <f t="shared" si="353"/>
        <v>-</v>
      </c>
      <c r="L1013" s="438" t="s">
        <v>660</v>
      </c>
      <c r="M1013" s="438" t="s">
        <v>660</v>
      </c>
      <c r="N1013" s="438" t="s">
        <v>660</v>
      </c>
      <c r="O1013" s="438" t="s">
        <v>660</v>
      </c>
      <c r="P1013" s="438" t="s">
        <v>660</v>
      </c>
      <c r="Q1013" s="438" t="s">
        <v>660</v>
      </c>
      <c r="R1013" s="438" t="s">
        <v>660</v>
      </c>
      <c r="S1013" s="438" t="s">
        <v>660</v>
      </c>
      <c r="T1013" s="438" t="s">
        <v>660</v>
      </c>
      <c r="U1013" s="438" t="s">
        <v>660</v>
      </c>
      <c r="V1013" s="438" t="s">
        <v>660</v>
      </c>
      <c r="W1013" s="322">
        <v>0.1</v>
      </c>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77"/>
      <c r="AR1013" s="264"/>
      <c r="AS1013" s="252"/>
      <c r="AT1013" s="252"/>
      <c r="AU1013" s="252"/>
    </row>
    <row r="1014" spans="1:47" hidden="1" outlineLevel="3" x14ac:dyDescent="0.25">
      <c r="A1014" s="252"/>
      <c r="B1014" s="261"/>
      <c r="C1014" s="254">
        <f t="shared" si="354"/>
        <v>4</v>
      </c>
      <c r="D1014" s="277"/>
      <c r="E1014" s="435">
        <f>E1013</f>
        <v>22</v>
      </c>
      <c r="F1014" s="326" t="b">
        <f t="shared" si="352"/>
        <v>1</v>
      </c>
      <c r="G1014" s="277"/>
      <c r="H1014" s="913"/>
      <c r="I1014" s="914"/>
      <c r="J1014" s="422" t="s">
        <v>661</v>
      </c>
      <c r="K1014" s="439" t="str">
        <f t="shared" si="353"/>
        <v>-</v>
      </c>
      <c r="L1014" s="436" t="s">
        <v>656</v>
      </c>
      <c r="M1014" s="436" t="s">
        <v>656</v>
      </c>
      <c r="N1014" s="436" t="s">
        <v>656</v>
      </c>
      <c r="O1014" s="436" t="s">
        <v>656</v>
      </c>
      <c r="P1014" s="436" t="s">
        <v>656</v>
      </c>
      <c r="Q1014" s="436" t="s">
        <v>656</v>
      </c>
      <c r="R1014" s="436" t="s">
        <v>656</v>
      </c>
      <c r="S1014" s="436" t="s">
        <v>656</v>
      </c>
      <c r="T1014" s="436" t="s">
        <v>656</v>
      </c>
      <c r="U1014" s="436" t="s">
        <v>656</v>
      </c>
      <c r="V1014" s="440" t="s">
        <v>656</v>
      </c>
      <c r="W1014" s="443">
        <v>0.5</v>
      </c>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77"/>
      <c r="AR1014" s="264"/>
      <c r="AS1014" s="252"/>
      <c r="AT1014" s="252"/>
      <c r="AU1014" s="252"/>
    </row>
    <row r="1015" spans="1:47" hidden="1" outlineLevel="3" x14ac:dyDescent="0.25">
      <c r="A1015" s="252"/>
      <c r="B1015" s="261"/>
      <c r="C1015" s="254">
        <f t="shared" si="354"/>
        <v>4</v>
      </c>
      <c r="D1015" s="277"/>
      <c r="E1015" s="332">
        <v>23</v>
      </c>
      <c r="F1015" s="326" t="b">
        <f t="shared" si="352"/>
        <v>1</v>
      </c>
      <c r="G1015" s="277"/>
      <c r="H1015" s="432" t="s">
        <v>696</v>
      </c>
      <c r="I1015" s="432"/>
      <c r="J1015" s="414" t="s">
        <v>655</v>
      </c>
      <c r="K1015" s="433" t="str">
        <f t="shared" si="353"/>
        <v>-</v>
      </c>
      <c r="L1015" s="434" t="s">
        <v>656</v>
      </c>
      <c r="M1015" s="434" t="s">
        <v>656</v>
      </c>
      <c r="N1015" s="434" t="s">
        <v>656</v>
      </c>
      <c r="O1015" s="434" t="s">
        <v>656</v>
      </c>
      <c r="P1015" s="434" t="s">
        <v>656</v>
      </c>
      <c r="Q1015" s="434" t="s">
        <v>656</v>
      </c>
      <c r="R1015" s="434" t="s">
        <v>656</v>
      </c>
      <c r="S1015" s="434" t="s">
        <v>656</v>
      </c>
      <c r="T1015" s="434" t="s">
        <v>656</v>
      </c>
      <c r="U1015" s="434" t="s">
        <v>656</v>
      </c>
      <c r="V1015" s="434" t="s">
        <v>656</v>
      </c>
      <c r="W1015" s="434" t="s">
        <v>656</v>
      </c>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77"/>
      <c r="AR1015" s="264"/>
      <c r="AS1015" s="252"/>
      <c r="AT1015" s="252"/>
      <c r="AU1015" s="252"/>
    </row>
    <row r="1016" spans="1:47" hidden="1" outlineLevel="3" x14ac:dyDescent="0.25">
      <c r="A1016" s="252"/>
      <c r="B1016" s="261"/>
      <c r="C1016" s="254">
        <f t="shared" si="354"/>
        <v>4</v>
      </c>
      <c r="D1016" s="277"/>
      <c r="E1016" s="435">
        <f>E1015</f>
        <v>23</v>
      </c>
      <c r="F1016" s="326" t="b">
        <f t="shared" si="352"/>
        <v>1</v>
      </c>
      <c r="G1016" s="277"/>
      <c r="H1016" s="909" t="s">
        <v>697</v>
      </c>
      <c r="I1016" s="910"/>
      <c r="J1016" s="436" t="s">
        <v>658</v>
      </c>
      <c r="K1016" s="437" t="str">
        <f t="shared" si="353"/>
        <v>-</v>
      </c>
      <c r="L1016" s="438" t="s">
        <v>656</v>
      </c>
      <c r="M1016" s="438" t="s">
        <v>656</v>
      </c>
      <c r="N1016" s="322">
        <v>0</v>
      </c>
      <c r="O1016" s="438" t="s">
        <v>656</v>
      </c>
      <c r="P1016" s="438" t="s">
        <v>656</v>
      </c>
      <c r="Q1016" s="438" t="s">
        <v>656</v>
      </c>
      <c r="R1016" s="438" t="s">
        <v>656</v>
      </c>
      <c r="S1016" s="438" t="s">
        <v>656</v>
      </c>
      <c r="T1016" s="438" t="s">
        <v>656</v>
      </c>
      <c r="U1016" s="438" t="s">
        <v>656</v>
      </c>
      <c r="V1016" s="438" t="s">
        <v>656</v>
      </c>
      <c r="W1016" s="438" t="s">
        <v>656</v>
      </c>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77"/>
      <c r="AR1016" s="264"/>
      <c r="AS1016" s="252"/>
      <c r="AT1016" s="252"/>
      <c r="AU1016" s="252"/>
    </row>
    <row r="1017" spans="1:47" hidden="1" outlineLevel="3" x14ac:dyDescent="0.25">
      <c r="A1017" s="252"/>
      <c r="B1017" s="261"/>
      <c r="C1017" s="254">
        <f t="shared" si="354"/>
        <v>4</v>
      </c>
      <c r="D1017" s="277"/>
      <c r="E1017" s="435">
        <f>E1016</f>
        <v>23</v>
      </c>
      <c r="F1017" s="326" t="b">
        <f t="shared" si="352"/>
        <v>1</v>
      </c>
      <c r="G1017" s="277"/>
      <c r="H1017" s="911"/>
      <c r="I1017" s="912"/>
      <c r="J1017" s="436" t="s">
        <v>659</v>
      </c>
      <c r="K1017" s="437" t="str">
        <f t="shared" si="353"/>
        <v>-</v>
      </c>
      <c r="L1017" s="438" t="s">
        <v>660</v>
      </c>
      <c r="M1017" s="438" t="s">
        <v>660</v>
      </c>
      <c r="N1017" s="438" t="s">
        <v>660</v>
      </c>
      <c r="O1017" s="438" t="s">
        <v>660</v>
      </c>
      <c r="P1017" s="438" t="s">
        <v>660</v>
      </c>
      <c r="Q1017" s="438" t="s">
        <v>660</v>
      </c>
      <c r="R1017" s="438" t="s">
        <v>660</v>
      </c>
      <c r="S1017" s="438" t="s">
        <v>660</v>
      </c>
      <c r="T1017" s="438" t="s">
        <v>660</v>
      </c>
      <c r="U1017" s="438" t="s">
        <v>660</v>
      </c>
      <c r="V1017" s="438" t="s">
        <v>660</v>
      </c>
      <c r="W1017" s="322">
        <v>0.1</v>
      </c>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77"/>
      <c r="AR1017" s="264"/>
      <c r="AS1017" s="252"/>
      <c r="AT1017" s="252"/>
      <c r="AU1017" s="252"/>
    </row>
    <row r="1018" spans="1:47" hidden="1" outlineLevel="3" x14ac:dyDescent="0.25">
      <c r="A1018" s="252"/>
      <c r="B1018" s="261"/>
      <c r="C1018" s="254">
        <f t="shared" si="354"/>
        <v>4</v>
      </c>
      <c r="D1018" s="277"/>
      <c r="E1018" s="435">
        <f>E1017</f>
        <v>23</v>
      </c>
      <c r="F1018" s="326" t="b">
        <f t="shared" si="352"/>
        <v>1</v>
      </c>
      <c r="G1018" s="277"/>
      <c r="H1018" s="913"/>
      <c r="I1018" s="914"/>
      <c r="J1018" s="422" t="s">
        <v>661</v>
      </c>
      <c r="K1018" s="439" t="str">
        <f t="shared" si="353"/>
        <v>-</v>
      </c>
      <c r="L1018" s="436" t="s">
        <v>656</v>
      </c>
      <c r="M1018" s="436" t="s">
        <v>656</v>
      </c>
      <c r="N1018" s="436" t="s">
        <v>656</v>
      </c>
      <c r="O1018" s="436" t="s">
        <v>656</v>
      </c>
      <c r="P1018" s="436" t="s">
        <v>656</v>
      </c>
      <c r="Q1018" s="436" t="s">
        <v>656</v>
      </c>
      <c r="R1018" s="436" t="s">
        <v>656</v>
      </c>
      <c r="S1018" s="436" t="s">
        <v>656</v>
      </c>
      <c r="T1018" s="436" t="s">
        <v>656</v>
      </c>
      <c r="U1018" s="436" t="s">
        <v>656</v>
      </c>
      <c r="V1018" s="440" t="s">
        <v>656</v>
      </c>
      <c r="W1018" s="443">
        <v>0.5</v>
      </c>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77"/>
      <c r="AR1018" s="264"/>
      <c r="AS1018" s="252"/>
      <c r="AT1018" s="252"/>
      <c r="AU1018" s="252"/>
    </row>
    <row r="1019" spans="1:47" hidden="1" outlineLevel="3" x14ac:dyDescent="0.25">
      <c r="A1019" s="252"/>
      <c r="B1019" s="261"/>
      <c r="C1019" s="254">
        <f t="shared" si="354"/>
        <v>4</v>
      </c>
      <c r="D1019" s="277"/>
      <c r="E1019" s="332">
        <v>24</v>
      </c>
      <c r="F1019" s="326" t="b">
        <f t="shared" ref="F1019:F1030" si="355">COUNTIFS($L1019:$W1019,"-")&lt;&gt;COUNTA($L1019:$W1019)</f>
        <v>1</v>
      </c>
      <c r="G1019" s="277"/>
      <c r="H1019" s="432" t="s">
        <v>698</v>
      </c>
      <c r="I1019" s="432"/>
      <c r="J1019" s="414" t="s">
        <v>655</v>
      </c>
      <c r="K1019" s="433" t="str">
        <f t="shared" si="353"/>
        <v>-</v>
      </c>
      <c r="L1019" s="434" t="s">
        <v>656</v>
      </c>
      <c r="M1019" s="434" t="s">
        <v>656</v>
      </c>
      <c r="N1019" s="434" t="s">
        <v>656</v>
      </c>
      <c r="O1019" s="434" t="s">
        <v>656</v>
      </c>
      <c r="P1019" s="434" t="s">
        <v>656</v>
      </c>
      <c r="Q1019" s="434" t="s">
        <v>656</v>
      </c>
      <c r="R1019" s="434" t="s">
        <v>656</v>
      </c>
      <c r="S1019" s="434" t="s">
        <v>656</v>
      </c>
      <c r="T1019" s="434" t="s">
        <v>656</v>
      </c>
      <c r="U1019" s="434" t="s">
        <v>656</v>
      </c>
      <c r="V1019" s="434" t="s">
        <v>656</v>
      </c>
      <c r="W1019" s="434" t="s">
        <v>656</v>
      </c>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77"/>
      <c r="AR1019" s="264"/>
      <c r="AS1019" s="252"/>
      <c r="AT1019" s="252"/>
      <c r="AU1019" s="252"/>
    </row>
    <row r="1020" spans="1:47" hidden="1" outlineLevel="3" x14ac:dyDescent="0.25">
      <c r="A1020" s="252"/>
      <c r="B1020" s="261"/>
      <c r="C1020" s="254">
        <f t="shared" si="354"/>
        <v>4</v>
      </c>
      <c r="D1020" s="277"/>
      <c r="E1020" s="435">
        <f>E1019</f>
        <v>24</v>
      </c>
      <c r="F1020" s="326" t="b">
        <f t="shared" si="355"/>
        <v>1</v>
      </c>
      <c r="G1020" s="277"/>
      <c r="H1020" s="909" t="s">
        <v>699</v>
      </c>
      <c r="I1020" s="910"/>
      <c r="J1020" s="436" t="s">
        <v>658</v>
      </c>
      <c r="K1020" s="437" t="str">
        <f t="shared" si="353"/>
        <v>-</v>
      </c>
      <c r="L1020" s="438" t="s">
        <v>656</v>
      </c>
      <c r="M1020" s="438" t="s">
        <v>656</v>
      </c>
      <c r="N1020" s="438" t="s">
        <v>656</v>
      </c>
      <c r="O1020" s="438" t="s">
        <v>656</v>
      </c>
      <c r="P1020" s="438" t="s">
        <v>656</v>
      </c>
      <c r="Q1020" s="438" t="s">
        <v>656</v>
      </c>
      <c r="R1020" s="438" t="s">
        <v>656</v>
      </c>
      <c r="S1020" s="438" t="s">
        <v>656</v>
      </c>
      <c r="T1020" s="438" t="s">
        <v>656</v>
      </c>
      <c r="U1020" s="438" t="s">
        <v>656</v>
      </c>
      <c r="V1020" s="438" t="s">
        <v>656</v>
      </c>
      <c r="W1020" s="438" t="s">
        <v>656</v>
      </c>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77"/>
      <c r="AR1020" s="264"/>
      <c r="AS1020" s="252"/>
      <c r="AT1020" s="252"/>
      <c r="AU1020" s="252"/>
    </row>
    <row r="1021" spans="1:47" hidden="1" outlineLevel="3" x14ac:dyDescent="0.25">
      <c r="A1021" s="252"/>
      <c r="B1021" s="261"/>
      <c r="C1021" s="254">
        <f t="shared" si="354"/>
        <v>4</v>
      </c>
      <c r="D1021" s="277"/>
      <c r="E1021" s="435">
        <f>E1020</f>
        <v>24</v>
      </c>
      <c r="F1021" s="326" t="b">
        <f t="shared" si="355"/>
        <v>1</v>
      </c>
      <c r="G1021" s="277"/>
      <c r="H1021" s="911"/>
      <c r="I1021" s="912"/>
      <c r="J1021" s="436" t="s">
        <v>659</v>
      </c>
      <c r="K1021" s="437" t="str">
        <f t="shared" si="353"/>
        <v>-</v>
      </c>
      <c r="L1021" s="438" t="s">
        <v>660</v>
      </c>
      <c r="M1021" s="438" t="s">
        <v>660</v>
      </c>
      <c r="N1021" s="438" t="s">
        <v>660</v>
      </c>
      <c r="O1021" s="438" t="s">
        <v>660</v>
      </c>
      <c r="P1021" s="438" t="s">
        <v>660</v>
      </c>
      <c r="Q1021" s="438" t="s">
        <v>660</v>
      </c>
      <c r="R1021" s="438" t="s">
        <v>660</v>
      </c>
      <c r="S1021" s="438" t="s">
        <v>660</v>
      </c>
      <c r="T1021" s="438" t="s">
        <v>660</v>
      </c>
      <c r="U1021" s="438" t="s">
        <v>660</v>
      </c>
      <c r="V1021" s="438" t="s">
        <v>660</v>
      </c>
      <c r="W1021" s="438" t="s">
        <v>660</v>
      </c>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77"/>
      <c r="AR1021" s="264"/>
      <c r="AS1021" s="252"/>
      <c r="AT1021" s="252"/>
      <c r="AU1021" s="252"/>
    </row>
    <row r="1022" spans="1:47" hidden="1" outlineLevel="3" x14ac:dyDescent="0.25">
      <c r="A1022" s="252"/>
      <c r="B1022" s="261"/>
      <c r="C1022" s="254">
        <f t="shared" si="354"/>
        <v>4</v>
      </c>
      <c r="D1022" s="277"/>
      <c r="E1022" s="435">
        <f>E1021</f>
        <v>24</v>
      </c>
      <c r="F1022" s="326" t="b">
        <f t="shared" si="355"/>
        <v>1</v>
      </c>
      <c r="G1022" s="277"/>
      <c r="H1022" s="913"/>
      <c r="I1022" s="914"/>
      <c r="J1022" s="422" t="s">
        <v>661</v>
      </c>
      <c r="K1022" s="439" t="str">
        <f t="shared" si="353"/>
        <v>-</v>
      </c>
      <c r="L1022" s="436" t="s">
        <v>656</v>
      </c>
      <c r="M1022" s="436" t="s">
        <v>656</v>
      </c>
      <c r="N1022" s="436" t="s">
        <v>656</v>
      </c>
      <c r="O1022" s="436" t="s">
        <v>656</v>
      </c>
      <c r="P1022" s="436" t="s">
        <v>656</v>
      </c>
      <c r="Q1022" s="436" t="s">
        <v>656</v>
      </c>
      <c r="R1022" s="436" t="s">
        <v>656</v>
      </c>
      <c r="S1022" s="436" t="s">
        <v>656</v>
      </c>
      <c r="T1022" s="436" t="s">
        <v>656</v>
      </c>
      <c r="U1022" s="436" t="s">
        <v>656</v>
      </c>
      <c r="V1022" s="440" t="s">
        <v>656</v>
      </c>
      <c r="W1022" s="440" t="s">
        <v>656</v>
      </c>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77"/>
      <c r="AR1022" s="264"/>
      <c r="AS1022" s="252"/>
      <c r="AT1022" s="252"/>
      <c r="AU1022" s="252"/>
    </row>
    <row r="1023" spans="1:47" hidden="1" outlineLevel="3" x14ac:dyDescent="0.25">
      <c r="A1023" s="252"/>
      <c r="B1023" s="261"/>
      <c r="C1023" s="254">
        <f t="shared" ref="C1023:C1030" si="356">INT($C$911)+3</f>
        <v>4</v>
      </c>
      <c r="D1023" s="277"/>
      <c r="E1023" s="332">
        <v>25</v>
      </c>
      <c r="F1023" s="326" t="b">
        <f t="shared" si="355"/>
        <v>1</v>
      </c>
      <c r="G1023" s="277"/>
      <c r="H1023" s="432" t="s">
        <v>1031</v>
      </c>
      <c r="I1023" s="432"/>
      <c r="J1023" s="414" t="s">
        <v>655</v>
      </c>
      <c r="K1023" s="433" t="str">
        <f t="shared" si="353"/>
        <v>-</v>
      </c>
      <c r="L1023" s="434" t="s">
        <v>656</v>
      </c>
      <c r="M1023" s="434" t="s">
        <v>656</v>
      </c>
      <c r="N1023" s="434" t="s">
        <v>656</v>
      </c>
      <c r="O1023" s="434" t="s">
        <v>656</v>
      </c>
      <c r="P1023" s="434" t="s">
        <v>656</v>
      </c>
      <c r="Q1023" s="441">
        <v>21</v>
      </c>
      <c r="R1023" s="434" t="s">
        <v>656</v>
      </c>
      <c r="S1023" s="434" t="s">
        <v>656</v>
      </c>
      <c r="T1023" s="434" t="s">
        <v>656</v>
      </c>
      <c r="U1023" s="434" t="s">
        <v>656</v>
      </c>
      <c r="V1023" s="434" t="s">
        <v>656</v>
      </c>
      <c r="W1023" s="434" t="s">
        <v>656</v>
      </c>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77"/>
      <c r="AR1023" s="264"/>
      <c r="AS1023" s="252"/>
      <c r="AT1023" s="252"/>
      <c r="AU1023" s="252"/>
    </row>
    <row r="1024" spans="1:47" ht="15" hidden="1" customHeight="1" outlineLevel="3" x14ac:dyDescent="0.25">
      <c r="A1024" s="252"/>
      <c r="B1024" s="261"/>
      <c r="C1024" s="254">
        <f t="shared" si="356"/>
        <v>4</v>
      </c>
      <c r="D1024" s="277"/>
      <c r="E1024" s="435">
        <f>E1023</f>
        <v>25</v>
      </c>
      <c r="F1024" s="326" t="b">
        <f t="shared" si="355"/>
        <v>1</v>
      </c>
      <c r="G1024" s="277"/>
      <c r="H1024" s="909" t="s">
        <v>1032</v>
      </c>
      <c r="I1024" s="910"/>
      <c r="J1024" s="436" t="s">
        <v>658</v>
      </c>
      <c r="K1024" s="437" t="str">
        <f t="shared" si="353"/>
        <v>-</v>
      </c>
      <c r="L1024" s="438" t="s">
        <v>656</v>
      </c>
      <c r="M1024" s="438" t="s">
        <v>656</v>
      </c>
      <c r="N1024" s="438" t="s">
        <v>656</v>
      </c>
      <c r="O1024" s="438" t="s">
        <v>656</v>
      </c>
      <c r="P1024" s="438" t="s">
        <v>656</v>
      </c>
      <c r="Q1024" s="438" t="s">
        <v>656</v>
      </c>
      <c r="R1024" s="438" t="s">
        <v>656</v>
      </c>
      <c r="S1024" s="322" t="b">
        <v>1</v>
      </c>
      <c r="T1024" s="438" t="s">
        <v>656</v>
      </c>
      <c r="U1024" s="438" t="s">
        <v>656</v>
      </c>
      <c r="V1024" s="438" t="s">
        <v>656</v>
      </c>
      <c r="W1024" s="438" t="s">
        <v>656</v>
      </c>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77"/>
      <c r="AR1024" s="264"/>
      <c r="AS1024" s="252"/>
      <c r="AT1024" s="252"/>
      <c r="AU1024" s="252"/>
    </row>
    <row r="1025" spans="1:47" hidden="1" outlineLevel="3" x14ac:dyDescent="0.25">
      <c r="A1025" s="252"/>
      <c r="B1025" s="261"/>
      <c r="C1025" s="254">
        <f t="shared" si="356"/>
        <v>4</v>
      </c>
      <c r="D1025" s="277"/>
      <c r="E1025" s="435">
        <f>E1024</f>
        <v>25</v>
      </c>
      <c r="F1025" s="326" t="b">
        <f t="shared" si="355"/>
        <v>1</v>
      </c>
      <c r="G1025" s="277"/>
      <c r="H1025" s="911"/>
      <c r="I1025" s="912"/>
      <c r="J1025" s="436" t="s">
        <v>659</v>
      </c>
      <c r="K1025" s="437" t="str">
        <f t="shared" si="353"/>
        <v>-</v>
      </c>
      <c r="L1025" s="438" t="s">
        <v>660</v>
      </c>
      <c r="M1025" s="438" t="s">
        <v>660</v>
      </c>
      <c r="N1025" s="438" t="s">
        <v>660</v>
      </c>
      <c r="O1025" s="438" t="s">
        <v>660</v>
      </c>
      <c r="P1025" s="322">
        <v>21</v>
      </c>
      <c r="Q1025" s="438" t="s">
        <v>660</v>
      </c>
      <c r="R1025" s="438" t="s">
        <v>660</v>
      </c>
      <c r="S1025" s="438" t="s">
        <v>660</v>
      </c>
      <c r="T1025" s="438" t="s">
        <v>660</v>
      </c>
      <c r="U1025" s="438" t="s">
        <v>660</v>
      </c>
      <c r="V1025" s="438" t="s">
        <v>660</v>
      </c>
      <c r="W1025" s="438" t="s">
        <v>660</v>
      </c>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77"/>
      <c r="AR1025" s="264"/>
      <c r="AS1025" s="252"/>
      <c r="AT1025" s="252"/>
      <c r="AU1025" s="252"/>
    </row>
    <row r="1026" spans="1:47" hidden="1" outlineLevel="3" x14ac:dyDescent="0.25">
      <c r="A1026" s="252"/>
      <c r="B1026" s="261"/>
      <c r="C1026" s="254">
        <f t="shared" si="356"/>
        <v>4</v>
      </c>
      <c r="D1026" s="277"/>
      <c r="E1026" s="435">
        <f>E1025</f>
        <v>25</v>
      </c>
      <c r="F1026" s="326" t="b">
        <f t="shared" si="355"/>
        <v>1</v>
      </c>
      <c r="G1026" s="277"/>
      <c r="H1026" s="913"/>
      <c r="I1026" s="914"/>
      <c r="J1026" s="422" t="s">
        <v>661</v>
      </c>
      <c r="K1026" s="439" t="str">
        <f t="shared" si="353"/>
        <v>-</v>
      </c>
      <c r="L1026" s="436" t="s">
        <v>656</v>
      </c>
      <c r="M1026" s="436" t="s">
        <v>656</v>
      </c>
      <c r="N1026" s="436" t="s">
        <v>656</v>
      </c>
      <c r="O1026" s="436" t="s">
        <v>656</v>
      </c>
      <c r="P1026" s="436" t="s">
        <v>656</v>
      </c>
      <c r="Q1026" s="436" t="s">
        <v>656</v>
      </c>
      <c r="R1026" s="436" t="s">
        <v>656</v>
      </c>
      <c r="S1026" s="436" t="s">
        <v>656</v>
      </c>
      <c r="T1026" s="436" t="s">
        <v>656</v>
      </c>
      <c r="U1026" s="436" t="s">
        <v>656</v>
      </c>
      <c r="V1026" s="440" t="s">
        <v>656</v>
      </c>
      <c r="W1026" s="440" t="s">
        <v>656</v>
      </c>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77"/>
      <c r="AR1026" s="264"/>
      <c r="AS1026" s="252"/>
      <c r="AT1026" s="252"/>
      <c r="AU1026" s="252"/>
    </row>
    <row r="1027" spans="1:47" hidden="1" outlineLevel="3" x14ac:dyDescent="0.25">
      <c r="A1027" s="252"/>
      <c r="B1027" s="261"/>
      <c r="C1027" s="254">
        <f t="shared" si="356"/>
        <v>4</v>
      </c>
      <c r="D1027" s="277"/>
      <c r="E1027" s="332">
        <v>26</v>
      </c>
      <c r="F1027" s="326" t="b">
        <f t="shared" si="355"/>
        <v>1</v>
      </c>
      <c r="G1027" s="277"/>
      <c r="H1027" s="432" t="s">
        <v>700</v>
      </c>
      <c r="I1027" s="432"/>
      <c r="J1027" s="414" t="s">
        <v>655</v>
      </c>
      <c r="K1027" s="433" t="str">
        <f t="shared" si="353"/>
        <v>-</v>
      </c>
      <c r="L1027" s="442">
        <v>-1</v>
      </c>
      <c r="M1027" s="434" t="s">
        <v>656</v>
      </c>
      <c r="N1027" s="434" t="s">
        <v>656</v>
      </c>
      <c r="O1027" s="434" t="s">
        <v>656</v>
      </c>
      <c r="P1027" s="434" t="s">
        <v>656</v>
      </c>
      <c r="Q1027" s="434" t="s">
        <v>656</v>
      </c>
      <c r="R1027" s="434" t="s">
        <v>656</v>
      </c>
      <c r="S1027" s="434" t="s">
        <v>656</v>
      </c>
      <c r="T1027" s="434" t="s">
        <v>656</v>
      </c>
      <c r="U1027" s="434" t="s">
        <v>656</v>
      </c>
      <c r="V1027" s="441">
        <v>0.05</v>
      </c>
      <c r="W1027" s="434" t="s">
        <v>656</v>
      </c>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77"/>
      <c r="AR1027" s="264"/>
      <c r="AS1027" s="252"/>
      <c r="AT1027" s="252"/>
      <c r="AU1027" s="252"/>
    </row>
    <row r="1028" spans="1:47" hidden="1" outlineLevel="3" x14ac:dyDescent="0.25">
      <c r="A1028" s="252"/>
      <c r="B1028" s="261"/>
      <c r="C1028" s="254">
        <f t="shared" si="356"/>
        <v>4</v>
      </c>
      <c r="D1028" s="277"/>
      <c r="E1028" s="435">
        <f>E1027</f>
        <v>26</v>
      </c>
      <c r="F1028" s="326" t="b">
        <f t="shared" si="355"/>
        <v>1</v>
      </c>
      <c r="G1028" s="277"/>
      <c r="H1028" s="909" t="s">
        <v>701</v>
      </c>
      <c r="I1028" s="910"/>
      <c r="J1028" s="436" t="s">
        <v>658</v>
      </c>
      <c r="K1028" s="437" t="str">
        <f t="shared" si="353"/>
        <v>-</v>
      </c>
      <c r="L1028" s="438" t="s">
        <v>656</v>
      </c>
      <c r="M1028" s="438" t="s">
        <v>656</v>
      </c>
      <c r="N1028" s="438" t="s">
        <v>656</v>
      </c>
      <c r="O1028" s="438" t="s">
        <v>656</v>
      </c>
      <c r="P1028" s="438" t="s">
        <v>656</v>
      </c>
      <c r="Q1028" s="438" t="s">
        <v>656</v>
      </c>
      <c r="R1028" s="438" t="s">
        <v>656</v>
      </c>
      <c r="S1028" s="438" t="s">
        <v>656</v>
      </c>
      <c r="T1028" s="438" t="s">
        <v>656</v>
      </c>
      <c r="U1028" s="438" t="s">
        <v>656</v>
      </c>
      <c r="V1028" s="438" t="s">
        <v>656</v>
      </c>
      <c r="W1028" s="438" t="s">
        <v>656</v>
      </c>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77"/>
      <c r="AR1028" s="264"/>
      <c r="AS1028" s="252"/>
      <c r="AT1028" s="252"/>
      <c r="AU1028" s="252"/>
    </row>
    <row r="1029" spans="1:47" hidden="1" outlineLevel="3" x14ac:dyDescent="0.25">
      <c r="A1029" s="252"/>
      <c r="B1029" s="261"/>
      <c r="C1029" s="254">
        <f t="shared" si="356"/>
        <v>4</v>
      </c>
      <c r="D1029" s="277"/>
      <c r="E1029" s="435">
        <f>E1028</f>
        <v>26</v>
      </c>
      <c r="F1029" s="326" t="b">
        <f t="shared" si="355"/>
        <v>1</v>
      </c>
      <c r="G1029" s="277"/>
      <c r="H1029" s="911"/>
      <c r="I1029" s="912"/>
      <c r="J1029" s="436" t="s">
        <v>659</v>
      </c>
      <c r="K1029" s="437" t="str">
        <f t="shared" si="353"/>
        <v>-</v>
      </c>
      <c r="L1029" s="438" t="s">
        <v>660</v>
      </c>
      <c r="M1029" s="438" t="s">
        <v>660</v>
      </c>
      <c r="N1029" s="438" t="s">
        <v>660</v>
      </c>
      <c r="O1029" s="438" t="s">
        <v>660</v>
      </c>
      <c r="P1029" s="438" t="s">
        <v>660</v>
      </c>
      <c r="Q1029" s="438" t="s">
        <v>660</v>
      </c>
      <c r="R1029" s="438" t="s">
        <v>660</v>
      </c>
      <c r="S1029" s="438" t="s">
        <v>660</v>
      </c>
      <c r="T1029" s="438" t="s">
        <v>660</v>
      </c>
      <c r="U1029" s="438" t="s">
        <v>660</v>
      </c>
      <c r="V1029" s="438" t="s">
        <v>660</v>
      </c>
      <c r="W1029" s="438" t="s">
        <v>660</v>
      </c>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77"/>
      <c r="AR1029" s="264"/>
      <c r="AS1029" s="252"/>
      <c r="AT1029" s="252"/>
      <c r="AU1029" s="252"/>
    </row>
    <row r="1030" spans="1:47" hidden="1" outlineLevel="3" x14ac:dyDescent="0.25">
      <c r="A1030" s="252"/>
      <c r="B1030" s="261"/>
      <c r="C1030" s="254">
        <f t="shared" si="356"/>
        <v>4</v>
      </c>
      <c r="D1030" s="277"/>
      <c r="E1030" s="435">
        <f>E1029</f>
        <v>26</v>
      </c>
      <c r="F1030" s="326" t="b">
        <f t="shared" si="355"/>
        <v>1</v>
      </c>
      <c r="G1030" s="277"/>
      <c r="H1030" s="913"/>
      <c r="I1030" s="914"/>
      <c r="J1030" s="422" t="s">
        <v>661</v>
      </c>
      <c r="K1030" s="439" t="str">
        <f t="shared" si="353"/>
        <v>-</v>
      </c>
      <c r="L1030" s="444" t="s">
        <v>656</v>
      </c>
      <c r="M1030" s="444" t="s">
        <v>656</v>
      </c>
      <c r="N1030" s="444" t="s">
        <v>656</v>
      </c>
      <c r="O1030" s="444" t="s">
        <v>656</v>
      </c>
      <c r="P1030" s="444" t="s">
        <v>656</v>
      </c>
      <c r="Q1030" s="444" t="s">
        <v>656</v>
      </c>
      <c r="R1030" s="444" t="s">
        <v>656</v>
      </c>
      <c r="S1030" s="444" t="s">
        <v>656</v>
      </c>
      <c r="T1030" s="444" t="s">
        <v>656</v>
      </c>
      <c r="U1030" s="444" t="s">
        <v>656</v>
      </c>
      <c r="V1030" s="443">
        <v>-0.05</v>
      </c>
      <c r="W1030" s="440" t="s">
        <v>656</v>
      </c>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77"/>
      <c r="AR1030" s="264"/>
      <c r="AS1030" s="252"/>
      <c r="AT1030" s="252"/>
      <c r="AU1030" s="252"/>
    </row>
    <row r="1031" spans="1:47" ht="5.25" hidden="1" customHeight="1" outlineLevel="3" x14ac:dyDescent="0.25">
      <c r="A1031" s="252"/>
      <c r="B1031" s="261"/>
      <c r="C1031" s="254">
        <f>INT($C$911)+3.005</f>
        <v>4.0049999999999999</v>
      </c>
      <c r="D1031" s="277"/>
      <c r="E1031" s="277"/>
      <c r="F1031" s="277"/>
      <c r="G1031" s="277"/>
      <c r="H1031" s="277"/>
      <c r="I1031" s="277"/>
      <c r="J1031" s="277"/>
      <c r="K1031" s="277"/>
      <c r="L1031" s="277"/>
      <c r="M1031" s="277"/>
      <c r="N1031" s="277"/>
      <c r="O1031" s="277"/>
      <c r="P1031" s="277"/>
      <c r="Q1031" s="277"/>
      <c r="R1031" s="277"/>
      <c r="S1031" s="277"/>
      <c r="T1031" s="277"/>
      <c r="U1031" s="277"/>
      <c r="V1031" s="277"/>
      <c r="W1031" s="277"/>
      <c r="X1031" s="277"/>
      <c r="Y1031" s="277"/>
      <c r="Z1031" s="277"/>
      <c r="AA1031" s="277"/>
      <c r="AB1031" s="277"/>
      <c r="AC1031" s="277"/>
      <c r="AD1031" s="277"/>
      <c r="AE1031" s="277"/>
      <c r="AF1031" s="277"/>
      <c r="AG1031" s="277"/>
      <c r="AH1031" s="277"/>
      <c r="AI1031" s="277"/>
      <c r="AJ1031" s="277"/>
      <c r="AK1031" s="277"/>
      <c r="AL1031" s="277"/>
      <c r="AM1031" s="277"/>
      <c r="AN1031" s="277"/>
      <c r="AO1031" s="277"/>
      <c r="AP1031" s="277"/>
      <c r="AQ1031" s="277" t="s">
        <v>401</v>
      </c>
      <c r="AR1031" s="264"/>
      <c r="AS1031" s="252"/>
      <c r="AT1031" s="252"/>
      <c r="AU1031" s="252"/>
    </row>
    <row r="1032" spans="1:47" ht="5.25" customHeight="1" outlineLevel="2" x14ac:dyDescent="0.25">
      <c r="A1032" s="252"/>
      <c r="B1032" s="261"/>
      <c r="C1032" s="254">
        <f>INT($C$911)+2.005</f>
        <v>3.0049999999999999</v>
      </c>
      <c r="D1032" s="277" t="s">
        <v>397</v>
      </c>
      <c r="E1032" s="277"/>
      <c r="F1032" s="277"/>
      <c r="G1032" s="277"/>
      <c r="H1032" s="277"/>
      <c r="I1032" s="277"/>
      <c r="J1032" s="277"/>
      <c r="K1032" s="277"/>
      <c r="L1032" s="277"/>
      <c r="M1032" s="277"/>
      <c r="N1032" s="277"/>
      <c r="O1032" s="277"/>
      <c r="P1032" s="277"/>
      <c r="Q1032" s="277"/>
      <c r="R1032" s="277"/>
      <c r="S1032" s="277"/>
      <c r="T1032" s="277"/>
      <c r="U1032" s="277"/>
      <c r="V1032" s="277"/>
      <c r="W1032" s="277"/>
      <c r="X1032" s="277"/>
      <c r="Y1032" s="277"/>
      <c r="Z1032" s="277"/>
      <c r="AA1032" s="277"/>
      <c r="AB1032" s="277"/>
      <c r="AC1032" s="277"/>
      <c r="AD1032" s="277"/>
      <c r="AE1032" s="277"/>
      <c r="AF1032" s="277"/>
      <c r="AG1032" s="277"/>
      <c r="AH1032" s="277"/>
      <c r="AI1032" s="277"/>
      <c r="AJ1032" s="277"/>
      <c r="AK1032" s="277"/>
      <c r="AL1032" s="277"/>
      <c r="AM1032" s="277"/>
      <c r="AN1032" s="277"/>
      <c r="AO1032" s="277"/>
      <c r="AP1032" s="277"/>
      <c r="AQ1032" s="277"/>
      <c r="AR1032" s="264"/>
      <c r="AS1032" s="252"/>
      <c r="AT1032" s="252"/>
      <c r="AU1032" s="252"/>
    </row>
    <row r="1033" spans="1:47" outlineLevel="2" x14ac:dyDescent="0.25">
      <c r="A1033" s="252"/>
      <c r="B1033" s="261"/>
      <c r="C1033" s="254">
        <f>INT($C$911)+2</f>
        <v>3</v>
      </c>
      <c r="D1033" s="277"/>
      <c r="E1033" s="332"/>
      <c r="F1033" s="332"/>
      <c r="G1033" s="277"/>
      <c r="H1033" s="394" t="s">
        <v>702</v>
      </c>
      <c r="I1033" s="282"/>
      <c r="J1033" s="282"/>
      <c r="K1033" s="281"/>
      <c r="L1033" s="281"/>
      <c r="M1033" s="281"/>
      <c r="N1033" s="281"/>
      <c r="O1033" s="281"/>
      <c r="P1033" s="281"/>
      <c r="Q1033" s="281"/>
      <c r="R1033" s="281"/>
      <c r="S1033" s="281"/>
      <c r="T1033" s="281"/>
      <c r="U1033" s="281"/>
      <c r="V1033" s="281"/>
      <c r="W1033" s="281"/>
      <c r="X1033" s="281"/>
      <c r="Y1033" s="281"/>
      <c r="Z1033" s="281"/>
      <c r="AA1033" s="281"/>
      <c r="AB1033" s="337"/>
      <c r="AC1033" s="337"/>
      <c r="AD1033" s="337"/>
      <c r="AE1033" s="337"/>
      <c r="AF1033" s="337"/>
      <c r="AG1033" s="337"/>
      <c r="AH1033" s="337"/>
      <c r="AI1033" s="337"/>
      <c r="AJ1033" s="337"/>
      <c r="AK1033" s="337"/>
      <c r="AL1033" s="337"/>
      <c r="AM1033" s="337"/>
      <c r="AN1033" s="337"/>
      <c r="AO1033" s="337"/>
      <c r="AP1033" s="337"/>
      <c r="AQ1033" s="277"/>
      <c r="AR1033" s="264"/>
      <c r="AS1033" s="252"/>
      <c r="AT1033" s="252"/>
      <c r="AU1033" s="252"/>
    </row>
    <row r="1034" spans="1:47" outlineLevel="2" x14ac:dyDescent="0.25">
      <c r="A1034" s="252"/>
      <c r="B1034" s="261"/>
      <c r="C1034" s="254">
        <f>INT($C$911)+3</f>
        <v>4</v>
      </c>
      <c r="D1034" s="277"/>
      <c r="E1034" s="332"/>
      <c r="F1034" s="332"/>
      <c r="G1034" s="277"/>
      <c r="H1034" s="282"/>
      <c r="I1034" s="282"/>
      <c r="J1034" s="304" t="s">
        <v>703</v>
      </c>
      <c r="K1034" s="304"/>
      <c r="L1034" s="304"/>
      <c r="M1034" s="304"/>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77"/>
      <c r="AR1034" s="264"/>
      <c r="AS1034" s="252"/>
      <c r="AT1034" s="252"/>
      <c r="AU1034" s="252"/>
    </row>
    <row r="1035" spans="1:47" outlineLevel="2" collapsed="1" x14ac:dyDescent="0.25">
      <c r="A1035" s="252"/>
      <c r="B1035" s="261"/>
      <c r="C1035" s="254">
        <v>4</v>
      </c>
      <c r="D1035" s="277"/>
      <c r="E1035" s="332"/>
      <c r="F1035" s="332"/>
      <c r="G1035" s="277"/>
      <c r="H1035" s="282"/>
      <c r="I1035" s="282"/>
      <c r="J1035" s="323">
        <v>0.3</v>
      </c>
      <c r="K1035" s="323">
        <v>0.35</v>
      </c>
      <c r="L1035" s="323">
        <v>0.45</v>
      </c>
      <c r="M1035" s="404">
        <v>1</v>
      </c>
      <c r="N1035" s="323">
        <v>0.55000000000000004</v>
      </c>
      <c r="O1035" s="282" t="s">
        <v>704</v>
      </c>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77"/>
      <c r="AR1035" s="264"/>
      <c r="AS1035" s="252"/>
      <c r="AT1035" s="252"/>
      <c r="AU1035" s="252"/>
    </row>
    <row r="1036" spans="1:47" hidden="1" outlineLevel="3" x14ac:dyDescent="0.25">
      <c r="A1036" s="252"/>
      <c r="B1036" s="261"/>
      <c r="C1036" s="254">
        <f>INT($C$911)+3</f>
        <v>4</v>
      </c>
      <c r="D1036" s="277"/>
      <c r="E1036" s="332"/>
      <c r="F1036" s="332"/>
      <c r="G1036" s="277"/>
      <c r="H1036" s="282" t="s">
        <v>705</v>
      </c>
      <c r="I1036" s="282"/>
      <c r="J1036" s="322">
        <v>0</v>
      </c>
      <c r="K1036" s="322">
        <v>0.5</v>
      </c>
      <c r="L1036" s="322">
        <v>1.25</v>
      </c>
      <c r="M1036" s="298">
        <f>FORECAST(M1035,CHOOSE({1,2},L1036,N1036),CHOOSE({1,2},L1035,N1035))</f>
        <v>13.624999999999998</v>
      </c>
      <c r="N1036" s="322">
        <v>3.5</v>
      </c>
      <c r="O1036" s="282" t="s">
        <v>706</v>
      </c>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77"/>
      <c r="AR1036" s="264"/>
      <c r="AS1036" s="252"/>
      <c r="AT1036" s="252"/>
      <c r="AU1036" s="252"/>
    </row>
    <row r="1037" spans="1:47" ht="5.25" hidden="1" customHeight="1" outlineLevel="3" x14ac:dyDescent="0.25">
      <c r="A1037" s="252"/>
      <c r="B1037" s="261"/>
      <c r="C1037" s="254">
        <f>INT($C$911)+3.005</f>
        <v>4.0049999999999999</v>
      </c>
      <c r="D1037" s="277"/>
      <c r="E1037" s="277"/>
      <c r="F1037" s="277"/>
      <c r="G1037" s="277"/>
      <c r="H1037" s="277"/>
      <c r="I1037" s="277"/>
      <c r="J1037" s="277"/>
      <c r="K1037" s="277"/>
      <c r="L1037" s="277"/>
      <c r="M1037" s="277"/>
      <c r="N1037" s="277"/>
      <c r="O1037" s="277"/>
      <c r="P1037" s="277"/>
      <c r="Q1037" s="277"/>
      <c r="R1037" s="277"/>
      <c r="S1037" s="277"/>
      <c r="T1037" s="277"/>
      <c r="U1037" s="277"/>
      <c r="V1037" s="277"/>
      <c r="W1037" s="277"/>
      <c r="X1037" s="277"/>
      <c r="Y1037" s="277"/>
      <c r="Z1037" s="277"/>
      <c r="AA1037" s="277"/>
      <c r="AB1037" s="277"/>
      <c r="AC1037" s="277"/>
      <c r="AD1037" s="277"/>
      <c r="AE1037" s="277"/>
      <c r="AF1037" s="277"/>
      <c r="AG1037" s="277"/>
      <c r="AH1037" s="277"/>
      <c r="AI1037" s="277"/>
      <c r="AJ1037" s="277"/>
      <c r="AK1037" s="277"/>
      <c r="AL1037" s="277"/>
      <c r="AM1037" s="277"/>
      <c r="AN1037" s="277"/>
      <c r="AO1037" s="277"/>
      <c r="AP1037" s="277"/>
      <c r="AQ1037" s="277" t="s">
        <v>401</v>
      </c>
      <c r="AR1037" s="264"/>
      <c r="AS1037" s="252"/>
      <c r="AT1037" s="252"/>
      <c r="AU1037" s="252"/>
    </row>
    <row r="1038" spans="1:47" ht="5.25" customHeight="1" outlineLevel="2" x14ac:dyDescent="0.25">
      <c r="A1038" s="252"/>
      <c r="B1038" s="261"/>
      <c r="C1038" s="254">
        <f>INT($C$911)+2.005</f>
        <v>3.0049999999999999</v>
      </c>
      <c r="D1038" s="277"/>
      <c r="E1038" s="277"/>
      <c r="F1038" s="277"/>
      <c r="G1038" s="277"/>
      <c r="H1038" s="277"/>
      <c r="I1038" s="277"/>
      <c r="J1038" s="277"/>
      <c r="K1038" s="277"/>
      <c r="L1038" s="277"/>
      <c r="M1038" s="277"/>
      <c r="N1038" s="277"/>
      <c r="O1038" s="277"/>
      <c r="P1038" s="277"/>
      <c r="Q1038" s="277"/>
      <c r="R1038" s="277"/>
      <c r="S1038" s="277"/>
      <c r="T1038" s="277"/>
      <c r="U1038" s="277"/>
      <c r="V1038" s="277"/>
      <c r="W1038" s="277"/>
      <c r="X1038" s="277"/>
      <c r="Y1038" s="277"/>
      <c r="Z1038" s="277"/>
      <c r="AA1038" s="277"/>
      <c r="AB1038" s="277"/>
      <c r="AC1038" s="277"/>
      <c r="AD1038" s="277"/>
      <c r="AE1038" s="277"/>
      <c r="AF1038" s="277"/>
      <c r="AG1038" s="277"/>
      <c r="AH1038" s="277"/>
      <c r="AI1038" s="277"/>
      <c r="AJ1038" s="277"/>
      <c r="AK1038" s="277"/>
      <c r="AL1038" s="277"/>
      <c r="AM1038" s="277"/>
      <c r="AN1038" s="277"/>
      <c r="AO1038" s="277"/>
      <c r="AP1038" s="277"/>
      <c r="AQ1038" s="277"/>
      <c r="AR1038" s="264"/>
      <c r="AS1038" s="252"/>
      <c r="AT1038" s="252"/>
      <c r="AU1038" s="252"/>
    </row>
    <row r="1039" spans="1:47" ht="5.25" customHeight="1" outlineLevel="1" x14ac:dyDescent="0.25">
      <c r="A1039" s="252"/>
      <c r="B1039" s="287"/>
      <c r="C1039" s="288">
        <f>INT($C$911)+1.005</f>
        <v>2.0049999999999999</v>
      </c>
      <c r="D1039" s="289"/>
      <c r="E1039" s="289"/>
      <c r="F1039" s="289"/>
      <c r="G1039" s="289"/>
      <c r="H1039" s="289"/>
      <c r="I1039" s="289"/>
      <c r="J1039" s="289"/>
      <c r="K1039" s="289"/>
      <c r="L1039" s="289"/>
      <c r="M1039" s="289"/>
      <c r="N1039" s="289"/>
      <c r="O1039" s="289"/>
      <c r="P1039" s="289"/>
      <c r="Q1039" s="289"/>
      <c r="R1039" s="289"/>
      <c r="S1039" s="289"/>
      <c r="T1039" s="289"/>
      <c r="U1039" s="289"/>
      <c r="V1039" s="289"/>
      <c r="W1039" s="289"/>
      <c r="X1039" s="289"/>
      <c r="Y1039" s="289"/>
      <c r="Z1039" s="289"/>
      <c r="AA1039" s="289"/>
      <c r="AB1039" s="289"/>
      <c r="AC1039" s="289"/>
      <c r="AD1039" s="289"/>
      <c r="AE1039" s="289"/>
      <c r="AF1039" s="289"/>
      <c r="AG1039" s="289"/>
      <c r="AH1039" s="289"/>
      <c r="AI1039" s="289"/>
      <c r="AJ1039" s="289"/>
      <c r="AK1039" s="289"/>
      <c r="AL1039" s="289"/>
      <c r="AM1039" s="289"/>
      <c r="AN1039" s="289"/>
      <c r="AO1039" s="289"/>
      <c r="AP1039" s="289"/>
      <c r="AQ1039" s="289"/>
      <c r="AR1039" s="290" t="s">
        <v>117</v>
      </c>
      <c r="AS1039" s="252"/>
      <c r="AT1039" s="252"/>
      <c r="AU1039" s="252"/>
    </row>
    <row r="1040" spans="1:47" ht="5.25" customHeight="1" x14ac:dyDescent="0.25">
      <c r="A1040" s="252"/>
      <c r="B1040" s="291"/>
      <c r="C1040" s="292">
        <f>INT($C$911)+0.005</f>
        <v>1.0049999999999999</v>
      </c>
      <c r="D1040" s="291"/>
      <c r="E1040" s="291"/>
      <c r="F1040" s="291"/>
      <c r="G1040" s="291"/>
      <c r="H1040" s="291"/>
      <c r="I1040" s="291"/>
      <c r="J1040" s="291"/>
      <c r="K1040" s="291"/>
      <c r="L1040" s="291"/>
      <c r="M1040" s="291"/>
      <c r="N1040" s="291"/>
      <c r="O1040" s="291"/>
      <c r="P1040" s="291"/>
      <c r="Q1040" s="291"/>
      <c r="R1040" s="291"/>
      <c r="S1040" s="291"/>
      <c r="T1040" s="291"/>
      <c r="U1040" s="291"/>
      <c r="V1040" s="291"/>
      <c r="W1040" s="291"/>
      <c r="X1040" s="291"/>
      <c r="Y1040" s="291"/>
      <c r="Z1040" s="291"/>
      <c r="AA1040" s="291"/>
      <c r="AB1040" s="291"/>
      <c r="AC1040" s="291"/>
      <c r="AD1040" s="291"/>
      <c r="AE1040" s="291"/>
      <c r="AF1040" s="291"/>
      <c r="AG1040" s="291"/>
      <c r="AH1040" s="291"/>
      <c r="AI1040" s="291"/>
      <c r="AJ1040" s="291"/>
      <c r="AK1040" s="291"/>
      <c r="AL1040" s="291"/>
      <c r="AM1040" s="291"/>
      <c r="AN1040" s="291"/>
      <c r="AO1040" s="291"/>
      <c r="AP1040" s="291"/>
      <c r="AQ1040" s="291"/>
      <c r="AR1040" s="291"/>
      <c r="AS1040" s="252"/>
      <c r="AT1040" s="252"/>
      <c r="AU1040" s="252"/>
    </row>
    <row r="1041" spans="1:47" outlineLevel="2" x14ac:dyDescent="0.25">
      <c r="A1041" s="252"/>
      <c r="B1041" s="252"/>
      <c r="C1041" s="254">
        <f>INT($C$911)+2</f>
        <v>3</v>
      </c>
      <c r="D1041" s="252"/>
      <c r="E1041" s="252"/>
      <c r="F1041" s="252"/>
      <c r="G1041" s="252"/>
      <c r="H1041" s="252"/>
      <c r="I1041" s="252"/>
      <c r="J1041" s="252"/>
      <c r="K1041" s="252"/>
      <c r="L1041" s="252"/>
      <c r="M1041" s="252"/>
      <c r="N1041" s="252"/>
      <c r="O1041" s="252"/>
      <c r="P1041" s="252"/>
      <c r="Q1041" s="252"/>
      <c r="R1041" s="252"/>
      <c r="S1041" s="252"/>
      <c r="T1041" s="252"/>
      <c r="U1041" s="252"/>
      <c r="V1041" s="252"/>
      <c r="W1041" s="252"/>
      <c r="X1041" s="252"/>
      <c r="Y1041" s="252"/>
      <c r="Z1041" s="252"/>
      <c r="AA1041" s="252"/>
      <c r="AB1041" s="252"/>
      <c r="AC1041" s="252"/>
      <c r="AD1041" s="252"/>
      <c r="AE1041" s="252"/>
      <c r="AF1041" s="252"/>
      <c r="AG1041" s="252"/>
      <c r="AH1041" s="252"/>
      <c r="AI1041" s="252"/>
      <c r="AJ1041" s="252"/>
      <c r="AK1041" s="252"/>
      <c r="AL1041" s="252"/>
      <c r="AM1041" s="252"/>
      <c r="AN1041" s="252"/>
      <c r="AO1041" s="252"/>
      <c r="AP1041" s="252"/>
      <c r="AQ1041" s="252"/>
      <c r="AR1041" s="252"/>
      <c r="AS1041" s="252"/>
      <c r="AT1041" s="252"/>
      <c r="AU1041" s="252"/>
    </row>
    <row r="1042" spans="1:47" x14ac:dyDescent="0.25">
      <c r="A1042" s="252"/>
      <c r="B1042" s="252"/>
      <c r="C1042" s="253"/>
      <c r="D1042" s="252"/>
      <c r="E1042" s="252"/>
      <c r="F1042" s="252"/>
      <c r="G1042" s="252"/>
      <c r="H1042" s="252"/>
      <c r="I1042" s="252"/>
      <c r="J1042" s="252"/>
      <c r="K1042" s="252"/>
      <c r="L1042" s="252"/>
      <c r="M1042" s="252"/>
      <c r="N1042" s="252"/>
      <c r="O1042" s="252"/>
      <c r="P1042" s="252"/>
      <c r="Q1042" s="252"/>
      <c r="R1042" s="252"/>
      <c r="S1042" s="252"/>
      <c r="T1042" s="252"/>
      <c r="U1042" s="252"/>
      <c r="V1042" s="252"/>
      <c r="W1042" s="252"/>
      <c r="X1042" s="252"/>
      <c r="Y1042" s="252"/>
      <c r="Z1042" s="252"/>
      <c r="AA1042" s="252"/>
      <c r="AB1042" s="252"/>
      <c r="AC1042" s="252"/>
      <c r="AD1042" s="252"/>
      <c r="AE1042" s="252"/>
      <c r="AF1042" s="252"/>
      <c r="AG1042" s="252"/>
      <c r="AH1042" s="252"/>
      <c r="AI1042" s="252"/>
      <c r="AJ1042" s="252"/>
      <c r="AK1042" s="252"/>
      <c r="AL1042" s="252"/>
      <c r="AM1042" s="252"/>
      <c r="AN1042" s="252"/>
      <c r="AO1042" s="252"/>
      <c r="AP1042" s="252"/>
      <c r="AQ1042" s="252"/>
      <c r="AR1042" s="252"/>
      <c r="AS1042" s="252"/>
      <c r="AT1042" s="252"/>
      <c r="AU1042" s="252"/>
    </row>
    <row r="1043" spans="1:47" x14ac:dyDescent="0.25">
      <c r="A1043" s="252"/>
      <c r="B1043" s="252"/>
      <c r="C1043" s="253"/>
      <c r="D1043" s="252"/>
      <c r="E1043" s="252"/>
      <c r="F1043" s="252"/>
      <c r="G1043" s="252"/>
      <c r="H1043" s="252"/>
      <c r="I1043" s="252"/>
      <c r="J1043" s="252"/>
      <c r="K1043" s="252"/>
      <c r="L1043" s="252"/>
      <c r="M1043" s="252"/>
      <c r="N1043" s="252"/>
      <c r="O1043" s="252"/>
      <c r="P1043" s="252"/>
      <c r="Q1043" s="252"/>
      <c r="R1043" s="252"/>
      <c r="S1043" s="252"/>
      <c r="T1043" s="252"/>
      <c r="U1043" s="252"/>
      <c r="V1043" s="252"/>
      <c r="W1043" s="252"/>
      <c r="X1043" s="252"/>
      <c r="Y1043" s="252"/>
      <c r="Z1043" s="252"/>
      <c r="AA1043" s="252"/>
      <c r="AB1043" s="252"/>
      <c r="AC1043" s="252"/>
      <c r="AD1043" s="252"/>
      <c r="AE1043" s="252"/>
      <c r="AF1043" s="252"/>
      <c r="AG1043" s="252"/>
      <c r="AH1043" s="252"/>
      <c r="AI1043" s="252"/>
      <c r="AJ1043" s="252"/>
      <c r="AK1043" s="252"/>
      <c r="AL1043" s="252"/>
      <c r="AM1043" s="252"/>
      <c r="AN1043" s="252"/>
      <c r="AO1043" s="252"/>
      <c r="AP1043" s="252"/>
      <c r="AQ1043" s="252"/>
      <c r="AR1043" s="252"/>
      <c r="AS1043" s="252"/>
      <c r="AT1043" s="252"/>
      <c r="AU1043" s="252"/>
    </row>
    <row r="1044" spans="1:47" x14ac:dyDescent="0.25">
      <c r="A1044" s="252"/>
      <c r="B1044" s="252"/>
      <c r="C1044" s="253"/>
      <c r="D1044" s="252"/>
      <c r="E1044" s="252"/>
      <c r="F1044" s="252"/>
      <c r="G1044" s="252"/>
      <c r="H1044" s="252"/>
      <c r="I1044" s="252"/>
      <c r="J1044" s="252"/>
      <c r="K1044" s="252"/>
      <c r="L1044" s="252"/>
      <c r="M1044" s="252"/>
      <c r="N1044" s="252"/>
      <c r="O1044" s="252"/>
      <c r="P1044" s="252"/>
      <c r="Q1044" s="252"/>
      <c r="R1044" s="252"/>
      <c r="S1044" s="252"/>
      <c r="T1044" s="252"/>
      <c r="U1044" s="252"/>
      <c r="V1044" s="252"/>
      <c r="W1044" s="252"/>
      <c r="X1044" s="252"/>
      <c r="Y1044" s="252"/>
      <c r="Z1044" s="252"/>
      <c r="AA1044" s="252"/>
      <c r="AB1044" s="252"/>
      <c r="AC1044" s="252"/>
      <c r="AD1044" s="252"/>
      <c r="AE1044" s="252"/>
      <c r="AF1044" s="252"/>
      <c r="AG1044" s="252"/>
      <c r="AH1044" s="252"/>
      <c r="AI1044" s="252"/>
      <c r="AJ1044" s="252"/>
      <c r="AK1044" s="252"/>
      <c r="AL1044" s="252"/>
      <c r="AM1044" s="252"/>
      <c r="AN1044" s="252"/>
      <c r="AO1044" s="252"/>
      <c r="AP1044" s="252"/>
      <c r="AQ1044" s="252"/>
      <c r="AR1044" s="252"/>
      <c r="AS1044" s="252"/>
      <c r="AT1044" s="252"/>
      <c r="AU1044" s="252"/>
    </row>
    <row r="1045" spans="1:47" x14ac:dyDescent="0.25">
      <c r="A1045" s="252"/>
      <c r="B1045" s="252"/>
      <c r="C1045" s="253"/>
      <c r="D1045" s="252"/>
      <c r="E1045" s="252"/>
      <c r="F1045" s="252"/>
      <c r="G1045" s="252"/>
      <c r="H1045" s="252"/>
      <c r="I1045" s="252"/>
      <c r="J1045" s="252"/>
      <c r="K1045" s="252"/>
      <c r="L1045" s="252"/>
      <c r="M1045" s="252"/>
      <c r="N1045" s="252"/>
      <c r="O1045" s="252"/>
      <c r="P1045" s="252"/>
      <c r="Q1045" s="252"/>
      <c r="R1045" s="252"/>
      <c r="S1045" s="252"/>
      <c r="T1045" s="252"/>
      <c r="U1045" s="252"/>
      <c r="V1045" s="252"/>
      <c r="W1045" s="252"/>
      <c r="X1045" s="252"/>
      <c r="Y1045" s="252"/>
      <c r="Z1045" s="252"/>
      <c r="AA1045" s="252"/>
      <c r="AB1045" s="252"/>
      <c r="AC1045" s="252"/>
      <c r="AD1045" s="252"/>
      <c r="AE1045" s="252"/>
      <c r="AF1045" s="252"/>
      <c r="AG1045" s="252"/>
      <c r="AH1045" s="252"/>
      <c r="AI1045" s="252"/>
      <c r="AJ1045" s="252"/>
      <c r="AK1045" s="252"/>
      <c r="AL1045" s="252"/>
      <c r="AM1045" s="252"/>
      <c r="AN1045" s="252"/>
      <c r="AO1045" s="252"/>
      <c r="AP1045" s="252"/>
      <c r="AQ1045" s="252"/>
      <c r="AR1045" s="252"/>
      <c r="AS1045" s="252"/>
      <c r="AT1045" s="252"/>
      <c r="AU1045" s="252"/>
    </row>
    <row r="1046" spans="1:47" x14ac:dyDescent="0.25">
      <c r="A1046" s="252"/>
      <c r="B1046" s="252"/>
      <c r="C1046" s="253"/>
      <c r="D1046" s="252"/>
      <c r="E1046" s="252"/>
      <c r="F1046" s="252"/>
      <c r="G1046" s="252"/>
      <c r="H1046" s="252"/>
      <c r="I1046" s="252"/>
      <c r="J1046" s="252"/>
      <c r="K1046" s="252"/>
      <c r="L1046" s="252"/>
      <c r="M1046" s="252"/>
      <c r="N1046" s="252"/>
      <c r="O1046" s="252"/>
      <c r="P1046" s="252"/>
      <c r="Q1046" s="252"/>
      <c r="R1046" s="252"/>
      <c r="S1046" s="252"/>
      <c r="T1046" s="252"/>
      <c r="U1046" s="252"/>
      <c r="V1046" s="252"/>
      <c r="W1046" s="252"/>
      <c r="X1046" s="252"/>
      <c r="Y1046" s="252"/>
      <c r="Z1046" s="252"/>
      <c r="AA1046" s="252"/>
      <c r="AB1046" s="252"/>
      <c r="AC1046" s="252"/>
      <c r="AD1046" s="252"/>
      <c r="AE1046" s="252"/>
      <c r="AF1046" s="252"/>
      <c r="AG1046" s="252"/>
      <c r="AH1046" s="252"/>
      <c r="AI1046" s="252"/>
      <c r="AJ1046" s="252"/>
      <c r="AK1046" s="252"/>
      <c r="AL1046" s="252"/>
      <c r="AM1046" s="252"/>
      <c r="AN1046" s="252"/>
      <c r="AO1046" s="252"/>
      <c r="AP1046" s="252"/>
      <c r="AQ1046" s="252"/>
      <c r="AR1046" s="252"/>
      <c r="AS1046" s="252"/>
      <c r="AT1046" s="252"/>
      <c r="AU1046" s="252"/>
    </row>
    <row r="1047" spans="1:47" x14ac:dyDescent="0.25">
      <c r="A1047" s="252"/>
      <c r="B1047" s="252"/>
      <c r="C1047" s="253"/>
      <c r="D1047" s="252"/>
      <c r="E1047" s="252"/>
      <c r="F1047" s="252"/>
      <c r="G1047" s="252"/>
      <c r="H1047" s="252"/>
      <c r="I1047" s="252"/>
      <c r="J1047" s="252"/>
      <c r="K1047" s="252"/>
      <c r="L1047" s="252"/>
      <c r="M1047" s="252"/>
      <c r="N1047" s="252"/>
      <c r="O1047" s="252"/>
      <c r="P1047" s="252"/>
      <c r="Q1047" s="252"/>
      <c r="R1047" s="252"/>
      <c r="S1047" s="252"/>
      <c r="T1047" s="252"/>
      <c r="U1047" s="252"/>
      <c r="V1047" s="252"/>
      <c r="W1047" s="252"/>
      <c r="X1047" s="252"/>
      <c r="Y1047" s="252"/>
      <c r="Z1047" s="252"/>
      <c r="AA1047" s="252"/>
      <c r="AB1047" s="252"/>
      <c r="AC1047" s="252"/>
      <c r="AD1047" s="252"/>
      <c r="AE1047" s="252"/>
      <c r="AF1047" s="252"/>
      <c r="AG1047" s="252"/>
      <c r="AH1047" s="252"/>
      <c r="AI1047" s="252"/>
      <c r="AJ1047" s="252"/>
      <c r="AK1047" s="252"/>
      <c r="AL1047" s="252"/>
      <c r="AM1047" s="252"/>
      <c r="AN1047" s="252"/>
      <c r="AO1047" s="252"/>
      <c r="AP1047" s="252"/>
      <c r="AQ1047" s="252"/>
      <c r="AR1047" s="252"/>
      <c r="AS1047" s="252"/>
      <c r="AT1047" s="252"/>
      <c r="AU1047" s="252"/>
    </row>
    <row r="1048" spans="1:47" x14ac:dyDescent="0.25">
      <c r="C1048" s="445" t="s">
        <v>707</v>
      </c>
    </row>
  </sheetData>
  <mergeCells count="36">
    <mergeCell ref="H940:I942"/>
    <mergeCell ref="J11:X11"/>
    <mergeCell ref="J12:X12"/>
    <mergeCell ref="AC251:AF253"/>
    <mergeCell ref="AC254:AF255"/>
    <mergeCell ref="O339:X342"/>
    <mergeCell ref="H924:I926"/>
    <mergeCell ref="H928:I930"/>
    <mergeCell ref="H932:I934"/>
    <mergeCell ref="H936:I938"/>
    <mergeCell ref="P405:Z412"/>
    <mergeCell ref="S848:W901"/>
    <mergeCell ref="L216:M216"/>
    <mergeCell ref="J216:K216"/>
    <mergeCell ref="H988:I990"/>
    <mergeCell ref="H944:I946"/>
    <mergeCell ref="H948:I950"/>
    <mergeCell ref="H952:I954"/>
    <mergeCell ref="H956:I958"/>
    <mergeCell ref="H960:I962"/>
    <mergeCell ref="H964:I966"/>
    <mergeCell ref="H968:I970"/>
    <mergeCell ref="H972:I974"/>
    <mergeCell ref="H976:I978"/>
    <mergeCell ref="H980:I982"/>
    <mergeCell ref="H984:I986"/>
    <mergeCell ref="H1016:I1018"/>
    <mergeCell ref="H1020:I1022"/>
    <mergeCell ref="H1024:I1026"/>
    <mergeCell ref="H1028:I1030"/>
    <mergeCell ref="H992:I994"/>
    <mergeCell ref="H996:I998"/>
    <mergeCell ref="H1000:I1002"/>
    <mergeCell ref="H1004:I1006"/>
    <mergeCell ref="H1008:I1010"/>
    <mergeCell ref="H1012:I1014"/>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AI233" activePane="bottomRight" state="frozen"/>
      <selection activeCell="A3" sqref="A3"/>
      <selection pane="topRight" activeCell="K3" sqref="K3"/>
      <selection pane="bottomLeft" activeCell="A49" sqref="A49"/>
      <selection pane="bottomRight" activeCell="H52" sqref="H5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1" t="s">
        <v>708</v>
      </c>
      <c r="I6" s="628"/>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3" t="s">
        <v>955</v>
      </c>
      <c r="L11" s="954"/>
      <c r="M11" s="954"/>
      <c r="N11" s="954"/>
      <c r="O11" s="954"/>
      <c r="P11" s="954"/>
      <c r="Q11" s="954"/>
      <c r="R11" s="954"/>
      <c r="S11" s="954"/>
      <c r="T11" s="954"/>
      <c r="U11" s="954"/>
      <c r="V11" s="954"/>
      <c r="W11" s="954"/>
      <c r="X11" s="954"/>
      <c r="Y11" s="954"/>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5" t="s">
        <v>1236</v>
      </c>
      <c r="L12" s="956"/>
      <c r="M12" s="956"/>
      <c r="N12" s="956"/>
      <c r="O12" s="956"/>
      <c r="P12" s="956"/>
      <c r="Q12" s="956"/>
      <c r="R12" s="956"/>
      <c r="S12" s="956"/>
      <c r="T12" s="956"/>
      <c r="U12" s="956"/>
      <c r="V12" s="956"/>
      <c r="W12" s="956"/>
      <c r="X12" s="956"/>
      <c r="Y12" s="957"/>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2"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4" t="s">
        <v>951</v>
      </c>
      <c r="J113" s="633"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3"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49">
        <f>K145</f>
        <v>0</v>
      </c>
      <c r="L148" s="849">
        <f t="shared" ref="L148:BW149" si="155">L145</f>
        <v>0</v>
      </c>
      <c r="M148" s="849">
        <f t="shared" si="155"/>
        <v>0</v>
      </c>
      <c r="N148" s="849">
        <f t="shared" si="155"/>
        <v>0</v>
      </c>
      <c r="O148" s="849">
        <f t="shared" si="155"/>
        <v>0</v>
      </c>
      <c r="P148" s="849">
        <f t="shared" si="155"/>
        <v>0</v>
      </c>
      <c r="Q148" s="849">
        <f t="shared" si="155"/>
        <v>0</v>
      </c>
      <c r="R148" s="849">
        <f t="shared" si="155"/>
        <v>0</v>
      </c>
      <c r="S148" s="849">
        <f t="shared" si="155"/>
        <v>0</v>
      </c>
      <c r="T148" s="849">
        <f t="shared" si="155"/>
        <v>0</v>
      </c>
      <c r="U148" s="849">
        <f t="shared" si="155"/>
        <v>0</v>
      </c>
      <c r="V148" s="849">
        <f t="shared" si="155"/>
        <v>0</v>
      </c>
      <c r="W148" s="849">
        <f t="shared" si="155"/>
        <v>0</v>
      </c>
      <c r="X148" s="849">
        <f t="shared" si="155"/>
        <v>0</v>
      </c>
      <c r="Y148" s="849">
        <f t="shared" si="155"/>
        <v>0</v>
      </c>
      <c r="Z148" s="849">
        <f t="shared" si="155"/>
        <v>0</v>
      </c>
      <c r="AA148" s="849">
        <f t="shared" si="155"/>
        <v>0</v>
      </c>
      <c r="AB148" s="849">
        <f t="shared" si="155"/>
        <v>0</v>
      </c>
      <c r="AC148" s="849">
        <f t="shared" si="155"/>
        <v>0</v>
      </c>
      <c r="AD148" s="849">
        <f t="shared" si="155"/>
        <v>0</v>
      </c>
      <c r="AE148" s="849">
        <f t="shared" si="155"/>
        <v>0</v>
      </c>
      <c r="AF148" s="849">
        <f t="shared" si="155"/>
        <v>0</v>
      </c>
      <c r="AG148" s="849">
        <f t="shared" si="155"/>
        <v>0</v>
      </c>
      <c r="AH148" s="849">
        <f t="shared" si="155"/>
        <v>0</v>
      </c>
      <c r="AI148" s="849">
        <f t="shared" si="155"/>
        <v>0</v>
      </c>
      <c r="AJ148" s="849">
        <f t="shared" si="155"/>
        <v>0</v>
      </c>
      <c r="AK148" s="849">
        <f t="shared" si="155"/>
        <v>0</v>
      </c>
      <c r="AL148" s="849">
        <f t="shared" si="155"/>
        <v>0</v>
      </c>
      <c r="AM148" s="849">
        <f t="shared" si="155"/>
        <v>0</v>
      </c>
      <c r="AN148" s="849">
        <f t="shared" si="155"/>
        <v>0</v>
      </c>
      <c r="AO148" s="849">
        <f t="shared" si="155"/>
        <v>0</v>
      </c>
      <c r="AP148" s="849">
        <f t="shared" si="155"/>
        <v>-9.1376029800631642E-2</v>
      </c>
      <c r="AQ148" s="849">
        <f t="shared" si="155"/>
        <v>-9.1376029800631642E-2</v>
      </c>
      <c r="AR148" s="849">
        <f t="shared" si="155"/>
        <v>-9.1376029800631642E-2</v>
      </c>
      <c r="AS148" s="849">
        <f t="shared" si="155"/>
        <v>-9.1376029800631642E-2</v>
      </c>
      <c r="AT148" s="849">
        <f t="shared" si="155"/>
        <v>-9.1376029800631642E-2</v>
      </c>
      <c r="AU148" s="849">
        <f t="shared" si="155"/>
        <v>-9.1376029800631642E-2</v>
      </c>
      <c r="AV148" s="849">
        <f t="shared" si="155"/>
        <v>-9.1376029800631642E-2</v>
      </c>
      <c r="AW148" s="849">
        <f t="shared" si="155"/>
        <v>-0.10654326673810921</v>
      </c>
      <c r="AX148" s="849">
        <f t="shared" si="155"/>
        <v>-0.10654326673810921</v>
      </c>
      <c r="AY148" s="849">
        <f t="shared" si="155"/>
        <v>-0.10654326673810921</v>
      </c>
      <c r="AZ148" s="849">
        <f t="shared" si="155"/>
        <v>-0.10654326673810921</v>
      </c>
      <c r="BA148" s="849">
        <f t="shared" si="155"/>
        <v>-0.10654326673810921</v>
      </c>
      <c r="BB148" s="849">
        <f t="shared" si="155"/>
        <v>-0.10063123637849625</v>
      </c>
      <c r="BC148" s="849">
        <f t="shared" si="155"/>
        <v>-0.10063123637849625</v>
      </c>
      <c r="BD148" s="849">
        <f t="shared" si="155"/>
        <v>-0.10063123637849625</v>
      </c>
      <c r="BE148" s="849">
        <f t="shared" si="155"/>
        <v>-0.10063123637849625</v>
      </c>
      <c r="BF148" s="849">
        <f t="shared" si="155"/>
        <v>-7.3884078804304032E-2</v>
      </c>
      <c r="BG148" s="849">
        <f t="shared" si="155"/>
        <v>-7.3884078804304032E-2</v>
      </c>
      <c r="BH148" s="849">
        <f t="shared" si="155"/>
        <v>-7.3884078804304032E-2</v>
      </c>
      <c r="BI148" s="849">
        <f t="shared" si="155"/>
        <v>-7.3884078804304032E-2</v>
      </c>
      <c r="BJ148" s="849">
        <f t="shared" si="155"/>
        <v>-7.3884078804304032E-2</v>
      </c>
      <c r="BK148" s="849">
        <f t="shared" si="155"/>
        <v>-7.3884078804304032E-2</v>
      </c>
      <c r="BL148" s="849">
        <f t="shared" si="155"/>
        <v>-7.3884078804304032E-2</v>
      </c>
      <c r="BM148" s="849">
        <f t="shared" si="155"/>
        <v>-7.3884078804304032E-2</v>
      </c>
      <c r="BN148" s="849">
        <f t="shared" si="155"/>
        <v>1.323946747047966E-2</v>
      </c>
      <c r="BO148" s="849">
        <f t="shared" si="155"/>
        <v>1.323946747047966E-2</v>
      </c>
      <c r="BP148" s="849">
        <f t="shared" si="155"/>
        <v>1.323946747047966E-2</v>
      </c>
      <c r="BQ148" s="849">
        <f t="shared" si="155"/>
        <v>1.323946747047966E-2</v>
      </c>
      <c r="BR148" s="849">
        <f t="shared" si="155"/>
        <v>1.323946747047966E-2</v>
      </c>
      <c r="BS148" s="849">
        <f t="shared" si="155"/>
        <v>1.323946747047966E-2</v>
      </c>
      <c r="BT148" s="849">
        <f t="shared" si="155"/>
        <v>1.323946747047966E-2</v>
      </c>
      <c r="BU148" s="849">
        <f t="shared" si="155"/>
        <v>2.9886847986642984E-2</v>
      </c>
      <c r="BV148" s="849">
        <f t="shared" si="155"/>
        <v>2.9886847986642984E-2</v>
      </c>
      <c r="BW148" s="849">
        <f t="shared" si="155"/>
        <v>2.9886847986642984E-2</v>
      </c>
      <c r="BX148" s="849">
        <f t="shared" ref="BX148:EI150" si="156">BX145</f>
        <v>2.9886847986642984E-2</v>
      </c>
      <c r="BY148" s="849">
        <f t="shared" si="156"/>
        <v>2.3068393412549071E-2</v>
      </c>
      <c r="BZ148" s="849">
        <f t="shared" si="156"/>
        <v>2.3068393412549071E-2</v>
      </c>
      <c r="CA148" s="849">
        <f t="shared" si="156"/>
        <v>-9.8476194310790355E-3</v>
      </c>
      <c r="CB148" s="849">
        <f t="shared" si="156"/>
        <v>-9.8476194310790355E-3</v>
      </c>
      <c r="CC148" s="849">
        <f t="shared" si="156"/>
        <v>-9.8476194310790355E-3</v>
      </c>
      <c r="CD148" s="849">
        <f t="shared" si="156"/>
        <v>0</v>
      </c>
      <c r="CE148" s="849">
        <f t="shared" si="156"/>
        <v>0</v>
      </c>
      <c r="CF148" s="849">
        <f t="shared" si="156"/>
        <v>0</v>
      </c>
      <c r="CG148" s="849">
        <f t="shared" si="156"/>
        <v>0</v>
      </c>
      <c r="CH148" s="849">
        <f t="shared" si="156"/>
        <v>0.14810003831740826</v>
      </c>
      <c r="CI148" s="849">
        <f t="shared" si="156"/>
        <v>0.19665341278732207</v>
      </c>
      <c r="CJ148" s="849">
        <f t="shared" si="156"/>
        <v>0.19665341278732207</v>
      </c>
      <c r="CK148" s="849">
        <f t="shared" si="156"/>
        <v>0.19665341278732207</v>
      </c>
      <c r="CL148" s="849">
        <f t="shared" si="156"/>
        <v>0.19665341278732207</v>
      </c>
      <c r="CM148" s="849">
        <f t="shared" si="156"/>
        <v>0.19665341278732207</v>
      </c>
      <c r="CN148" s="849">
        <f t="shared" si="156"/>
        <v>0.19665341278732207</v>
      </c>
      <c r="CO148" s="849">
        <f t="shared" si="156"/>
        <v>0.19665341278732207</v>
      </c>
      <c r="CP148" s="849">
        <f t="shared" si="156"/>
        <v>5.4952114960929777E-2</v>
      </c>
      <c r="CQ148" s="849">
        <f t="shared" si="156"/>
        <v>5.4952114960929777E-2</v>
      </c>
      <c r="CR148" s="849">
        <f t="shared" si="156"/>
        <v>5.4952114960929777E-2</v>
      </c>
      <c r="CS148" s="849">
        <f t="shared" si="156"/>
        <v>5.4952114960929777E-2</v>
      </c>
      <c r="CT148" s="849">
        <f t="shared" si="156"/>
        <v>5.4952114960929777E-2</v>
      </c>
      <c r="CU148" s="849">
        <f t="shared" si="156"/>
        <v>5.4952114960929777E-2</v>
      </c>
      <c r="CV148" s="849">
        <f t="shared" si="156"/>
        <v>5.4952114960929777E-2</v>
      </c>
      <c r="CW148" s="849">
        <f t="shared" si="156"/>
        <v>1.645145898683964E-2</v>
      </c>
      <c r="CX148" s="849">
        <f t="shared" si="156"/>
        <v>1.645145898683964E-2</v>
      </c>
      <c r="CY148" s="849">
        <f t="shared" si="156"/>
        <v>1.645145898683964E-2</v>
      </c>
      <c r="CZ148" s="849">
        <f t="shared" si="156"/>
        <v>1.645145898683964E-2</v>
      </c>
      <c r="DA148" s="849">
        <f t="shared" si="156"/>
        <v>1.645145898683964E-2</v>
      </c>
      <c r="DB148" s="849">
        <f t="shared" si="156"/>
        <v>0</v>
      </c>
      <c r="DC148" s="849">
        <f t="shared" si="156"/>
        <v>0</v>
      </c>
      <c r="DD148" s="849">
        <f t="shared" si="156"/>
        <v>0</v>
      </c>
      <c r="DE148" s="849">
        <f t="shared" si="156"/>
        <v>0</v>
      </c>
      <c r="DF148" s="849">
        <f t="shared" si="156"/>
        <v>0.11762408816332215</v>
      </c>
      <c r="DG148" s="849">
        <f t="shared" si="156"/>
        <v>0.12232359876442178</v>
      </c>
      <c r="DH148" s="849">
        <f t="shared" si="156"/>
        <v>0.12232359876442178</v>
      </c>
      <c r="DI148" s="849">
        <f t="shared" si="156"/>
        <v>0.12232359876442178</v>
      </c>
      <c r="DJ148" s="849">
        <f t="shared" si="156"/>
        <v>0.12232359876442178</v>
      </c>
      <c r="DK148" s="849">
        <f t="shared" si="156"/>
        <v>0.12232359876442178</v>
      </c>
      <c r="DL148" s="849">
        <f t="shared" si="156"/>
        <v>0.12232359876442178</v>
      </c>
      <c r="DM148" s="849">
        <f t="shared" si="156"/>
        <v>0.12232359876442178</v>
      </c>
      <c r="DN148" s="849">
        <f t="shared" si="156"/>
        <v>0.15283600825210542</v>
      </c>
      <c r="DO148" s="849">
        <f t="shared" si="156"/>
        <v>0.15283600825210542</v>
      </c>
      <c r="DP148" s="849">
        <f t="shared" si="156"/>
        <v>0.15283600825210542</v>
      </c>
      <c r="DQ148" s="849">
        <f t="shared" si="156"/>
        <v>0.15283600825210542</v>
      </c>
      <c r="DR148" s="849">
        <f t="shared" si="156"/>
        <v>0.15283600825210542</v>
      </c>
      <c r="DS148" s="849">
        <f t="shared" si="156"/>
        <v>0.15283600825210542</v>
      </c>
      <c r="DT148" s="849">
        <f t="shared" si="156"/>
        <v>0.15283600825210542</v>
      </c>
      <c r="DU148" s="849">
        <f t="shared" si="156"/>
        <v>-2.2016644683493274</v>
      </c>
      <c r="DV148" s="849">
        <f t="shared" si="156"/>
        <v>-2.2016644683493274</v>
      </c>
      <c r="DW148" s="849">
        <f t="shared" si="156"/>
        <v>-2.2016644683493274</v>
      </c>
      <c r="DX148" s="849">
        <f t="shared" si="156"/>
        <v>-2.2016644683493274</v>
      </c>
      <c r="DY148" s="849">
        <f t="shared" si="156"/>
        <v>-2.2953051445489141</v>
      </c>
      <c r="DZ148" s="849">
        <f t="shared" si="156"/>
        <v>-2.2953051445489141</v>
      </c>
      <c r="EA148" s="849">
        <f t="shared" si="156"/>
        <v>-2.7573334407012107</v>
      </c>
      <c r="EB148" s="849">
        <f t="shared" si="156"/>
        <v>-2.7573334407012107</v>
      </c>
      <c r="EC148" s="849">
        <f t="shared" si="156"/>
        <v>-2.7573334407012107</v>
      </c>
      <c r="ED148" s="849">
        <f t="shared" si="156"/>
        <v>-4.1667906699346711</v>
      </c>
      <c r="EE148" s="849">
        <f t="shared" si="156"/>
        <v>-4.1667906699346711</v>
      </c>
      <c r="EF148" s="849">
        <f t="shared" si="156"/>
        <v>-4.1667906699346711</v>
      </c>
      <c r="EG148" s="849">
        <f t="shared" si="156"/>
        <v>-4.1667906699346711</v>
      </c>
      <c r="EH148" s="849">
        <f t="shared" si="156"/>
        <v>-2.9983127097270321</v>
      </c>
      <c r="EI148" s="849">
        <f t="shared" si="156"/>
        <v>-2.9983127097270321</v>
      </c>
      <c r="EJ148" s="849">
        <f t="shared" ref="EJ148:GU150" si="157">EJ145</f>
        <v>-2.9983127097270321</v>
      </c>
      <c r="EK148" s="849">
        <f t="shared" si="157"/>
        <v>-2.9983127097270321</v>
      </c>
      <c r="EL148" s="849">
        <f t="shared" si="157"/>
        <v>-2.9983127097270321</v>
      </c>
      <c r="EM148" s="849">
        <f t="shared" si="157"/>
        <v>-2.9983127097270321</v>
      </c>
      <c r="EN148" s="849">
        <f t="shared" si="157"/>
        <v>-2.9983127097270321</v>
      </c>
      <c r="EO148" s="849">
        <f t="shared" si="157"/>
        <v>-2.9983127097270321</v>
      </c>
      <c r="EP148" s="849">
        <f t="shared" si="157"/>
        <v>-1.5104347805135117</v>
      </c>
      <c r="EQ148" s="849">
        <f t="shared" si="157"/>
        <v>-1.5104347805135117</v>
      </c>
      <c r="ER148" s="849">
        <f t="shared" si="157"/>
        <v>-1.5104347805135117</v>
      </c>
      <c r="ES148" s="849">
        <f t="shared" si="157"/>
        <v>-1.5104347805135117</v>
      </c>
      <c r="ET148" s="849">
        <f t="shared" si="157"/>
        <v>-1.5104347805135117</v>
      </c>
      <c r="EU148" s="849">
        <f t="shared" si="157"/>
        <v>-1.5104347805135117</v>
      </c>
      <c r="EV148" s="849">
        <f t="shared" si="157"/>
        <v>-1.5104347805135117</v>
      </c>
      <c r="EW148" s="849">
        <f t="shared" si="157"/>
        <v>-8.6245364661769131E-2</v>
      </c>
      <c r="EX148" s="849">
        <f t="shared" si="157"/>
        <v>-8.6245364661769131E-2</v>
      </c>
      <c r="EY148" s="849">
        <f t="shared" si="157"/>
        <v>-8.6245364661769131E-2</v>
      </c>
      <c r="EZ148" s="849">
        <f t="shared" si="157"/>
        <v>-8.6245364661769131E-2</v>
      </c>
      <c r="FA148" s="849">
        <f t="shared" si="157"/>
        <v>-8.6245364661769131E-2</v>
      </c>
      <c r="FB148" s="849">
        <f t="shared" si="157"/>
        <v>-5.8120097309000585E-2</v>
      </c>
      <c r="FC148" s="849">
        <f t="shared" si="157"/>
        <v>-5.8120097309000585E-2</v>
      </c>
      <c r="FD148" s="849">
        <f t="shared" si="157"/>
        <v>-5.8120097309000585E-2</v>
      </c>
      <c r="FE148" s="849">
        <f t="shared" si="157"/>
        <v>-5.8120097309000585E-2</v>
      </c>
      <c r="FF148" s="849">
        <f t="shared" si="157"/>
        <v>0.18554637768220772</v>
      </c>
      <c r="FG148" s="849">
        <f t="shared" si="157"/>
        <v>0.19223806624519302</v>
      </c>
      <c r="FH148" s="849">
        <f t="shared" si="157"/>
        <v>0.19223806624519302</v>
      </c>
      <c r="FI148" s="849">
        <f t="shared" si="157"/>
        <v>0.19223806624519302</v>
      </c>
      <c r="FJ148" s="849">
        <f t="shared" si="157"/>
        <v>0.19223806624519302</v>
      </c>
      <c r="FK148" s="849">
        <f t="shared" si="157"/>
        <v>0.19223806624519302</v>
      </c>
      <c r="FL148" s="849">
        <f t="shared" si="157"/>
        <v>0.19223806624519302</v>
      </c>
      <c r="FM148" s="849">
        <f t="shared" si="157"/>
        <v>0.19223806624519302</v>
      </c>
      <c r="FN148" s="849">
        <f t="shared" si="157"/>
        <v>0.2717084591148522</v>
      </c>
      <c r="FO148" s="849">
        <f t="shared" si="157"/>
        <v>0.2717084591148522</v>
      </c>
      <c r="FP148" s="849">
        <f t="shared" si="157"/>
        <v>0.2717084591148522</v>
      </c>
      <c r="FQ148" s="849">
        <f t="shared" si="157"/>
        <v>0.2717084591148522</v>
      </c>
      <c r="FR148" s="849">
        <f t="shared" si="157"/>
        <v>0.2717084591148522</v>
      </c>
      <c r="FS148" s="849">
        <f t="shared" si="157"/>
        <v>0.2717084591148522</v>
      </c>
      <c r="FT148" s="849">
        <f t="shared" si="157"/>
        <v>0.2717084591148522</v>
      </c>
      <c r="FU148" s="849">
        <f t="shared" si="157"/>
        <v>-2.6599294708111758</v>
      </c>
      <c r="FV148" s="849">
        <f t="shared" si="157"/>
        <v>-2.6599294708111758</v>
      </c>
      <c r="FW148" s="849">
        <f t="shared" si="157"/>
        <v>-2.6599294708111758</v>
      </c>
      <c r="FX148" s="849">
        <f t="shared" si="157"/>
        <v>-2.6599294708111758</v>
      </c>
      <c r="FY148" s="849">
        <f t="shared" si="157"/>
        <v>-3.7832165196585126</v>
      </c>
      <c r="FZ148" s="849">
        <f t="shared" si="157"/>
        <v>-3.7832165196585126</v>
      </c>
      <c r="GA148" s="849">
        <f t="shared" si="157"/>
        <v>-3.9587430112924524</v>
      </c>
      <c r="GB148" s="849">
        <f t="shared" si="157"/>
        <v>-3.9587430112924524</v>
      </c>
      <c r="GC148" s="849">
        <f t="shared" si="157"/>
        <v>-3.9587430112924524</v>
      </c>
      <c r="GD148" s="849">
        <f t="shared" si="157"/>
        <v>-4.8342850396971251</v>
      </c>
      <c r="GE148" s="849">
        <f t="shared" si="157"/>
        <v>-4.8342850396971251</v>
      </c>
      <c r="GF148" s="849">
        <f t="shared" si="157"/>
        <v>-4.8342850396971251</v>
      </c>
      <c r="GG148" s="849">
        <f t="shared" si="157"/>
        <v>-4.8342850396971251</v>
      </c>
      <c r="GH148" s="849">
        <f t="shared" si="157"/>
        <v>-0.66859312085466982</v>
      </c>
      <c r="GI148" s="849">
        <f t="shared" si="157"/>
        <v>-0.66859312085466982</v>
      </c>
      <c r="GJ148" s="849">
        <f t="shared" si="157"/>
        <v>-0.66859312085466982</v>
      </c>
      <c r="GK148" s="849">
        <f t="shared" si="157"/>
        <v>-0.66859312085466982</v>
      </c>
      <c r="GL148" s="849">
        <f t="shared" si="157"/>
        <v>-0.66859312085466982</v>
      </c>
      <c r="GM148" s="849">
        <f t="shared" si="157"/>
        <v>-0.66859312085466982</v>
      </c>
      <c r="GN148" s="849">
        <f t="shared" si="157"/>
        <v>-0.66859312085466982</v>
      </c>
      <c r="GO148" s="849">
        <f t="shared" si="157"/>
        <v>-0.66859312085466982</v>
      </c>
      <c r="GP148" s="849">
        <f t="shared" si="157"/>
        <v>-0.84850069120644456</v>
      </c>
      <c r="GQ148" s="849">
        <f t="shared" si="157"/>
        <v>-0.84850069120644456</v>
      </c>
      <c r="GR148" s="849">
        <f t="shared" si="157"/>
        <v>-0.84850069120644456</v>
      </c>
      <c r="GS148" s="849">
        <f t="shared" si="157"/>
        <v>-0.84850069120644456</v>
      </c>
      <c r="GT148" s="849">
        <f t="shared" si="157"/>
        <v>-0.84850069120644456</v>
      </c>
      <c r="GU148" s="849">
        <f t="shared" si="157"/>
        <v>-0.84850069120644456</v>
      </c>
      <c r="GV148" s="849">
        <f t="shared" ref="GV148:JG150" si="158">GV145</f>
        <v>-0.84850069120644456</v>
      </c>
      <c r="GW148" s="849">
        <f t="shared" si="158"/>
        <v>-2.9641263205029134E-2</v>
      </c>
      <c r="GX148" s="849">
        <f t="shared" si="158"/>
        <v>-2.9641263205029134E-2</v>
      </c>
      <c r="GY148" s="849">
        <f t="shared" si="158"/>
        <v>-2.9641263205029134E-2</v>
      </c>
      <c r="GZ148" s="849">
        <f t="shared" si="158"/>
        <v>-2.9641263205029134E-2</v>
      </c>
      <c r="HA148" s="849">
        <f t="shared" si="158"/>
        <v>-2.9641263205029134E-2</v>
      </c>
      <c r="HB148" s="849">
        <f t="shared" si="158"/>
        <v>5.5501822543009283E-3</v>
      </c>
      <c r="HC148" s="849">
        <f t="shared" si="158"/>
        <v>5.5501822543009283E-3</v>
      </c>
      <c r="HD148" s="849">
        <f t="shared" si="158"/>
        <v>5.5501822543009283E-3</v>
      </c>
      <c r="HE148" s="849">
        <f t="shared" si="158"/>
        <v>5.5501822543009283E-3</v>
      </c>
      <c r="HF148" s="849">
        <f t="shared" si="158"/>
        <v>4.2464498441828979E-2</v>
      </c>
      <c r="HG148" s="849">
        <f t="shared" si="158"/>
        <v>3.7751217510219703E-2</v>
      </c>
      <c r="HH148" s="849">
        <f t="shared" si="158"/>
        <v>3.7751217510219703E-2</v>
      </c>
      <c r="HI148" s="849">
        <f t="shared" si="158"/>
        <v>3.7751217510219703E-2</v>
      </c>
      <c r="HJ148" s="849">
        <f t="shared" si="158"/>
        <v>3.7751217510219703E-2</v>
      </c>
      <c r="HK148" s="849">
        <f t="shared" si="158"/>
        <v>3.7751217510219703E-2</v>
      </c>
      <c r="HL148" s="849">
        <f t="shared" si="158"/>
        <v>3.7751217510219703E-2</v>
      </c>
      <c r="HM148" s="849">
        <f t="shared" si="158"/>
        <v>3.7751217510219703E-2</v>
      </c>
      <c r="HN148" s="849">
        <f t="shared" si="158"/>
        <v>-8.4908893473389924E-3</v>
      </c>
      <c r="HO148" s="849">
        <f t="shared" si="158"/>
        <v>-8.4908893473389924E-3</v>
      </c>
      <c r="HP148" s="849">
        <f t="shared" si="158"/>
        <v>-8.4908893473389924E-3</v>
      </c>
      <c r="HQ148" s="849">
        <f t="shared" si="158"/>
        <v>-8.4908893473389924E-3</v>
      </c>
      <c r="HR148" s="849">
        <f t="shared" si="158"/>
        <v>-8.4908893473389924E-3</v>
      </c>
      <c r="HS148" s="849">
        <f t="shared" si="158"/>
        <v>-8.4908893473389924E-3</v>
      </c>
      <c r="HT148" s="849">
        <f t="shared" si="158"/>
        <v>-8.4908893473389924E-3</v>
      </c>
      <c r="HU148" s="849">
        <f t="shared" si="158"/>
        <v>-2.7495900147711012</v>
      </c>
      <c r="HV148" s="849">
        <f t="shared" si="158"/>
        <v>-2.7495900147711012</v>
      </c>
      <c r="HW148" s="849">
        <f t="shared" si="158"/>
        <v>-2.7495900147711012</v>
      </c>
      <c r="HX148" s="849">
        <f t="shared" si="158"/>
        <v>-2.7495900147711012</v>
      </c>
      <c r="HY148" s="849">
        <f t="shared" si="158"/>
        <v>-3.3449170448200292</v>
      </c>
      <c r="HZ148" s="849">
        <f t="shared" si="158"/>
        <v>-3.3449170448200292</v>
      </c>
      <c r="IA148" s="849">
        <f t="shared" si="158"/>
        <v>-3.6534668089291049</v>
      </c>
      <c r="IB148" s="849">
        <f t="shared" si="158"/>
        <v>-3.6534668089291049</v>
      </c>
      <c r="IC148" s="849">
        <f t="shared" si="158"/>
        <v>-3.6534668089291049</v>
      </c>
      <c r="ID148" s="849">
        <f t="shared" si="158"/>
        <v>-4.3054549598128391</v>
      </c>
      <c r="IE148" s="849">
        <f t="shared" si="158"/>
        <v>-4.3054549598128391</v>
      </c>
      <c r="IF148" s="849">
        <f t="shared" si="158"/>
        <v>-4.3054549598128391</v>
      </c>
      <c r="IG148" s="849">
        <f t="shared" si="158"/>
        <v>-4.3054549598128391</v>
      </c>
      <c r="IH148" s="849">
        <f t="shared" si="158"/>
        <v>-1.6238104176964789</v>
      </c>
      <c r="II148" s="849">
        <f t="shared" si="158"/>
        <v>-1.6238104176964789</v>
      </c>
      <c r="IJ148" s="849">
        <f t="shared" si="158"/>
        <v>-1.6238104176964789</v>
      </c>
      <c r="IK148" s="849">
        <f t="shared" si="158"/>
        <v>-1.6238104176964789</v>
      </c>
      <c r="IL148" s="849">
        <f t="shared" si="158"/>
        <v>-1.6238104176964789</v>
      </c>
      <c r="IM148" s="849">
        <f t="shared" si="158"/>
        <v>-1.6238104176964789</v>
      </c>
      <c r="IN148" s="849">
        <f t="shared" si="158"/>
        <v>-1.6238104176964789</v>
      </c>
      <c r="IO148" s="849">
        <f t="shared" si="158"/>
        <v>-1.6238104176964789</v>
      </c>
      <c r="IP148" s="849">
        <f t="shared" si="158"/>
        <v>-0.35644898338851938</v>
      </c>
      <c r="IQ148" s="849">
        <f t="shared" si="158"/>
        <v>-0.35644898338851938</v>
      </c>
      <c r="IR148" s="849">
        <f t="shared" si="158"/>
        <v>-0.35644898338851938</v>
      </c>
      <c r="IS148" s="849">
        <f t="shared" si="158"/>
        <v>-0.35644898338851938</v>
      </c>
      <c r="IT148" s="849">
        <f t="shared" si="158"/>
        <v>-0.35644898338851938</v>
      </c>
      <c r="IU148" s="849">
        <f t="shared" si="158"/>
        <v>-0.35644898338851938</v>
      </c>
      <c r="IV148" s="849">
        <f t="shared" si="158"/>
        <v>-0.35644898338851938</v>
      </c>
      <c r="IW148" s="849">
        <f t="shared" si="158"/>
        <v>-0.12898764354265069</v>
      </c>
      <c r="IX148" s="849">
        <f t="shared" si="158"/>
        <v>-0.12898764354265069</v>
      </c>
      <c r="IY148" s="849">
        <f t="shared" si="158"/>
        <v>-0.12898764354265069</v>
      </c>
      <c r="IZ148" s="849">
        <f t="shared" si="158"/>
        <v>-0.12898764354265069</v>
      </c>
      <c r="JA148" s="849">
        <f t="shared" si="158"/>
        <v>-0.12898764354265069</v>
      </c>
      <c r="JB148" s="849">
        <f t="shared" si="158"/>
        <v>9.4039334487066029E-2</v>
      </c>
      <c r="JC148" s="849">
        <f t="shared" si="158"/>
        <v>9.4039334487066029E-2</v>
      </c>
      <c r="JD148" s="849">
        <f t="shared" si="158"/>
        <v>9.4039334487066029E-2</v>
      </c>
      <c r="JE148" s="849">
        <f t="shared" si="158"/>
        <v>9.4039334487066029E-2</v>
      </c>
      <c r="JF148" s="849">
        <f t="shared" si="158"/>
        <v>0.16473199869669664</v>
      </c>
      <c r="JG148" s="849">
        <f t="shared" si="158"/>
        <v>0.17180333504633882</v>
      </c>
      <c r="JH148" s="849">
        <f t="shared" ref="JH148:LS150" si="159">JH145</f>
        <v>0.17180333504633882</v>
      </c>
      <c r="JI148" s="849">
        <f t="shared" si="159"/>
        <v>0.17180333504633882</v>
      </c>
      <c r="JJ148" s="849">
        <f t="shared" si="159"/>
        <v>0.17180333504633882</v>
      </c>
      <c r="JK148" s="849">
        <f t="shared" si="159"/>
        <v>0.17180333504633882</v>
      </c>
      <c r="JL148" s="849">
        <f t="shared" si="159"/>
        <v>0.17180333504633882</v>
      </c>
      <c r="JM148" s="849">
        <f t="shared" si="159"/>
        <v>0.17180333504633882</v>
      </c>
      <c r="JN148" s="849">
        <f t="shared" si="159"/>
        <v>0.28637630992491658</v>
      </c>
      <c r="JO148" s="849">
        <f t="shared" si="159"/>
        <v>0.28637630992491658</v>
      </c>
      <c r="JP148" s="849">
        <f t="shared" si="159"/>
        <v>0.28637630992491658</v>
      </c>
      <c r="JQ148" s="849">
        <f t="shared" si="159"/>
        <v>0.28637630992491658</v>
      </c>
      <c r="JR148" s="849">
        <f t="shared" si="159"/>
        <v>0.28637630992491658</v>
      </c>
      <c r="JS148" s="849">
        <f t="shared" si="159"/>
        <v>0.28637630992491658</v>
      </c>
      <c r="JT148" s="849">
        <f t="shared" si="159"/>
        <v>0.28637630992491658</v>
      </c>
      <c r="JU148" s="849">
        <f t="shared" si="159"/>
        <v>-2.4009101215936086</v>
      </c>
      <c r="JV148" s="849">
        <f t="shared" si="159"/>
        <v>-2.4009101215936086</v>
      </c>
      <c r="JW148" s="849">
        <f t="shared" si="159"/>
        <v>-2.4009101215936086</v>
      </c>
      <c r="JX148" s="849">
        <f t="shared" si="159"/>
        <v>-2.4009101215936086</v>
      </c>
      <c r="JY148" s="849">
        <f t="shared" si="159"/>
        <v>-3.471793208589065</v>
      </c>
      <c r="JZ148" s="849">
        <f t="shared" si="159"/>
        <v>-3.471793208589065</v>
      </c>
      <c r="KA148" s="849">
        <f t="shared" si="159"/>
        <v>-3.5451429951872724</v>
      </c>
      <c r="KB148" s="849">
        <f t="shared" si="159"/>
        <v>-3.5451429951872724</v>
      </c>
      <c r="KC148" s="849">
        <f t="shared" si="159"/>
        <v>-3.5451429951872724</v>
      </c>
      <c r="KD148" s="849">
        <f t="shared" si="159"/>
        <v>-4.0943829244474088</v>
      </c>
      <c r="KE148" s="849">
        <f t="shared" si="159"/>
        <v>-4.0943829244474088</v>
      </c>
      <c r="KF148" s="849">
        <f t="shared" si="159"/>
        <v>-4.0943829244474088</v>
      </c>
      <c r="KG148" s="849">
        <f t="shared" si="159"/>
        <v>-4.0943829244474088</v>
      </c>
      <c r="KH148" s="849">
        <f t="shared" si="159"/>
        <v>-0.67149183802515111</v>
      </c>
      <c r="KI148" s="849">
        <f t="shared" si="159"/>
        <v>-0.67149183802515111</v>
      </c>
      <c r="KJ148" s="849">
        <f t="shared" si="159"/>
        <v>-0.67149183802515111</v>
      </c>
      <c r="KK148" s="849">
        <f t="shared" si="159"/>
        <v>-0.67149183802515111</v>
      </c>
      <c r="KL148" s="849">
        <f t="shared" si="159"/>
        <v>-0.67149183802515111</v>
      </c>
      <c r="KM148" s="849">
        <f t="shared" si="159"/>
        <v>-0.67149183802515111</v>
      </c>
      <c r="KN148" s="849">
        <f t="shared" si="159"/>
        <v>-0.67149183802515111</v>
      </c>
      <c r="KO148" s="849">
        <f t="shared" si="159"/>
        <v>-0.67149183802515111</v>
      </c>
      <c r="KP148" s="849">
        <f t="shared" si="159"/>
        <v>-0.3475581328544699</v>
      </c>
      <c r="KQ148" s="849">
        <f t="shared" si="159"/>
        <v>-0.3475581328544699</v>
      </c>
      <c r="KR148" s="849">
        <f t="shared" si="159"/>
        <v>-0.3475581328544699</v>
      </c>
      <c r="KS148" s="849">
        <f t="shared" si="159"/>
        <v>-0.3475581328544699</v>
      </c>
      <c r="KT148" s="849">
        <f t="shared" si="159"/>
        <v>-0.3475581328544699</v>
      </c>
      <c r="KU148" s="849">
        <f t="shared" si="159"/>
        <v>-0.3475581328544699</v>
      </c>
      <c r="KV148" s="849">
        <f t="shared" si="159"/>
        <v>-0.3475581328544699</v>
      </c>
      <c r="KW148" s="849">
        <f t="shared" si="159"/>
        <v>-0.26604257655696983</v>
      </c>
      <c r="KX148" s="849">
        <f t="shared" si="159"/>
        <v>-0.26604257655696983</v>
      </c>
      <c r="KY148" s="849">
        <f t="shared" si="159"/>
        <v>-0.26604257655696983</v>
      </c>
      <c r="KZ148" s="849">
        <f t="shared" si="159"/>
        <v>-0.26604257655696983</v>
      </c>
      <c r="LA148" s="849">
        <f t="shared" si="159"/>
        <v>-0.26604257655696983</v>
      </c>
      <c r="LB148" s="849">
        <f t="shared" si="159"/>
        <v>-6.105200479731554E-2</v>
      </c>
      <c r="LC148" s="849">
        <f t="shared" si="159"/>
        <v>-6.105200479731554E-2</v>
      </c>
      <c r="LD148" s="849">
        <f t="shared" si="159"/>
        <v>-6.105200479731554E-2</v>
      </c>
      <c r="LE148" s="849">
        <f t="shared" si="159"/>
        <v>-6.105200479731554E-2</v>
      </c>
      <c r="LF148" s="849">
        <f t="shared" si="159"/>
        <v>0.14838024479701328</v>
      </c>
      <c r="LG148" s="849">
        <f t="shared" si="159"/>
        <v>0.15310424084147378</v>
      </c>
      <c r="LH148" s="849">
        <f t="shared" si="159"/>
        <v>0.15310424084147378</v>
      </c>
      <c r="LI148" s="849">
        <f t="shared" si="159"/>
        <v>0.15310424084147378</v>
      </c>
      <c r="LJ148" s="849">
        <f t="shared" si="159"/>
        <v>0.15310424084147378</v>
      </c>
      <c r="LK148" s="849">
        <f t="shared" si="159"/>
        <v>0.15310424084147378</v>
      </c>
      <c r="LL148" s="849">
        <f t="shared" si="159"/>
        <v>0.15310424084147378</v>
      </c>
      <c r="LM148" s="849">
        <f t="shared" si="159"/>
        <v>0.15310424084147378</v>
      </c>
      <c r="LN148" s="849">
        <f t="shared" si="159"/>
        <v>0.26321756976750876</v>
      </c>
      <c r="LO148" s="849">
        <f t="shared" si="159"/>
        <v>0.26321756976750876</v>
      </c>
      <c r="LP148" s="849">
        <f t="shared" si="159"/>
        <v>0.26321756976750876</v>
      </c>
      <c r="LQ148" s="849">
        <f t="shared" si="159"/>
        <v>0.26321756976750876</v>
      </c>
      <c r="LR148" s="849">
        <f t="shared" si="159"/>
        <v>0.26321756976750876</v>
      </c>
      <c r="LS148" s="849">
        <f t="shared" si="159"/>
        <v>0.26321756976750876</v>
      </c>
      <c r="LT148" s="849">
        <f t="shared" ref="LT148:OE150" si="160">LT145</f>
        <v>0.26321756976750876</v>
      </c>
      <c r="LU148" s="849">
        <f t="shared" si="160"/>
        <v>-2.988684798664246</v>
      </c>
      <c r="LV148" s="849">
        <f t="shared" si="160"/>
        <v>-2.988684798664246</v>
      </c>
      <c r="LW148" s="849">
        <f t="shared" si="160"/>
        <v>-2.988684798664246</v>
      </c>
      <c r="LX148" s="849">
        <f t="shared" si="160"/>
        <v>-2.988684798664246</v>
      </c>
      <c r="LY148" s="849">
        <f t="shared" si="160"/>
        <v>-3.6102035690643768</v>
      </c>
      <c r="LZ148" s="849">
        <f t="shared" si="160"/>
        <v>-3.6102035690643768</v>
      </c>
      <c r="MA148" s="849">
        <f t="shared" si="160"/>
        <v>-3.8799620558438495</v>
      </c>
      <c r="MB148" s="849">
        <f t="shared" si="160"/>
        <v>-3.8799620558438495</v>
      </c>
      <c r="MC148" s="849">
        <f t="shared" si="160"/>
        <v>-3.8799620558438495</v>
      </c>
      <c r="MD148" s="849">
        <f t="shared" si="160"/>
        <v>-3.1971505186785034</v>
      </c>
      <c r="ME148" s="849">
        <f t="shared" si="160"/>
        <v>-3.1971505186785034</v>
      </c>
      <c r="MF148" s="849">
        <f t="shared" si="160"/>
        <v>-3.1971505186785034</v>
      </c>
      <c r="MG148" s="849">
        <f t="shared" si="160"/>
        <v>-3.1971505186785034</v>
      </c>
      <c r="MH148" s="849">
        <f t="shared" si="160"/>
        <v>0.25126023298227018</v>
      </c>
      <c r="MI148" s="849">
        <f t="shared" si="160"/>
        <v>0.25126023298227018</v>
      </c>
      <c r="MJ148" s="849">
        <f t="shared" si="160"/>
        <v>0.25126023298227018</v>
      </c>
      <c r="MK148" s="849">
        <f t="shared" si="160"/>
        <v>0.25126023298227018</v>
      </c>
      <c r="ML148" s="849">
        <f t="shared" si="160"/>
        <v>0.25126023298227018</v>
      </c>
      <c r="MM148" s="849">
        <f t="shared" si="160"/>
        <v>0.25126023298227018</v>
      </c>
      <c r="MN148" s="849">
        <f t="shared" si="160"/>
        <v>0.25126023298227018</v>
      </c>
      <c r="MO148" s="849">
        <f t="shared" si="160"/>
        <v>0.25126023298227018</v>
      </c>
      <c r="MP148" s="849">
        <f t="shared" si="160"/>
        <v>-0.28125900089501066</v>
      </c>
      <c r="MQ148" s="849">
        <f t="shared" si="160"/>
        <v>-0.28125900089501066</v>
      </c>
      <c r="MR148" s="849">
        <f t="shared" si="160"/>
        <v>-0.28125900089501066</v>
      </c>
      <c r="MS148" s="849">
        <f t="shared" si="160"/>
        <v>-0.28125900089501066</v>
      </c>
      <c r="MT148" s="849">
        <f t="shared" si="160"/>
        <v>-0.28125900089501066</v>
      </c>
      <c r="MU148" s="849">
        <f t="shared" si="160"/>
        <v>-0.28125900089501066</v>
      </c>
      <c r="MV148" s="849">
        <f t="shared" si="160"/>
        <v>-0.28125900089501066</v>
      </c>
      <c r="MW148" s="849">
        <f t="shared" si="160"/>
        <v>-0.75243642942445099</v>
      </c>
      <c r="MX148" s="849">
        <f t="shared" si="160"/>
        <v>-0.75243642942445099</v>
      </c>
      <c r="MY148" s="849">
        <f t="shared" si="160"/>
        <v>-0.75243642942445099</v>
      </c>
      <c r="MZ148" s="849">
        <f t="shared" si="160"/>
        <v>-0.75243642942445099</v>
      </c>
      <c r="NA148" s="849">
        <f t="shared" si="160"/>
        <v>-0.75243642942445099</v>
      </c>
      <c r="NB148" s="849">
        <f t="shared" si="160"/>
        <v>-6.105200479731554E-2</v>
      </c>
      <c r="NC148" s="849">
        <f t="shared" si="160"/>
        <v>-6.105200479731554E-2</v>
      </c>
      <c r="ND148" s="849">
        <f t="shared" si="160"/>
        <v>-6.105200479731554E-2</v>
      </c>
      <c r="NE148" s="849">
        <f t="shared" si="160"/>
        <v>-6.105200479731554E-2</v>
      </c>
      <c r="NF148" s="849">
        <f t="shared" si="160"/>
        <v>0.14838024479701328</v>
      </c>
      <c r="NG148" s="849">
        <f t="shared" si="160"/>
        <v>0.15310424084147378</v>
      </c>
      <c r="NH148" s="849">
        <f t="shared" si="160"/>
        <v>0.15310424084147378</v>
      </c>
      <c r="NI148" s="849">
        <f t="shared" si="160"/>
        <v>0.15310424084147378</v>
      </c>
      <c r="NJ148" s="849">
        <f t="shared" si="160"/>
        <v>0.15310424084147378</v>
      </c>
      <c r="NK148" s="849">
        <f t="shared" si="160"/>
        <v>0.15310424084147378</v>
      </c>
      <c r="NL148" s="849">
        <f t="shared" si="160"/>
        <v>0.15310424084147378</v>
      </c>
      <c r="NM148" s="849">
        <f t="shared" si="160"/>
        <v>0.15310424084147378</v>
      </c>
      <c r="NN148" s="849">
        <f t="shared" si="160"/>
        <v>0.26321756976750876</v>
      </c>
      <c r="NO148" s="849">
        <f t="shared" si="160"/>
        <v>0.26321756976750876</v>
      </c>
      <c r="NP148" s="849">
        <f t="shared" si="160"/>
        <v>0.26321756976750876</v>
      </c>
      <c r="NQ148" s="849">
        <f t="shared" si="160"/>
        <v>0.26321756976750876</v>
      </c>
      <c r="NR148" s="849">
        <f t="shared" si="160"/>
        <v>0.26321756976750876</v>
      </c>
      <c r="NS148" s="849">
        <f t="shared" si="160"/>
        <v>0.26321756976750876</v>
      </c>
      <c r="NT148" s="849">
        <f t="shared" si="160"/>
        <v>0.26321756976750876</v>
      </c>
      <c r="NU148" s="849">
        <f t="shared" si="160"/>
        <v>-2.988684798664246</v>
      </c>
      <c r="NV148" s="849">
        <f t="shared" si="160"/>
        <v>-2.988684798664246</v>
      </c>
      <c r="NW148" s="849">
        <f t="shared" si="160"/>
        <v>-2.988684798664246</v>
      </c>
      <c r="NX148" s="849">
        <f t="shared" si="160"/>
        <v>-2.988684798664246</v>
      </c>
      <c r="NY148" s="849">
        <f t="shared" si="160"/>
        <v>-3.6102035690643768</v>
      </c>
      <c r="NZ148" s="849">
        <f t="shared" si="160"/>
        <v>-3.6102035690643768</v>
      </c>
      <c r="OA148" s="849">
        <f t="shared" si="160"/>
        <v>-3.8799620558438495</v>
      </c>
      <c r="OB148" s="849">
        <f t="shared" si="160"/>
        <v>-3.8799620558438495</v>
      </c>
      <c r="OC148" s="849">
        <f t="shared" si="160"/>
        <v>-3.8799620558438495</v>
      </c>
      <c r="OD148" s="849">
        <f t="shared" si="160"/>
        <v>-3.1971505186785034</v>
      </c>
      <c r="OE148" s="849">
        <f t="shared" si="160"/>
        <v>-3.1971505186785034</v>
      </c>
      <c r="OF148" s="849">
        <f t="shared" ref="OF148:QQ150" si="161">OF145</f>
        <v>-3.1971505186785034</v>
      </c>
      <c r="OG148" s="849">
        <f t="shared" si="161"/>
        <v>-3.1971505186785034</v>
      </c>
      <c r="OH148" s="849">
        <f t="shared" si="161"/>
        <v>0.25126023298227018</v>
      </c>
      <c r="OI148" s="849">
        <f t="shared" si="161"/>
        <v>0.25126023298227018</v>
      </c>
      <c r="OJ148" s="849">
        <f t="shared" si="161"/>
        <v>0.25126023298227018</v>
      </c>
      <c r="OK148" s="849">
        <f t="shared" si="161"/>
        <v>0.25126023298227018</v>
      </c>
      <c r="OL148" s="849">
        <f t="shared" si="161"/>
        <v>0.25126023298227018</v>
      </c>
      <c r="OM148" s="849">
        <f t="shared" si="161"/>
        <v>0.25126023298227018</v>
      </c>
      <c r="ON148" s="849">
        <f t="shared" si="161"/>
        <v>0.25126023298227018</v>
      </c>
      <c r="OO148" s="849">
        <f t="shared" si="161"/>
        <v>0.25126023298227018</v>
      </c>
      <c r="OP148" s="849">
        <f t="shared" si="161"/>
        <v>-0.28125900089501066</v>
      </c>
      <c r="OQ148" s="849">
        <f t="shared" si="161"/>
        <v>-0.28125900089501066</v>
      </c>
      <c r="OR148" s="849">
        <f t="shared" si="161"/>
        <v>-0.28125900089501066</v>
      </c>
      <c r="OS148" s="849">
        <f t="shared" si="161"/>
        <v>-0.28125900089501066</v>
      </c>
      <c r="OT148" s="849">
        <f t="shared" si="161"/>
        <v>-0.28125900089501066</v>
      </c>
      <c r="OU148" s="849">
        <f t="shared" si="161"/>
        <v>-0.28125900089501066</v>
      </c>
      <c r="OV148" s="849">
        <f t="shared" si="161"/>
        <v>-0.28125900089501066</v>
      </c>
      <c r="OW148" s="849">
        <f t="shared" si="161"/>
        <v>-0.75243642942445099</v>
      </c>
      <c r="OX148" s="849">
        <f t="shared" si="161"/>
        <v>-0.75243642942445099</v>
      </c>
      <c r="OY148" s="849">
        <f t="shared" si="161"/>
        <v>-0.75243642942445099</v>
      </c>
      <c r="OZ148" s="849">
        <f t="shared" si="161"/>
        <v>-0.75243642942445099</v>
      </c>
      <c r="PA148" s="849">
        <f t="shared" si="161"/>
        <v>-0.75243642942445099</v>
      </c>
      <c r="PB148" s="849">
        <f t="shared" si="161"/>
        <v>-6.105200479731554E-2</v>
      </c>
      <c r="PC148" s="849">
        <f t="shared" si="161"/>
        <v>-6.105200479731554E-2</v>
      </c>
      <c r="PD148" s="849">
        <f t="shared" si="161"/>
        <v>-6.105200479731554E-2</v>
      </c>
      <c r="PE148" s="849">
        <f t="shared" si="161"/>
        <v>-6.105200479731554E-2</v>
      </c>
      <c r="PF148" s="849">
        <f t="shared" si="161"/>
        <v>0.14838024479701328</v>
      </c>
      <c r="PG148" s="849">
        <f t="shared" si="161"/>
        <v>0.15310424084147378</v>
      </c>
      <c r="PH148" s="849">
        <f t="shared" si="161"/>
        <v>0.15310424084147378</v>
      </c>
      <c r="PI148" s="849">
        <f t="shared" si="161"/>
        <v>0.15310424084147378</v>
      </c>
      <c r="PJ148" s="849">
        <f t="shared" si="161"/>
        <v>0.15310424084147378</v>
      </c>
      <c r="PK148" s="849">
        <f t="shared" si="161"/>
        <v>0.15310424084147378</v>
      </c>
      <c r="PL148" s="849">
        <f t="shared" si="161"/>
        <v>0.15310424084147378</v>
      </c>
      <c r="PM148" s="849">
        <f t="shared" si="161"/>
        <v>0.15310424084147378</v>
      </c>
      <c r="PN148" s="849">
        <f t="shared" si="161"/>
        <v>0.26321756976750876</v>
      </c>
      <c r="PO148" s="849">
        <f t="shared" si="161"/>
        <v>0.26321756976750876</v>
      </c>
      <c r="PP148" s="849">
        <f t="shared" si="161"/>
        <v>0.26321756976750876</v>
      </c>
      <c r="PQ148" s="849">
        <f t="shared" si="161"/>
        <v>0.26321756976750876</v>
      </c>
      <c r="PR148" s="849">
        <f t="shared" si="161"/>
        <v>0.26321756976750876</v>
      </c>
      <c r="PS148" s="849">
        <f t="shared" si="161"/>
        <v>0.26321756976750876</v>
      </c>
      <c r="PT148" s="849">
        <f t="shared" si="161"/>
        <v>0.26321756976750876</v>
      </c>
      <c r="PU148" s="849">
        <f t="shared" si="161"/>
        <v>-2.988684798664246</v>
      </c>
      <c r="PV148" s="849">
        <f t="shared" si="161"/>
        <v>-2.988684798664246</v>
      </c>
      <c r="PW148" s="849">
        <f t="shared" si="161"/>
        <v>-2.988684798664246</v>
      </c>
      <c r="PX148" s="849">
        <f t="shared" si="161"/>
        <v>-2.988684798664246</v>
      </c>
      <c r="PY148" s="849">
        <f t="shared" si="161"/>
        <v>-3.6102035690643768</v>
      </c>
      <c r="PZ148" s="849">
        <f t="shared" si="161"/>
        <v>-3.6102035690643768</v>
      </c>
      <c r="QA148" s="849">
        <f t="shared" si="161"/>
        <v>-3.8799620558438495</v>
      </c>
      <c r="QB148" s="849">
        <f t="shared" si="161"/>
        <v>-3.8799620558438495</v>
      </c>
      <c r="QC148" s="849">
        <f t="shared" si="161"/>
        <v>-3.8799620558438495</v>
      </c>
      <c r="QD148" s="849">
        <f t="shared" si="161"/>
        <v>-3.1971505186785034</v>
      </c>
      <c r="QE148" s="849">
        <f t="shared" si="161"/>
        <v>-3.1971505186785034</v>
      </c>
      <c r="QF148" s="849">
        <f t="shared" si="161"/>
        <v>-3.1971505186785034</v>
      </c>
      <c r="QG148" s="849">
        <f t="shared" si="161"/>
        <v>-3.1971505186785034</v>
      </c>
      <c r="QH148" s="849">
        <f t="shared" si="161"/>
        <v>0.25126023298227018</v>
      </c>
      <c r="QI148" s="849">
        <f t="shared" si="161"/>
        <v>0.25126023298227018</v>
      </c>
      <c r="QJ148" s="849">
        <f t="shared" si="161"/>
        <v>0.25126023298227018</v>
      </c>
      <c r="QK148" s="849">
        <f t="shared" si="161"/>
        <v>0.25126023298227018</v>
      </c>
      <c r="QL148" s="849">
        <f t="shared" si="161"/>
        <v>0.25126023298227018</v>
      </c>
      <c r="QM148" s="849">
        <f t="shared" si="161"/>
        <v>0.25126023298227018</v>
      </c>
      <c r="QN148" s="849">
        <f t="shared" si="161"/>
        <v>0.25126023298227018</v>
      </c>
      <c r="QO148" s="849">
        <f t="shared" si="161"/>
        <v>0.25126023298227018</v>
      </c>
      <c r="QP148" s="849">
        <f t="shared" si="161"/>
        <v>-0.28125900089501066</v>
      </c>
      <c r="QQ148" s="849">
        <f t="shared" si="161"/>
        <v>-0.28125900089501066</v>
      </c>
      <c r="QR148" s="849">
        <f t="shared" ref="QR148:SI150" si="162">QR145</f>
        <v>-0.28125900089501066</v>
      </c>
      <c r="QS148" s="849">
        <f t="shared" si="162"/>
        <v>-0.28125900089501066</v>
      </c>
      <c r="QT148" s="849">
        <f t="shared" si="162"/>
        <v>-0.28125900089501066</v>
      </c>
      <c r="QU148" s="849">
        <f t="shared" si="162"/>
        <v>-0.28125900089501066</v>
      </c>
      <c r="QV148" s="849">
        <f t="shared" si="162"/>
        <v>-0.28125900089501066</v>
      </c>
      <c r="QW148" s="849">
        <f t="shared" si="162"/>
        <v>-0.75243642942445099</v>
      </c>
      <c r="QX148" s="849">
        <f t="shared" si="162"/>
        <v>-0.75243642942445099</v>
      </c>
      <c r="QY148" s="849">
        <f t="shared" si="162"/>
        <v>-0.75243642942445099</v>
      </c>
      <c r="QZ148" s="849">
        <f t="shared" si="162"/>
        <v>-0.75243642942445099</v>
      </c>
      <c r="RA148" s="849">
        <f t="shared" si="162"/>
        <v>-0.75243642942445099</v>
      </c>
      <c r="RB148" s="849">
        <f t="shared" si="162"/>
        <v>-6.105200479731554E-2</v>
      </c>
      <c r="RC148" s="849">
        <f t="shared" si="162"/>
        <v>-6.105200479731554E-2</v>
      </c>
      <c r="RD148" s="849">
        <f t="shared" si="162"/>
        <v>-6.105200479731554E-2</v>
      </c>
      <c r="RE148" s="849">
        <f t="shared" si="162"/>
        <v>-6.105200479731554E-2</v>
      </c>
      <c r="RF148" s="849">
        <f t="shared" si="162"/>
        <v>0.14838024479701328</v>
      </c>
      <c r="RG148" s="849">
        <f t="shared" si="162"/>
        <v>0.15310424084147378</v>
      </c>
      <c r="RH148" s="849">
        <f t="shared" si="162"/>
        <v>0.15310424084147378</v>
      </c>
      <c r="RI148" s="849">
        <f t="shared" si="162"/>
        <v>0.15310424084147378</v>
      </c>
      <c r="RJ148" s="849">
        <f t="shared" si="162"/>
        <v>0.15310424084147378</v>
      </c>
      <c r="RK148" s="849">
        <f t="shared" si="162"/>
        <v>0.15310424084147378</v>
      </c>
      <c r="RL148" s="849">
        <f t="shared" si="162"/>
        <v>0.15310424084147378</v>
      </c>
      <c r="RM148" s="849">
        <f t="shared" si="162"/>
        <v>0.15310424084147378</v>
      </c>
      <c r="RN148" s="849">
        <f t="shared" si="162"/>
        <v>0.26321756976750876</v>
      </c>
      <c r="RO148" s="849">
        <f t="shared" si="162"/>
        <v>0.26321756976750876</v>
      </c>
      <c r="RP148" s="849">
        <f t="shared" si="162"/>
        <v>0.26321756976750876</v>
      </c>
      <c r="RQ148" s="849">
        <f t="shared" si="162"/>
        <v>0.26321756976750876</v>
      </c>
      <c r="RR148" s="849">
        <f t="shared" si="162"/>
        <v>0.26321756976750876</v>
      </c>
      <c r="RS148" s="849">
        <f t="shared" si="162"/>
        <v>0.26321756976750876</v>
      </c>
      <c r="RT148" s="849">
        <f t="shared" si="162"/>
        <v>0.26321756976750876</v>
      </c>
      <c r="RU148" s="849">
        <f t="shared" si="162"/>
        <v>-2.988684798664246</v>
      </c>
      <c r="RV148" s="849">
        <f t="shared" si="162"/>
        <v>-2.988684798664246</v>
      </c>
      <c r="RW148" s="849">
        <f t="shared" si="162"/>
        <v>-2.988684798664246</v>
      </c>
      <c r="RX148" s="849">
        <f t="shared" si="162"/>
        <v>-2.988684798664246</v>
      </c>
      <c r="RY148" s="849">
        <f t="shared" si="162"/>
        <v>-3.6102035690643768</v>
      </c>
      <c r="RZ148" s="849">
        <f t="shared" si="162"/>
        <v>-3.6102035690643768</v>
      </c>
      <c r="SA148" s="849">
        <f t="shared" si="162"/>
        <v>-3.8799620558438495</v>
      </c>
      <c r="SB148" s="849">
        <f t="shared" si="162"/>
        <v>-3.8799620558438495</v>
      </c>
      <c r="SC148" s="849">
        <f t="shared" si="162"/>
        <v>-3.8799620558438495</v>
      </c>
      <c r="SD148" s="849">
        <f t="shared" si="162"/>
        <v>-3.1971505186785034</v>
      </c>
      <c r="SE148" s="849">
        <f t="shared" si="162"/>
        <v>-3.1971505186785034</v>
      </c>
      <c r="SF148" s="849">
        <f t="shared" si="162"/>
        <v>-3.1971505186785034</v>
      </c>
      <c r="SG148" s="849">
        <f t="shared" si="162"/>
        <v>-3.1971505186785034</v>
      </c>
      <c r="SH148" s="849">
        <f t="shared" si="162"/>
        <v>0.25126023298227018</v>
      </c>
      <c r="SI148" s="849">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49">
        <f t="shared" ref="K149:Z150" si="163">K146</f>
        <v>0</v>
      </c>
      <c r="L149" s="849">
        <f t="shared" si="163"/>
        <v>0</v>
      </c>
      <c r="M149" s="849">
        <f t="shared" si="163"/>
        <v>0</v>
      </c>
      <c r="N149" s="849">
        <f t="shared" si="163"/>
        <v>0</v>
      </c>
      <c r="O149" s="849">
        <f t="shared" si="163"/>
        <v>0</v>
      </c>
      <c r="P149" s="849">
        <f t="shared" si="163"/>
        <v>0</v>
      </c>
      <c r="Q149" s="849">
        <f t="shared" si="163"/>
        <v>0</v>
      </c>
      <c r="R149" s="849">
        <f t="shared" si="163"/>
        <v>0</v>
      </c>
      <c r="S149" s="849">
        <f t="shared" si="163"/>
        <v>0</v>
      </c>
      <c r="T149" s="849">
        <f t="shared" si="163"/>
        <v>0</v>
      </c>
      <c r="U149" s="849">
        <f t="shared" si="163"/>
        <v>0</v>
      </c>
      <c r="V149" s="849">
        <f t="shared" si="163"/>
        <v>0</v>
      </c>
      <c r="W149" s="849">
        <f t="shared" si="163"/>
        <v>0</v>
      </c>
      <c r="X149" s="849">
        <f t="shared" si="163"/>
        <v>0</v>
      </c>
      <c r="Y149" s="849">
        <f t="shared" si="163"/>
        <v>0</v>
      </c>
      <c r="Z149" s="849">
        <f t="shared" si="163"/>
        <v>0</v>
      </c>
      <c r="AA149" s="849">
        <f t="shared" si="155"/>
        <v>0</v>
      </c>
      <c r="AB149" s="849">
        <f t="shared" si="155"/>
        <v>0</v>
      </c>
      <c r="AC149" s="849">
        <f t="shared" si="155"/>
        <v>0</v>
      </c>
      <c r="AD149" s="849">
        <f t="shared" si="155"/>
        <v>0</v>
      </c>
      <c r="AE149" s="849">
        <f t="shared" si="155"/>
        <v>0</v>
      </c>
      <c r="AF149" s="849">
        <f t="shared" si="155"/>
        <v>0</v>
      </c>
      <c r="AG149" s="849">
        <f t="shared" si="155"/>
        <v>0</v>
      </c>
      <c r="AH149" s="849">
        <f t="shared" si="155"/>
        <v>0</v>
      </c>
      <c r="AI149" s="849">
        <f t="shared" si="155"/>
        <v>0</v>
      </c>
      <c r="AJ149" s="849">
        <f t="shared" si="155"/>
        <v>0</v>
      </c>
      <c r="AK149" s="849">
        <f t="shared" si="155"/>
        <v>0</v>
      </c>
      <c r="AL149" s="849">
        <f t="shared" si="155"/>
        <v>0</v>
      </c>
      <c r="AM149" s="849">
        <f t="shared" si="155"/>
        <v>0</v>
      </c>
      <c r="AN149" s="849">
        <f t="shared" si="155"/>
        <v>0</v>
      </c>
      <c r="AO149" s="849">
        <f t="shared" si="155"/>
        <v>0</v>
      </c>
      <c r="AP149" s="849">
        <f t="shared" si="155"/>
        <v>-9.1376029800631642E-2</v>
      </c>
      <c r="AQ149" s="849">
        <f t="shared" si="155"/>
        <v>-9.1376029800631642E-2</v>
      </c>
      <c r="AR149" s="849">
        <f t="shared" si="155"/>
        <v>-9.1376029800631642E-2</v>
      </c>
      <c r="AS149" s="849">
        <f t="shared" si="155"/>
        <v>-9.1376029800631642E-2</v>
      </c>
      <c r="AT149" s="849">
        <f t="shared" si="155"/>
        <v>-9.1376029800631642E-2</v>
      </c>
      <c r="AU149" s="849">
        <f t="shared" si="155"/>
        <v>-9.1376029800631642E-2</v>
      </c>
      <c r="AV149" s="849">
        <f t="shared" si="155"/>
        <v>-9.1376029800631642E-2</v>
      </c>
      <c r="AW149" s="849">
        <f t="shared" si="155"/>
        <v>-0.10654326673810921</v>
      </c>
      <c r="AX149" s="849">
        <f t="shared" si="155"/>
        <v>-0.10654326673810921</v>
      </c>
      <c r="AY149" s="849">
        <f t="shared" si="155"/>
        <v>-0.10654326673810921</v>
      </c>
      <c r="AZ149" s="849">
        <f t="shared" si="155"/>
        <v>-0.10654326673810921</v>
      </c>
      <c r="BA149" s="849">
        <f t="shared" si="155"/>
        <v>-0.10654326673810921</v>
      </c>
      <c r="BB149" s="849">
        <f t="shared" si="155"/>
        <v>-0.10063123637849625</v>
      </c>
      <c r="BC149" s="849">
        <f t="shared" si="155"/>
        <v>-0.10063123637849625</v>
      </c>
      <c r="BD149" s="849">
        <f t="shared" si="155"/>
        <v>-0.10063123637849625</v>
      </c>
      <c r="BE149" s="849">
        <f t="shared" si="155"/>
        <v>-0.10063123637849625</v>
      </c>
      <c r="BF149" s="849">
        <f t="shared" si="155"/>
        <v>-7.3884078804304032E-2</v>
      </c>
      <c r="BG149" s="849">
        <f t="shared" si="155"/>
        <v>-7.3884078804304032E-2</v>
      </c>
      <c r="BH149" s="849">
        <f t="shared" si="155"/>
        <v>-7.3884078804304032E-2</v>
      </c>
      <c r="BI149" s="849">
        <f t="shared" si="155"/>
        <v>-7.3884078804304032E-2</v>
      </c>
      <c r="BJ149" s="849">
        <f t="shared" si="155"/>
        <v>-7.3884078804304032E-2</v>
      </c>
      <c r="BK149" s="849">
        <f t="shared" si="155"/>
        <v>-7.3884078804304032E-2</v>
      </c>
      <c r="BL149" s="849">
        <f t="shared" si="155"/>
        <v>-7.3884078804304032E-2</v>
      </c>
      <c r="BM149" s="849">
        <f t="shared" si="155"/>
        <v>-7.3884078804304032E-2</v>
      </c>
      <c r="BN149" s="849">
        <f t="shared" si="155"/>
        <v>1.323946747047966E-2</v>
      </c>
      <c r="BO149" s="849">
        <f t="shared" si="155"/>
        <v>1.323946747047966E-2</v>
      </c>
      <c r="BP149" s="849">
        <f t="shared" si="155"/>
        <v>1.323946747047966E-2</v>
      </c>
      <c r="BQ149" s="849">
        <f t="shared" si="155"/>
        <v>1.323946747047966E-2</v>
      </c>
      <c r="BR149" s="849">
        <f t="shared" si="155"/>
        <v>1.323946747047966E-2</v>
      </c>
      <c r="BS149" s="849">
        <f t="shared" si="155"/>
        <v>1.323946747047966E-2</v>
      </c>
      <c r="BT149" s="849">
        <f t="shared" si="155"/>
        <v>1.323946747047966E-2</v>
      </c>
      <c r="BU149" s="849">
        <f t="shared" si="155"/>
        <v>2.9886847986642984E-2</v>
      </c>
      <c r="BV149" s="849">
        <f t="shared" si="155"/>
        <v>2.9886847986642984E-2</v>
      </c>
      <c r="BW149" s="849">
        <f t="shared" si="155"/>
        <v>2.9886847986642984E-2</v>
      </c>
      <c r="BX149" s="849">
        <f t="shared" si="156"/>
        <v>2.9886847986642984E-2</v>
      </c>
      <c r="BY149" s="849">
        <f t="shared" si="156"/>
        <v>2.3068393412549071E-2</v>
      </c>
      <c r="BZ149" s="849">
        <f t="shared" si="156"/>
        <v>2.3068393412549071E-2</v>
      </c>
      <c r="CA149" s="849">
        <f t="shared" si="156"/>
        <v>-9.8476194310790355E-3</v>
      </c>
      <c r="CB149" s="849">
        <f t="shared" si="156"/>
        <v>-9.8476194310790355E-3</v>
      </c>
      <c r="CC149" s="849">
        <f t="shared" si="156"/>
        <v>-9.8476194310790355E-3</v>
      </c>
      <c r="CD149" s="849">
        <f t="shared" si="156"/>
        <v>0</v>
      </c>
      <c r="CE149" s="849">
        <f t="shared" si="156"/>
        <v>0</v>
      </c>
      <c r="CF149" s="849">
        <f t="shared" si="156"/>
        <v>0</v>
      </c>
      <c r="CG149" s="849">
        <f t="shared" si="156"/>
        <v>0</v>
      </c>
      <c r="CH149" s="849">
        <f t="shared" si="156"/>
        <v>0.14810003831740826</v>
      </c>
      <c r="CI149" s="849">
        <f t="shared" si="156"/>
        <v>0.19665341278732207</v>
      </c>
      <c r="CJ149" s="849">
        <f t="shared" si="156"/>
        <v>0.19665341278732207</v>
      </c>
      <c r="CK149" s="849">
        <f t="shared" si="156"/>
        <v>0.19665341278732207</v>
      </c>
      <c r="CL149" s="849">
        <f t="shared" si="156"/>
        <v>0.19665341278732207</v>
      </c>
      <c r="CM149" s="849">
        <f t="shared" si="156"/>
        <v>0.19665341278732207</v>
      </c>
      <c r="CN149" s="849">
        <f t="shared" si="156"/>
        <v>0.19665341278732207</v>
      </c>
      <c r="CO149" s="849">
        <f t="shared" si="156"/>
        <v>0.19665341278732207</v>
      </c>
      <c r="CP149" s="849">
        <f t="shared" si="156"/>
        <v>5.4952114960929777E-2</v>
      </c>
      <c r="CQ149" s="849">
        <f t="shared" si="156"/>
        <v>5.4952114960929777E-2</v>
      </c>
      <c r="CR149" s="849">
        <f t="shared" si="156"/>
        <v>5.4952114960929777E-2</v>
      </c>
      <c r="CS149" s="849">
        <f t="shared" si="156"/>
        <v>5.4952114960929777E-2</v>
      </c>
      <c r="CT149" s="849">
        <f t="shared" si="156"/>
        <v>5.4952114960929777E-2</v>
      </c>
      <c r="CU149" s="849">
        <f t="shared" si="156"/>
        <v>5.4952114960929777E-2</v>
      </c>
      <c r="CV149" s="849">
        <f t="shared" si="156"/>
        <v>5.4952114960929777E-2</v>
      </c>
      <c r="CW149" s="849">
        <f t="shared" si="156"/>
        <v>1.645145898683964E-2</v>
      </c>
      <c r="CX149" s="849">
        <f t="shared" si="156"/>
        <v>1.645145898683964E-2</v>
      </c>
      <c r="CY149" s="849">
        <f t="shared" si="156"/>
        <v>1.645145898683964E-2</v>
      </c>
      <c r="CZ149" s="849">
        <f t="shared" si="156"/>
        <v>1.645145898683964E-2</v>
      </c>
      <c r="DA149" s="849">
        <f t="shared" si="156"/>
        <v>1.645145898683964E-2</v>
      </c>
      <c r="DB149" s="849">
        <f t="shared" si="156"/>
        <v>0</v>
      </c>
      <c r="DC149" s="849">
        <f t="shared" si="156"/>
        <v>0</v>
      </c>
      <c r="DD149" s="849">
        <f t="shared" si="156"/>
        <v>0</v>
      </c>
      <c r="DE149" s="849">
        <f t="shared" si="156"/>
        <v>0</v>
      </c>
      <c r="DF149" s="849">
        <f t="shared" si="156"/>
        <v>0.11997922794994498</v>
      </c>
      <c r="DG149" s="849">
        <f t="shared" si="156"/>
        <v>0.12467873855104461</v>
      </c>
      <c r="DH149" s="849">
        <f t="shared" si="156"/>
        <v>0.12467873855104461</v>
      </c>
      <c r="DI149" s="849">
        <f t="shared" si="156"/>
        <v>0.12467873855104461</v>
      </c>
      <c r="DJ149" s="849">
        <f t="shared" si="156"/>
        <v>0.12467873855104461</v>
      </c>
      <c r="DK149" s="849">
        <f t="shared" si="156"/>
        <v>0.12467873855104461</v>
      </c>
      <c r="DL149" s="849">
        <f t="shared" si="156"/>
        <v>0.12467873855104461</v>
      </c>
      <c r="DM149" s="849">
        <f t="shared" si="156"/>
        <v>0.12467873855104461</v>
      </c>
      <c r="DN149" s="849">
        <f t="shared" si="156"/>
        <v>0.16132689759944441</v>
      </c>
      <c r="DO149" s="849">
        <f t="shared" si="156"/>
        <v>0.16132689759944441</v>
      </c>
      <c r="DP149" s="849">
        <f t="shared" si="156"/>
        <v>0.16132689759944441</v>
      </c>
      <c r="DQ149" s="849">
        <f t="shared" si="156"/>
        <v>0.16132689759944441</v>
      </c>
      <c r="DR149" s="849">
        <f t="shared" si="156"/>
        <v>0.16132689759944441</v>
      </c>
      <c r="DS149" s="849">
        <f t="shared" si="156"/>
        <v>0.16132689759944441</v>
      </c>
      <c r="DT149" s="849">
        <f t="shared" si="156"/>
        <v>0.16132689759944441</v>
      </c>
      <c r="DU149" s="849">
        <f t="shared" si="156"/>
        <v>-0.66747293836834931</v>
      </c>
      <c r="DV149" s="849">
        <f t="shared" si="156"/>
        <v>-0.66747293836834931</v>
      </c>
      <c r="DW149" s="849">
        <f t="shared" si="156"/>
        <v>-0.66747293836834931</v>
      </c>
      <c r="DX149" s="849">
        <f t="shared" si="156"/>
        <v>-0.66747293836834931</v>
      </c>
      <c r="DY149" s="849">
        <f t="shared" si="156"/>
        <v>-0.94580412991462737</v>
      </c>
      <c r="DZ149" s="849">
        <f t="shared" si="156"/>
        <v>-0.94580412991462737</v>
      </c>
      <c r="EA149" s="849">
        <f t="shared" si="156"/>
        <v>-1.0241524208318795</v>
      </c>
      <c r="EB149" s="849">
        <f t="shared" si="156"/>
        <v>-1.0241524208318795</v>
      </c>
      <c r="EC149" s="849">
        <f t="shared" si="156"/>
        <v>-1.0241524208318795</v>
      </c>
      <c r="ED149" s="849">
        <f t="shared" si="156"/>
        <v>-0.56884292254268054</v>
      </c>
      <c r="EE149" s="849">
        <f t="shared" si="156"/>
        <v>-0.56884292254268054</v>
      </c>
      <c r="EF149" s="849">
        <f t="shared" si="156"/>
        <v>-0.56884292254268054</v>
      </c>
      <c r="EG149" s="849">
        <f t="shared" si="156"/>
        <v>-0.56884292254268054</v>
      </c>
      <c r="EH149" s="849">
        <f t="shared" si="156"/>
        <v>-2.8265947011368198E-2</v>
      </c>
      <c r="EI149" s="849">
        <f t="shared" si="156"/>
        <v>-2.8265947011368198E-2</v>
      </c>
      <c r="EJ149" s="849">
        <f t="shared" si="157"/>
        <v>-2.8265947011368198E-2</v>
      </c>
      <c r="EK149" s="849">
        <f t="shared" si="157"/>
        <v>-2.8265947011368198E-2</v>
      </c>
      <c r="EL149" s="849">
        <f t="shared" si="157"/>
        <v>-2.8265947011368198E-2</v>
      </c>
      <c r="EM149" s="849">
        <f t="shared" si="157"/>
        <v>-2.8265947011368198E-2</v>
      </c>
      <c r="EN149" s="849">
        <f t="shared" si="157"/>
        <v>-2.8265947011368198E-2</v>
      </c>
      <c r="EO149" s="849">
        <f t="shared" si="157"/>
        <v>-2.8265947011368198E-2</v>
      </c>
      <c r="EP149" s="849">
        <f t="shared" si="157"/>
        <v>3.7140313114605306E-3</v>
      </c>
      <c r="EQ149" s="849">
        <f t="shared" si="157"/>
        <v>3.7140313114605306E-3</v>
      </c>
      <c r="ER149" s="849">
        <f t="shared" si="157"/>
        <v>3.7140313114605306E-3</v>
      </c>
      <c r="ES149" s="849">
        <f t="shared" si="157"/>
        <v>3.7140313114605306E-3</v>
      </c>
      <c r="ET149" s="849">
        <f t="shared" si="157"/>
        <v>3.7140313114605306E-3</v>
      </c>
      <c r="EU149" s="849">
        <f t="shared" si="157"/>
        <v>3.7140313114605306E-3</v>
      </c>
      <c r="EV149" s="849">
        <f t="shared" si="157"/>
        <v>3.7140313114605306E-3</v>
      </c>
      <c r="EW149" s="849">
        <f t="shared" si="157"/>
        <v>2.2476094951908721E-3</v>
      </c>
      <c r="EX149" s="849">
        <f t="shared" si="157"/>
        <v>2.2476094951908721E-3</v>
      </c>
      <c r="EY149" s="849">
        <f t="shared" si="157"/>
        <v>2.2476094951908721E-3</v>
      </c>
      <c r="EZ149" s="849">
        <f t="shared" si="157"/>
        <v>2.2476094951908721E-3</v>
      </c>
      <c r="FA149" s="849">
        <f t="shared" si="157"/>
        <v>2.2476094951908721E-3</v>
      </c>
      <c r="FB149" s="849">
        <f t="shared" si="157"/>
        <v>-4.9951640288711907E-2</v>
      </c>
      <c r="FC149" s="849">
        <f t="shared" si="157"/>
        <v>-4.9951640288711907E-2</v>
      </c>
      <c r="FD149" s="849">
        <f t="shared" si="157"/>
        <v>-4.9951640288711907E-2</v>
      </c>
      <c r="FE149" s="849">
        <f t="shared" si="157"/>
        <v>-4.9951640288711907E-2</v>
      </c>
      <c r="FF149" s="849">
        <f t="shared" si="157"/>
        <v>0.14539624630428882</v>
      </c>
      <c r="FG149" s="849">
        <f t="shared" si="157"/>
        <v>0.15877962343026386</v>
      </c>
      <c r="FH149" s="849">
        <f t="shared" si="157"/>
        <v>0.15877962343026386</v>
      </c>
      <c r="FI149" s="849">
        <f t="shared" si="157"/>
        <v>0.15877962343026386</v>
      </c>
      <c r="FJ149" s="849">
        <f t="shared" si="157"/>
        <v>0.15877962343026386</v>
      </c>
      <c r="FK149" s="849">
        <f t="shared" si="157"/>
        <v>0.15877962343026386</v>
      </c>
      <c r="FL149" s="849">
        <f t="shared" si="157"/>
        <v>0.15877962343026386</v>
      </c>
      <c r="FM149" s="849">
        <f t="shared" si="157"/>
        <v>0.15877962343026386</v>
      </c>
      <c r="FN149" s="849">
        <f t="shared" si="157"/>
        <v>0.2717084591148522</v>
      </c>
      <c r="FO149" s="849">
        <f t="shared" si="157"/>
        <v>0.2717084591148522</v>
      </c>
      <c r="FP149" s="849">
        <f t="shared" si="157"/>
        <v>0.2717084591148522</v>
      </c>
      <c r="FQ149" s="849">
        <f t="shared" si="157"/>
        <v>0.2717084591148522</v>
      </c>
      <c r="FR149" s="849">
        <f t="shared" si="157"/>
        <v>0.2717084591148522</v>
      </c>
      <c r="FS149" s="849">
        <f t="shared" si="157"/>
        <v>0.2717084591148522</v>
      </c>
      <c r="FT149" s="849">
        <f t="shared" si="157"/>
        <v>0.2717084591148522</v>
      </c>
      <c r="FU149" s="849">
        <f t="shared" si="157"/>
        <v>-1.1357002234924112</v>
      </c>
      <c r="FV149" s="849">
        <f t="shared" si="157"/>
        <v>-1.1357002234924112</v>
      </c>
      <c r="FW149" s="849">
        <f t="shared" si="157"/>
        <v>-1.1357002234924112</v>
      </c>
      <c r="FX149" s="849">
        <f t="shared" si="157"/>
        <v>-1.1357002234924112</v>
      </c>
      <c r="FY149" s="849">
        <f t="shared" si="157"/>
        <v>-1.3264326212217332</v>
      </c>
      <c r="FZ149" s="849">
        <f t="shared" si="157"/>
        <v>-1.3264326212217332</v>
      </c>
      <c r="GA149" s="849">
        <f t="shared" si="157"/>
        <v>-1.5460762506788921</v>
      </c>
      <c r="GB149" s="849">
        <f t="shared" si="157"/>
        <v>-1.5460762506788921</v>
      </c>
      <c r="GC149" s="849">
        <f t="shared" si="157"/>
        <v>-1.5460762506788921</v>
      </c>
      <c r="GD149" s="849">
        <f t="shared" si="157"/>
        <v>-1.1195060592637525</v>
      </c>
      <c r="GE149" s="849">
        <f t="shared" si="157"/>
        <v>-1.1195060592637525</v>
      </c>
      <c r="GF149" s="849">
        <f t="shared" si="157"/>
        <v>-1.1195060592637525</v>
      </c>
      <c r="GG149" s="849">
        <f t="shared" si="157"/>
        <v>-1.1195060592637525</v>
      </c>
      <c r="GH149" s="849">
        <f t="shared" si="157"/>
        <v>-2.4066928829761025E-2</v>
      </c>
      <c r="GI149" s="849">
        <f t="shared" si="157"/>
        <v>-2.4066928829761025E-2</v>
      </c>
      <c r="GJ149" s="849">
        <f t="shared" si="157"/>
        <v>-2.4066928829761025E-2</v>
      </c>
      <c r="GK149" s="849">
        <f t="shared" si="157"/>
        <v>-2.4066928829761025E-2</v>
      </c>
      <c r="GL149" s="849">
        <f t="shared" si="157"/>
        <v>-2.4066928829761025E-2</v>
      </c>
      <c r="GM149" s="849">
        <f t="shared" si="157"/>
        <v>-2.4066928829761025E-2</v>
      </c>
      <c r="GN149" s="849">
        <f t="shared" si="157"/>
        <v>-2.4066928829761025E-2</v>
      </c>
      <c r="GO149" s="849">
        <f t="shared" si="157"/>
        <v>-2.4066928829761025E-2</v>
      </c>
      <c r="GP149" s="849">
        <f t="shared" si="157"/>
        <v>-9.7444621396896025E-3</v>
      </c>
      <c r="GQ149" s="849">
        <f t="shared" si="157"/>
        <v>-9.7444621396896025E-3</v>
      </c>
      <c r="GR149" s="849">
        <f t="shared" si="157"/>
        <v>-9.7444621396896025E-3</v>
      </c>
      <c r="GS149" s="849">
        <f t="shared" si="157"/>
        <v>-9.7444621396896025E-3</v>
      </c>
      <c r="GT149" s="849">
        <f t="shared" si="157"/>
        <v>-9.7444621396896025E-3</v>
      </c>
      <c r="GU149" s="849">
        <f t="shared" si="157"/>
        <v>-9.7444621396896025E-3</v>
      </c>
      <c r="GV149" s="849">
        <f t="shared" si="158"/>
        <v>-9.7444621396896025E-3</v>
      </c>
      <c r="GW149" s="849">
        <f t="shared" si="158"/>
        <v>9.9127844806769616E-2</v>
      </c>
      <c r="GX149" s="849">
        <f t="shared" si="158"/>
        <v>9.9127844806769616E-2</v>
      </c>
      <c r="GY149" s="849">
        <f t="shared" si="158"/>
        <v>9.9127844806769616E-2</v>
      </c>
      <c r="GZ149" s="849">
        <f t="shared" si="158"/>
        <v>9.9127844806769616E-2</v>
      </c>
      <c r="HA149" s="849">
        <f t="shared" si="158"/>
        <v>9.9127844806769616E-2</v>
      </c>
      <c r="HB149" s="849">
        <f t="shared" si="158"/>
        <v>6.6602187051616468E-2</v>
      </c>
      <c r="HC149" s="849">
        <f t="shared" si="158"/>
        <v>6.6602187051616468E-2</v>
      </c>
      <c r="HD149" s="849">
        <f t="shared" si="158"/>
        <v>6.6602187051616468E-2</v>
      </c>
      <c r="HE149" s="849">
        <f t="shared" si="158"/>
        <v>6.6602187051616468E-2</v>
      </c>
      <c r="HF149" s="849">
        <f t="shared" si="158"/>
        <v>3.7744554689969512E-2</v>
      </c>
      <c r="HG149" s="849">
        <f t="shared" si="158"/>
        <v>3.3030856563260436E-2</v>
      </c>
      <c r="HH149" s="849">
        <f t="shared" si="158"/>
        <v>3.3030856563260436E-2</v>
      </c>
      <c r="HI149" s="849">
        <f t="shared" si="158"/>
        <v>3.3030856563260436E-2</v>
      </c>
      <c r="HJ149" s="849">
        <f t="shared" si="158"/>
        <v>3.3030856563260436E-2</v>
      </c>
      <c r="HK149" s="849">
        <f t="shared" si="158"/>
        <v>3.3030856563260436E-2</v>
      </c>
      <c r="HL149" s="849">
        <f t="shared" si="158"/>
        <v>3.3030856563260436E-2</v>
      </c>
      <c r="HM149" s="849">
        <f t="shared" si="158"/>
        <v>3.3030856563260436E-2</v>
      </c>
      <c r="HN149" s="849">
        <f t="shared" si="158"/>
        <v>-8.4908893473389924E-3</v>
      </c>
      <c r="HO149" s="849">
        <f t="shared" si="158"/>
        <v>-8.4908893473389924E-3</v>
      </c>
      <c r="HP149" s="849">
        <f t="shared" si="158"/>
        <v>-8.4908893473389924E-3</v>
      </c>
      <c r="HQ149" s="849">
        <f t="shared" si="158"/>
        <v>-8.4908893473389924E-3</v>
      </c>
      <c r="HR149" s="849">
        <f t="shared" si="158"/>
        <v>-8.4908893473389924E-3</v>
      </c>
      <c r="HS149" s="849">
        <f t="shared" si="158"/>
        <v>-8.4908893473389924E-3</v>
      </c>
      <c r="HT149" s="849">
        <f t="shared" si="158"/>
        <v>-8.4908893473389924E-3</v>
      </c>
      <c r="HU149" s="849">
        <f t="shared" si="158"/>
        <v>-1.0759265275191234</v>
      </c>
      <c r="HV149" s="849">
        <f t="shared" si="158"/>
        <v>-1.0759265275191234</v>
      </c>
      <c r="HW149" s="849">
        <f t="shared" si="158"/>
        <v>-1.0759265275191234</v>
      </c>
      <c r="HX149" s="849">
        <f t="shared" si="158"/>
        <v>-1.0759265275191234</v>
      </c>
      <c r="HY149" s="849">
        <f t="shared" si="158"/>
        <v>-1.3033642278091842</v>
      </c>
      <c r="HZ149" s="849">
        <f t="shared" si="158"/>
        <v>-1.3033642278091842</v>
      </c>
      <c r="IA149" s="849">
        <f t="shared" si="158"/>
        <v>-1.3688191009195281</v>
      </c>
      <c r="IB149" s="849">
        <f t="shared" si="158"/>
        <v>-1.3688191009195281</v>
      </c>
      <c r="IC149" s="849">
        <f t="shared" si="158"/>
        <v>-1.3688191009195281</v>
      </c>
      <c r="ID149" s="849">
        <f t="shared" si="158"/>
        <v>-0.69708545571198499</v>
      </c>
      <c r="IE149" s="849">
        <f t="shared" si="158"/>
        <v>-0.69708545571198499</v>
      </c>
      <c r="IF149" s="849">
        <f t="shared" si="158"/>
        <v>-0.69708545571198499</v>
      </c>
      <c r="IG149" s="849">
        <f t="shared" si="158"/>
        <v>-0.69708545571198499</v>
      </c>
      <c r="IH149" s="849">
        <f t="shared" si="158"/>
        <v>-0.27767608301553004</v>
      </c>
      <c r="II149" s="849">
        <f t="shared" si="158"/>
        <v>-0.27767608301553004</v>
      </c>
      <c r="IJ149" s="849">
        <f t="shared" si="158"/>
        <v>-0.27767608301553004</v>
      </c>
      <c r="IK149" s="849">
        <f t="shared" si="158"/>
        <v>-0.27767608301553004</v>
      </c>
      <c r="IL149" s="849">
        <f t="shared" si="158"/>
        <v>-0.27767608301553004</v>
      </c>
      <c r="IM149" s="849">
        <f t="shared" si="158"/>
        <v>-0.27767608301553004</v>
      </c>
      <c r="IN149" s="849">
        <f t="shared" si="158"/>
        <v>-0.27767608301553004</v>
      </c>
      <c r="IO149" s="849">
        <f t="shared" si="158"/>
        <v>-0.27767608301553004</v>
      </c>
      <c r="IP149" s="849">
        <f t="shared" si="158"/>
        <v>-2.1760152312689129E-2</v>
      </c>
      <c r="IQ149" s="849">
        <f t="shared" si="158"/>
        <v>-2.1760152312689129E-2</v>
      </c>
      <c r="IR149" s="849">
        <f t="shared" si="158"/>
        <v>-2.1760152312689129E-2</v>
      </c>
      <c r="IS149" s="849">
        <f t="shared" si="158"/>
        <v>-2.1760152312689129E-2</v>
      </c>
      <c r="IT149" s="849">
        <f t="shared" si="158"/>
        <v>-2.1760152312689129E-2</v>
      </c>
      <c r="IU149" s="849">
        <f t="shared" si="158"/>
        <v>-2.1760152312689129E-2</v>
      </c>
      <c r="IV149" s="849">
        <f t="shared" si="158"/>
        <v>-2.1760152312689129E-2</v>
      </c>
      <c r="IW149" s="849">
        <f t="shared" si="158"/>
        <v>-2.9031094178000316E-2</v>
      </c>
      <c r="IX149" s="849">
        <f t="shared" si="158"/>
        <v>-2.9031094178000316E-2</v>
      </c>
      <c r="IY149" s="849">
        <f t="shared" si="158"/>
        <v>-2.9031094178000316E-2</v>
      </c>
      <c r="IZ149" s="849">
        <f t="shared" si="158"/>
        <v>-2.9031094178000316E-2</v>
      </c>
      <c r="JA149" s="849">
        <f t="shared" si="158"/>
        <v>-2.9031094178000316E-2</v>
      </c>
      <c r="JB149" s="849">
        <f t="shared" si="158"/>
        <v>6.6288423215560499E-2</v>
      </c>
      <c r="JC149" s="849">
        <f t="shared" si="158"/>
        <v>6.6288423215560499E-2</v>
      </c>
      <c r="JD149" s="849">
        <f t="shared" si="158"/>
        <v>6.6288423215560499E-2</v>
      </c>
      <c r="JE149" s="849">
        <f t="shared" si="158"/>
        <v>6.6288423215560499E-2</v>
      </c>
      <c r="JF149" s="849">
        <f t="shared" si="158"/>
        <v>0.2284076905460779</v>
      </c>
      <c r="JG149" s="849">
        <f t="shared" si="158"/>
        <v>0.2284076905460779</v>
      </c>
      <c r="JH149" s="849">
        <f t="shared" si="159"/>
        <v>0.2284076905460779</v>
      </c>
      <c r="JI149" s="849">
        <f t="shared" si="159"/>
        <v>0.2284076905460779</v>
      </c>
      <c r="JJ149" s="849">
        <f t="shared" si="159"/>
        <v>0.2284076905460779</v>
      </c>
      <c r="JK149" s="849">
        <f t="shared" si="159"/>
        <v>0.2284076905460779</v>
      </c>
      <c r="JL149" s="849">
        <f t="shared" si="159"/>
        <v>0.2284076905460779</v>
      </c>
      <c r="JM149" s="849">
        <f t="shared" si="159"/>
        <v>0.2284076905460779</v>
      </c>
      <c r="JN149" s="849">
        <f t="shared" si="159"/>
        <v>0.29486719927225469</v>
      </c>
      <c r="JO149" s="849">
        <f t="shared" si="159"/>
        <v>0.29486719927225469</v>
      </c>
      <c r="JP149" s="849">
        <f t="shared" si="159"/>
        <v>0.29486719927225469</v>
      </c>
      <c r="JQ149" s="849">
        <f t="shared" si="159"/>
        <v>0.29486719927225469</v>
      </c>
      <c r="JR149" s="849">
        <f t="shared" si="159"/>
        <v>0.29486719927225469</v>
      </c>
      <c r="JS149" s="849">
        <f t="shared" si="159"/>
        <v>0.29486719927225469</v>
      </c>
      <c r="JT149" s="849">
        <f t="shared" si="159"/>
        <v>0.29486719927225469</v>
      </c>
      <c r="JU149" s="849">
        <f t="shared" si="159"/>
        <v>-0.7172843516794174</v>
      </c>
      <c r="JV149" s="849">
        <f t="shared" si="159"/>
        <v>-0.7172843516794174</v>
      </c>
      <c r="JW149" s="849">
        <f t="shared" si="159"/>
        <v>-0.7172843516794174</v>
      </c>
      <c r="JX149" s="849">
        <f t="shared" si="159"/>
        <v>-0.7172843516794174</v>
      </c>
      <c r="JY149" s="849">
        <f t="shared" si="159"/>
        <v>-1.3379668179280113</v>
      </c>
      <c r="JZ149" s="849">
        <f t="shared" si="159"/>
        <v>-1.3379668179280113</v>
      </c>
      <c r="KA149" s="849">
        <f t="shared" si="159"/>
        <v>-1.3885143397816799</v>
      </c>
      <c r="KB149" s="849">
        <f t="shared" si="159"/>
        <v>-1.3885143397816799</v>
      </c>
      <c r="KC149" s="849">
        <f t="shared" si="159"/>
        <v>-1.3885143397816799</v>
      </c>
      <c r="KD149" s="849">
        <f t="shared" si="159"/>
        <v>-0.55169311371333052</v>
      </c>
      <c r="KE149" s="849">
        <f t="shared" si="159"/>
        <v>-0.55169311371333052</v>
      </c>
      <c r="KF149" s="849">
        <f t="shared" si="159"/>
        <v>-0.55169311371333052</v>
      </c>
      <c r="KG149" s="849">
        <f t="shared" si="159"/>
        <v>-0.55169311371333052</v>
      </c>
      <c r="KH149" s="849">
        <f t="shared" si="159"/>
        <v>0.45380200041067376</v>
      </c>
      <c r="KI149" s="849">
        <f t="shared" si="159"/>
        <v>0.45380200041067376</v>
      </c>
      <c r="KJ149" s="849">
        <f t="shared" si="159"/>
        <v>0.45380200041067376</v>
      </c>
      <c r="KK149" s="849">
        <f t="shared" si="159"/>
        <v>0.45380200041067376</v>
      </c>
      <c r="KL149" s="849">
        <f t="shared" si="159"/>
        <v>0.45380200041067376</v>
      </c>
      <c r="KM149" s="849">
        <f t="shared" si="159"/>
        <v>0.45380200041067376</v>
      </c>
      <c r="KN149" s="849">
        <f t="shared" si="159"/>
        <v>0.45380200041067376</v>
      </c>
      <c r="KO149" s="849">
        <f t="shared" si="159"/>
        <v>0.45380200041067376</v>
      </c>
      <c r="KP149" s="849">
        <f t="shared" si="159"/>
        <v>-8.7339638015198062E-3</v>
      </c>
      <c r="KQ149" s="849">
        <f t="shared" si="159"/>
        <v>-8.7339638015198062E-3</v>
      </c>
      <c r="KR149" s="849">
        <f t="shared" si="159"/>
        <v>-8.7339638015198062E-3</v>
      </c>
      <c r="KS149" s="849">
        <f t="shared" si="159"/>
        <v>-8.7339638015198062E-3</v>
      </c>
      <c r="KT149" s="849">
        <f t="shared" si="159"/>
        <v>-8.7339638015198062E-3</v>
      </c>
      <c r="KU149" s="849">
        <f t="shared" si="159"/>
        <v>-8.7339638015198062E-3</v>
      </c>
      <c r="KV149" s="849">
        <f t="shared" si="159"/>
        <v>-8.7339638015198062E-3</v>
      </c>
      <c r="KW149" s="849">
        <f t="shared" si="159"/>
        <v>-0.13298021027078022</v>
      </c>
      <c r="KX149" s="849">
        <f t="shared" si="159"/>
        <v>-0.13298021027078022</v>
      </c>
      <c r="KY149" s="849">
        <f t="shared" si="159"/>
        <v>-0.13298021027078022</v>
      </c>
      <c r="KZ149" s="849">
        <f t="shared" si="159"/>
        <v>-0.13298021027078022</v>
      </c>
      <c r="LA149" s="849">
        <f t="shared" si="159"/>
        <v>-0.13298021027078022</v>
      </c>
      <c r="LB149" s="849">
        <f t="shared" si="159"/>
        <v>-5.5501822543009283E-3</v>
      </c>
      <c r="LC149" s="849">
        <f t="shared" si="159"/>
        <v>-5.5501822543009283E-3</v>
      </c>
      <c r="LD149" s="849">
        <f t="shared" si="159"/>
        <v>-5.5501822543009283E-3</v>
      </c>
      <c r="LE149" s="849">
        <f t="shared" si="159"/>
        <v>-5.5501822543009283E-3</v>
      </c>
      <c r="LF149" s="849">
        <f t="shared" si="159"/>
        <v>0.21525678295627149</v>
      </c>
      <c r="LG149" s="849">
        <f t="shared" si="159"/>
        <v>0.21290476785340307</v>
      </c>
      <c r="LH149" s="849">
        <f t="shared" si="159"/>
        <v>0.21290476785340307</v>
      </c>
      <c r="LI149" s="849">
        <f t="shared" si="159"/>
        <v>0.21290476785340307</v>
      </c>
      <c r="LJ149" s="849">
        <f t="shared" si="159"/>
        <v>0.21290476785340307</v>
      </c>
      <c r="LK149" s="849">
        <f t="shared" si="159"/>
        <v>0.21290476785340307</v>
      </c>
      <c r="LL149" s="849">
        <f t="shared" si="159"/>
        <v>0.21290476785340307</v>
      </c>
      <c r="LM149" s="849">
        <f t="shared" si="159"/>
        <v>0.21290476785340307</v>
      </c>
      <c r="LN149" s="849">
        <f t="shared" si="159"/>
        <v>0.27170845911485042</v>
      </c>
      <c r="LO149" s="849">
        <f t="shared" si="159"/>
        <v>0.27170845911485042</v>
      </c>
      <c r="LP149" s="849">
        <f t="shared" si="159"/>
        <v>0.27170845911485042</v>
      </c>
      <c r="LQ149" s="849">
        <f t="shared" si="159"/>
        <v>0.27170845911485042</v>
      </c>
      <c r="LR149" s="849">
        <f t="shared" si="159"/>
        <v>0.27170845911485042</v>
      </c>
      <c r="LS149" s="849">
        <f t="shared" si="159"/>
        <v>0.27170845911485042</v>
      </c>
      <c r="LT149" s="849">
        <f t="shared" si="160"/>
        <v>0.27170845911485042</v>
      </c>
      <c r="LU149" s="849">
        <f t="shared" si="160"/>
        <v>-0.74717119966606393</v>
      </c>
      <c r="LV149" s="849">
        <f t="shared" si="160"/>
        <v>-0.74717119966606393</v>
      </c>
      <c r="LW149" s="849">
        <f t="shared" si="160"/>
        <v>-0.74717119966606393</v>
      </c>
      <c r="LX149" s="849">
        <f t="shared" si="160"/>
        <v>-0.74717119966606393</v>
      </c>
      <c r="LY149" s="849">
        <f t="shared" si="160"/>
        <v>-1.1995564574527</v>
      </c>
      <c r="LZ149" s="849">
        <f t="shared" si="160"/>
        <v>-1.1995564574527</v>
      </c>
      <c r="MA149" s="849">
        <f t="shared" si="160"/>
        <v>-1.3786667203506076</v>
      </c>
      <c r="MB149" s="849">
        <f t="shared" si="160"/>
        <v>-1.3786667203506076</v>
      </c>
      <c r="MC149" s="849">
        <f t="shared" si="160"/>
        <v>-1.3786667203506076</v>
      </c>
      <c r="MD149" s="849">
        <f t="shared" si="160"/>
        <v>-0.94226723668654522</v>
      </c>
      <c r="ME149" s="849">
        <f t="shared" si="160"/>
        <v>-0.94226723668654522</v>
      </c>
      <c r="MF149" s="849">
        <f t="shared" si="160"/>
        <v>-0.94226723668654522</v>
      </c>
      <c r="MG149" s="849">
        <f t="shared" si="160"/>
        <v>-0.94226723668654522</v>
      </c>
      <c r="MH149" s="849">
        <f t="shared" si="160"/>
        <v>-5.9120054819354451E-2</v>
      </c>
      <c r="MI149" s="849">
        <f t="shared" si="160"/>
        <v>-5.9120054819354451E-2</v>
      </c>
      <c r="MJ149" s="849">
        <f t="shared" si="160"/>
        <v>-5.9120054819354451E-2</v>
      </c>
      <c r="MK149" s="849">
        <f t="shared" si="160"/>
        <v>-5.9120054819354451E-2</v>
      </c>
      <c r="ML149" s="849">
        <f t="shared" si="160"/>
        <v>-5.9120054819354451E-2</v>
      </c>
      <c r="MM149" s="849">
        <f t="shared" si="160"/>
        <v>-5.9120054819354451E-2</v>
      </c>
      <c r="MN149" s="849">
        <f t="shared" si="160"/>
        <v>-5.9120054819354451E-2</v>
      </c>
      <c r="MO149" s="849">
        <f t="shared" si="160"/>
        <v>-5.9120054819354451E-2</v>
      </c>
      <c r="MP149" s="849">
        <f t="shared" si="160"/>
        <v>-8.9440972780000294E-2</v>
      </c>
      <c r="MQ149" s="849">
        <f t="shared" si="160"/>
        <v>-8.9440972780000294E-2</v>
      </c>
      <c r="MR149" s="849">
        <f t="shared" si="160"/>
        <v>-8.9440972780000294E-2</v>
      </c>
      <c r="MS149" s="849">
        <f t="shared" si="160"/>
        <v>-8.9440972780000294E-2</v>
      </c>
      <c r="MT149" s="849">
        <f t="shared" si="160"/>
        <v>-8.9440972780000294E-2</v>
      </c>
      <c r="MU149" s="849">
        <f t="shared" si="160"/>
        <v>-8.9440972780000294E-2</v>
      </c>
      <c r="MV149" s="849">
        <f t="shared" si="160"/>
        <v>-8.9440972780000294E-2</v>
      </c>
      <c r="MW149" s="849">
        <f t="shared" si="160"/>
        <v>-0.11725344435877005</v>
      </c>
      <c r="MX149" s="849">
        <f t="shared" si="160"/>
        <v>-0.11725344435877005</v>
      </c>
      <c r="MY149" s="849">
        <f t="shared" si="160"/>
        <v>-0.11725344435877005</v>
      </c>
      <c r="MZ149" s="849">
        <f t="shared" si="160"/>
        <v>-0.11725344435877005</v>
      </c>
      <c r="NA149" s="849">
        <f t="shared" si="160"/>
        <v>-0.11725344435877005</v>
      </c>
      <c r="NB149" s="849">
        <f t="shared" si="160"/>
        <v>-5.5501822543009283E-3</v>
      </c>
      <c r="NC149" s="849">
        <f t="shared" si="160"/>
        <v>-5.5501822543009283E-3</v>
      </c>
      <c r="ND149" s="849">
        <f t="shared" si="160"/>
        <v>-5.5501822543009283E-3</v>
      </c>
      <c r="NE149" s="849">
        <f t="shared" si="160"/>
        <v>-5.5501822543009283E-3</v>
      </c>
      <c r="NF149" s="849">
        <f t="shared" si="160"/>
        <v>0.21525678295627149</v>
      </c>
      <c r="NG149" s="849">
        <f t="shared" si="160"/>
        <v>0.21290476785340307</v>
      </c>
      <c r="NH149" s="849">
        <f t="shared" si="160"/>
        <v>0.21290476785340307</v>
      </c>
      <c r="NI149" s="849">
        <f t="shared" si="160"/>
        <v>0.21290476785340307</v>
      </c>
      <c r="NJ149" s="849">
        <f t="shared" si="160"/>
        <v>0.21290476785340307</v>
      </c>
      <c r="NK149" s="849">
        <f t="shared" si="160"/>
        <v>0.21290476785340307</v>
      </c>
      <c r="NL149" s="849">
        <f t="shared" si="160"/>
        <v>0.21290476785340307</v>
      </c>
      <c r="NM149" s="849">
        <f t="shared" si="160"/>
        <v>0.21290476785340307</v>
      </c>
      <c r="NN149" s="849">
        <f t="shared" si="160"/>
        <v>0.27170845911485042</v>
      </c>
      <c r="NO149" s="849">
        <f t="shared" si="160"/>
        <v>0.27170845911485042</v>
      </c>
      <c r="NP149" s="849">
        <f t="shared" si="160"/>
        <v>0.27170845911485042</v>
      </c>
      <c r="NQ149" s="849">
        <f t="shared" si="160"/>
        <v>0.27170845911485042</v>
      </c>
      <c r="NR149" s="849">
        <f t="shared" si="160"/>
        <v>0.27170845911485042</v>
      </c>
      <c r="NS149" s="849">
        <f t="shared" si="160"/>
        <v>0.27170845911485042</v>
      </c>
      <c r="NT149" s="849">
        <f t="shared" si="160"/>
        <v>0.27170845911485042</v>
      </c>
      <c r="NU149" s="849">
        <f t="shared" si="160"/>
        <v>-0.74717119966606393</v>
      </c>
      <c r="NV149" s="849">
        <f t="shared" si="160"/>
        <v>-0.74717119966606393</v>
      </c>
      <c r="NW149" s="849">
        <f t="shared" si="160"/>
        <v>-0.74717119966606393</v>
      </c>
      <c r="NX149" s="849">
        <f t="shared" si="160"/>
        <v>-0.74717119966606393</v>
      </c>
      <c r="NY149" s="849">
        <f t="shared" si="160"/>
        <v>-1.1995564574527</v>
      </c>
      <c r="NZ149" s="849">
        <f t="shared" si="160"/>
        <v>-1.1995564574527</v>
      </c>
      <c r="OA149" s="849">
        <f t="shared" si="160"/>
        <v>-1.3786667203506076</v>
      </c>
      <c r="OB149" s="849">
        <f t="shared" si="160"/>
        <v>-1.3786667203506076</v>
      </c>
      <c r="OC149" s="849">
        <f t="shared" si="160"/>
        <v>-1.3786667203506076</v>
      </c>
      <c r="OD149" s="849">
        <f t="shared" si="160"/>
        <v>-0.94226723668654522</v>
      </c>
      <c r="OE149" s="849">
        <f t="shared" si="160"/>
        <v>-0.94226723668654522</v>
      </c>
      <c r="OF149" s="849">
        <f t="shared" si="161"/>
        <v>-0.94226723668654522</v>
      </c>
      <c r="OG149" s="849">
        <f t="shared" si="161"/>
        <v>-0.94226723668654522</v>
      </c>
      <c r="OH149" s="849">
        <f t="shared" si="161"/>
        <v>-5.9120054819354451E-2</v>
      </c>
      <c r="OI149" s="849">
        <f t="shared" si="161"/>
        <v>-5.9120054819354451E-2</v>
      </c>
      <c r="OJ149" s="849">
        <f t="shared" si="161"/>
        <v>-5.9120054819354451E-2</v>
      </c>
      <c r="OK149" s="849">
        <f t="shared" si="161"/>
        <v>-5.9120054819354451E-2</v>
      </c>
      <c r="OL149" s="849">
        <f t="shared" si="161"/>
        <v>-5.9120054819354451E-2</v>
      </c>
      <c r="OM149" s="849">
        <f t="shared" si="161"/>
        <v>-5.9120054819354451E-2</v>
      </c>
      <c r="ON149" s="849">
        <f t="shared" si="161"/>
        <v>-5.9120054819354451E-2</v>
      </c>
      <c r="OO149" s="849">
        <f t="shared" si="161"/>
        <v>-5.9120054819354451E-2</v>
      </c>
      <c r="OP149" s="849">
        <f t="shared" si="161"/>
        <v>-8.9440972780000294E-2</v>
      </c>
      <c r="OQ149" s="849">
        <f t="shared" si="161"/>
        <v>-8.9440972780000294E-2</v>
      </c>
      <c r="OR149" s="849">
        <f t="shared" si="161"/>
        <v>-8.9440972780000294E-2</v>
      </c>
      <c r="OS149" s="849">
        <f t="shared" si="161"/>
        <v>-8.9440972780000294E-2</v>
      </c>
      <c r="OT149" s="849">
        <f t="shared" si="161"/>
        <v>-8.9440972780000294E-2</v>
      </c>
      <c r="OU149" s="849">
        <f t="shared" si="161"/>
        <v>-8.9440972780000294E-2</v>
      </c>
      <c r="OV149" s="849">
        <f t="shared" si="161"/>
        <v>-8.9440972780000294E-2</v>
      </c>
      <c r="OW149" s="849">
        <f t="shared" si="161"/>
        <v>-0.11725344435877005</v>
      </c>
      <c r="OX149" s="849">
        <f t="shared" si="161"/>
        <v>-0.11725344435877005</v>
      </c>
      <c r="OY149" s="849">
        <f t="shared" si="161"/>
        <v>-0.11725344435877005</v>
      </c>
      <c r="OZ149" s="849">
        <f t="shared" si="161"/>
        <v>-0.11725344435877005</v>
      </c>
      <c r="PA149" s="849">
        <f t="shared" si="161"/>
        <v>-0.11725344435877005</v>
      </c>
      <c r="PB149" s="849">
        <f t="shared" si="161"/>
        <v>-5.5501822543009283E-3</v>
      </c>
      <c r="PC149" s="849">
        <f t="shared" si="161"/>
        <v>-5.5501822543009283E-3</v>
      </c>
      <c r="PD149" s="849">
        <f t="shared" si="161"/>
        <v>-5.5501822543009283E-3</v>
      </c>
      <c r="PE149" s="849">
        <f t="shared" si="161"/>
        <v>-5.5501822543009283E-3</v>
      </c>
      <c r="PF149" s="849">
        <f t="shared" si="161"/>
        <v>0.21525678295627149</v>
      </c>
      <c r="PG149" s="849">
        <f t="shared" si="161"/>
        <v>0.21290476785340307</v>
      </c>
      <c r="PH149" s="849">
        <f t="shared" si="161"/>
        <v>0.21290476785340307</v>
      </c>
      <c r="PI149" s="849">
        <f t="shared" si="161"/>
        <v>0.21290476785340307</v>
      </c>
      <c r="PJ149" s="849">
        <f t="shared" si="161"/>
        <v>0.21290476785340307</v>
      </c>
      <c r="PK149" s="849">
        <f t="shared" si="161"/>
        <v>0.21290476785340307</v>
      </c>
      <c r="PL149" s="849">
        <f t="shared" si="161"/>
        <v>0.21290476785340307</v>
      </c>
      <c r="PM149" s="849">
        <f t="shared" si="161"/>
        <v>0.21290476785340307</v>
      </c>
      <c r="PN149" s="849">
        <f t="shared" si="161"/>
        <v>0.27170845911485042</v>
      </c>
      <c r="PO149" s="849">
        <f t="shared" si="161"/>
        <v>0.27170845911485042</v>
      </c>
      <c r="PP149" s="849">
        <f t="shared" si="161"/>
        <v>0.27170845911485042</v>
      </c>
      <c r="PQ149" s="849">
        <f t="shared" si="161"/>
        <v>0.27170845911485042</v>
      </c>
      <c r="PR149" s="849">
        <f t="shared" si="161"/>
        <v>0.27170845911485042</v>
      </c>
      <c r="PS149" s="849">
        <f t="shared" si="161"/>
        <v>0.27170845911485042</v>
      </c>
      <c r="PT149" s="849">
        <f t="shared" si="161"/>
        <v>0.27170845911485042</v>
      </c>
      <c r="PU149" s="849">
        <f t="shared" si="161"/>
        <v>-0.74717119966606393</v>
      </c>
      <c r="PV149" s="849">
        <f t="shared" si="161"/>
        <v>-0.74717119966606393</v>
      </c>
      <c r="PW149" s="849">
        <f t="shared" si="161"/>
        <v>-0.74717119966606393</v>
      </c>
      <c r="PX149" s="849">
        <f t="shared" si="161"/>
        <v>-0.74717119966606393</v>
      </c>
      <c r="PY149" s="849">
        <f t="shared" si="161"/>
        <v>-1.1995564574527</v>
      </c>
      <c r="PZ149" s="849">
        <f t="shared" si="161"/>
        <v>-1.1995564574527</v>
      </c>
      <c r="QA149" s="849">
        <f t="shared" si="161"/>
        <v>-1.3786667203506076</v>
      </c>
      <c r="QB149" s="849">
        <f t="shared" si="161"/>
        <v>-1.3786667203506076</v>
      </c>
      <c r="QC149" s="849">
        <f t="shared" si="161"/>
        <v>-1.3786667203506076</v>
      </c>
      <c r="QD149" s="849">
        <f t="shared" si="161"/>
        <v>-0.94226723668654522</v>
      </c>
      <c r="QE149" s="849">
        <f t="shared" si="161"/>
        <v>-0.94226723668654522</v>
      </c>
      <c r="QF149" s="849">
        <f t="shared" si="161"/>
        <v>-0.94226723668654522</v>
      </c>
      <c r="QG149" s="849">
        <f t="shared" si="161"/>
        <v>-0.94226723668654522</v>
      </c>
      <c r="QH149" s="849">
        <f t="shared" si="161"/>
        <v>-5.9120054819354451E-2</v>
      </c>
      <c r="QI149" s="849">
        <f t="shared" si="161"/>
        <v>-5.9120054819354451E-2</v>
      </c>
      <c r="QJ149" s="849">
        <f t="shared" si="161"/>
        <v>-5.9120054819354451E-2</v>
      </c>
      <c r="QK149" s="849">
        <f t="shared" si="161"/>
        <v>-5.9120054819354451E-2</v>
      </c>
      <c r="QL149" s="849">
        <f t="shared" si="161"/>
        <v>-5.9120054819354451E-2</v>
      </c>
      <c r="QM149" s="849">
        <f t="shared" si="161"/>
        <v>-5.9120054819354451E-2</v>
      </c>
      <c r="QN149" s="849">
        <f t="shared" si="161"/>
        <v>-5.9120054819354451E-2</v>
      </c>
      <c r="QO149" s="849">
        <f t="shared" si="161"/>
        <v>-5.9120054819354451E-2</v>
      </c>
      <c r="QP149" s="849">
        <f t="shared" si="161"/>
        <v>-8.9440972780000294E-2</v>
      </c>
      <c r="QQ149" s="849">
        <f t="shared" si="161"/>
        <v>-8.9440972780000294E-2</v>
      </c>
      <c r="QR149" s="849">
        <f t="shared" si="162"/>
        <v>-8.9440972780000294E-2</v>
      </c>
      <c r="QS149" s="849">
        <f t="shared" si="162"/>
        <v>-8.9440972780000294E-2</v>
      </c>
      <c r="QT149" s="849">
        <f t="shared" si="162"/>
        <v>-8.9440972780000294E-2</v>
      </c>
      <c r="QU149" s="849">
        <f t="shared" si="162"/>
        <v>-8.9440972780000294E-2</v>
      </c>
      <c r="QV149" s="849">
        <f t="shared" si="162"/>
        <v>-8.9440972780000294E-2</v>
      </c>
      <c r="QW149" s="849">
        <f t="shared" si="162"/>
        <v>-0.11725344435877005</v>
      </c>
      <c r="QX149" s="849">
        <f t="shared" si="162"/>
        <v>-0.11725344435877005</v>
      </c>
      <c r="QY149" s="849">
        <f t="shared" si="162"/>
        <v>-0.11725344435877005</v>
      </c>
      <c r="QZ149" s="849">
        <f t="shared" si="162"/>
        <v>-0.11725344435877005</v>
      </c>
      <c r="RA149" s="849">
        <f t="shared" si="162"/>
        <v>-0.11725344435877005</v>
      </c>
      <c r="RB149" s="849">
        <f t="shared" si="162"/>
        <v>-5.5501822543009283E-3</v>
      </c>
      <c r="RC149" s="849">
        <f t="shared" si="162"/>
        <v>-5.5501822543009283E-3</v>
      </c>
      <c r="RD149" s="849">
        <f t="shared" si="162"/>
        <v>-5.5501822543009283E-3</v>
      </c>
      <c r="RE149" s="849">
        <f t="shared" si="162"/>
        <v>-5.5501822543009283E-3</v>
      </c>
      <c r="RF149" s="849">
        <f t="shared" si="162"/>
        <v>0.21525678295627149</v>
      </c>
      <c r="RG149" s="849">
        <f t="shared" si="162"/>
        <v>0.21290476785340307</v>
      </c>
      <c r="RH149" s="849">
        <f t="shared" si="162"/>
        <v>0.21290476785340307</v>
      </c>
      <c r="RI149" s="849">
        <f t="shared" si="162"/>
        <v>0.21290476785340307</v>
      </c>
      <c r="RJ149" s="849">
        <f t="shared" si="162"/>
        <v>0.21290476785340307</v>
      </c>
      <c r="RK149" s="849">
        <f t="shared" si="162"/>
        <v>0.21290476785340307</v>
      </c>
      <c r="RL149" s="849">
        <f t="shared" si="162"/>
        <v>0.21290476785340307</v>
      </c>
      <c r="RM149" s="849">
        <f t="shared" si="162"/>
        <v>0.21290476785340307</v>
      </c>
      <c r="RN149" s="849">
        <f t="shared" si="162"/>
        <v>0.27170845911485042</v>
      </c>
      <c r="RO149" s="849">
        <f t="shared" si="162"/>
        <v>0.27170845911485042</v>
      </c>
      <c r="RP149" s="849">
        <f t="shared" si="162"/>
        <v>0.27170845911485042</v>
      </c>
      <c r="RQ149" s="849">
        <f t="shared" si="162"/>
        <v>0.27170845911485042</v>
      </c>
      <c r="RR149" s="849">
        <f t="shared" si="162"/>
        <v>0.27170845911485042</v>
      </c>
      <c r="RS149" s="849">
        <f t="shared" si="162"/>
        <v>0.27170845911485042</v>
      </c>
      <c r="RT149" s="849">
        <f t="shared" si="162"/>
        <v>0.27170845911485042</v>
      </c>
      <c r="RU149" s="849">
        <f t="shared" si="162"/>
        <v>-0.74717119966606393</v>
      </c>
      <c r="RV149" s="849">
        <f t="shared" si="162"/>
        <v>-0.74717119966606393</v>
      </c>
      <c r="RW149" s="849">
        <f t="shared" si="162"/>
        <v>-0.74717119966606393</v>
      </c>
      <c r="RX149" s="849">
        <f t="shared" si="162"/>
        <v>-0.74717119966606393</v>
      </c>
      <c r="RY149" s="849">
        <f t="shared" si="162"/>
        <v>-1.1995564574527</v>
      </c>
      <c r="RZ149" s="849">
        <f t="shared" si="162"/>
        <v>-1.1995564574527</v>
      </c>
      <c r="SA149" s="849">
        <f t="shared" si="162"/>
        <v>-1.3786667203506076</v>
      </c>
      <c r="SB149" s="849">
        <f t="shared" si="162"/>
        <v>-1.3786667203506076</v>
      </c>
      <c r="SC149" s="849">
        <f t="shared" si="162"/>
        <v>-1.3786667203506076</v>
      </c>
      <c r="SD149" s="849">
        <f t="shared" si="162"/>
        <v>-0.94226723668654522</v>
      </c>
      <c r="SE149" s="849">
        <f t="shared" si="162"/>
        <v>-0.94226723668654522</v>
      </c>
      <c r="SF149" s="849">
        <f t="shared" si="162"/>
        <v>-0.94226723668654522</v>
      </c>
      <c r="SG149" s="849">
        <f t="shared" si="162"/>
        <v>-0.94226723668654522</v>
      </c>
      <c r="SH149" s="849">
        <f t="shared" si="162"/>
        <v>-5.9120054819354451E-2</v>
      </c>
      <c r="SI149" s="849">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49">
        <f t="shared" si="163"/>
        <v>0</v>
      </c>
      <c r="L150" s="849">
        <f t="shared" ref="L150:BW150" si="164">L147</f>
        <v>0</v>
      </c>
      <c r="M150" s="849">
        <f t="shared" si="164"/>
        <v>0</v>
      </c>
      <c r="N150" s="849">
        <f t="shared" si="164"/>
        <v>0</v>
      </c>
      <c r="O150" s="849">
        <f t="shared" si="164"/>
        <v>0</v>
      </c>
      <c r="P150" s="849">
        <f t="shared" si="164"/>
        <v>0</v>
      </c>
      <c r="Q150" s="849">
        <f t="shared" si="164"/>
        <v>0</v>
      </c>
      <c r="R150" s="849">
        <f t="shared" si="164"/>
        <v>0</v>
      </c>
      <c r="S150" s="849">
        <f t="shared" si="164"/>
        <v>0</v>
      </c>
      <c r="T150" s="849">
        <f t="shared" si="164"/>
        <v>0</v>
      </c>
      <c r="U150" s="849">
        <f t="shared" si="164"/>
        <v>0</v>
      </c>
      <c r="V150" s="849">
        <f t="shared" si="164"/>
        <v>0</v>
      </c>
      <c r="W150" s="849">
        <f t="shared" si="164"/>
        <v>0</v>
      </c>
      <c r="X150" s="849">
        <f t="shared" si="164"/>
        <v>0</v>
      </c>
      <c r="Y150" s="849">
        <f t="shared" si="164"/>
        <v>0</v>
      </c>
      <c r="Z150" s="849">
        <f t="shared" si="164"/>
        <v>0</v>
      </c>
      <c r="AA150" s="849">
        <f t="shared" si="164"/>
        <v>0</v>
      </c>
      <c r="AB150" s="849">
        <f t="shared" si="164"/>
        <v>0</v>
      </c>
      <c r="AC150" s="849">
        <f t="shared" si="164"/>
        <v>0</v>
      </c>
      <c r="AD150" s="849">
        <f t="shared" si="164"/>
        <v>0</v>
      </c>
      <c r="AE150" s="849">
        <f t="shared" si="164"/>
        <v>0</v>
      </c>
      <c r="AF150" s="849">
        <f t="shared" si="164"/>
        <v>0</v>
      </c>
      <c r="AG150" s="849">
        <f t="shared" si="164"/>
        <v>0</v>
      </c>
      <c r="AH150" s="849">
        <f t="shared" si="164"/>
        <v>0</v>
      </c>
      <c r="AI150" s="849">
        <f t="shared" si="164"/>
        <v>0</v>
      </c>
      <c r="AJ150" s="849">
        <f t="shared" si="164"/>
        <v>0</v>
      </c>
      <c r="AK150" s="849">
        <f t="shared" si="164"/>
        <v>0</v>
      </c>
      <c r="AL150" s="849">
        <f t="shared" si="164"/>
        <v>0</v>
      </c>
      <c r="AM150" s="849">
        <f t="shared" si="164"/>
        <v>0</v>
      </c>
      <c r="AN150" s="849">
        <f t="shared" si="164"/>
        <v>0</v>
      </c>
      <c r="AO150" s="849">
        <f t="shared" si="164"/>
        <v>0</v>
      </c>
      <c r="AP150" s="849">
        <f t="shared" si="164"/>
        <v>-9.1376029800631642E-2</v>
      </c>
      <c r="AQ150" s="849">
        <f t="shared" si="164"/>
        <v>-9.1376029800631642E-2</v>
      </c>
      <c r="AR150" s="849">
        <f t="shared" si="164"/>
        <v>-9.1376029800631642E-2</v>
      </c>
      <c r="AS150" s="849">
        <f t="shared" si="164"/>
        <v>-9.1376029800631642E-2</v>
      </c>
      <c r="AT150" s="849">
        <f t="shared" si="164"/>
        <v>-9.1376029800631642E-2</v>
      </c>
      <c r="AU150" s="849">
        <f t="shared" si="164"/>
        <v>-9.1376029800631642E-2</v>
      </c>
      <c r="AV150" s="849">
        <f t="shared" si="164"/>
        <v>-9.1376029800631642E-2</v>
      </c>
      <c r="AW150" s="849">
        <f t="shared" si="164"/>
        <v>-0.10654326673810921</v>
      </c>
      <c r="AX150" s="849">
        <f t="shared" si="164"/>
        <v>-0.10654326673810921</v>
      </c>
      <c r="AY150" s="849">
        <f t="shared" si="164"/>
        <v>-0.10654326673810921</v>
      </c>
      <c r="AZ150" s="849">
        <f t="shared" si="164"/>
        <v>-0.10654326673810921</v>
      </c>
      <c r="BA150" s="849">
        <f t="shared" si="164"/>
        <v>-0.10654326673810921</v>
      </c>
      <c r="BB150" s="849">
        <f t="shared" si="164"/>
        <v>-0.10063123637849625</v>
      </c>
      <c r="BC150" s="849">
        <f t="shared" si="164"/>
        <v>-0.10063123637849625</v>
      </c>
      <c r="BD150" s="849">
        <f t="shared" si="164"/>
        <v>-0.10063123637849625</v>
      </c>
      <c r="BE150" s="849">
        <f t="shared" si="164"/>
        <v>-0.10063123637849625</v>
      </c>
      <c r="BF150" s="849">
        <f t="shared" si="164"/>
        <v>-7.3884078804304032E-2</v>
      </c>
      <c r="BG150" s="849">
        <f t="shared" si="164"/>
        <v>-7.3884078804304032E-2</v>
      </c>
      <c r="BH150" s="849">
        <f t="shared" si="164"/>
        <v>-7.3884078804304032E-2</v>
      </c>
      <c r="BI150" s="849">
        <f t="shared" si="164"/>
        <v>-7.3884078804304032E-2</v>
      </c>
      <c r="BJ150" s="849">
        <f t="shared" si="164"/>
        <v>-7.3884078804304032E-2</v>
      </c>
      <c r="BK150" s="849">
        <f t="shared" si="164"/>
        <v>-7.3884078804304032E-2</v>
      </c>
      <c r="BL150" s="849">
        <f t="shared" si="164"/>
        <v>-7.3884078804304032E-2</v>
      </c>
      <c r="BM150" s="849">
        <f t="shared" si="164"/>
        <v>-7.3884078804304032E-2</v>
      </c>
      <c r="BN150" s="849">
        <f t="shared" si="164"/>
        <v>1.323946747047966E-2</v>
      </c>
      <c r="BO150" s="849">
        <f t="shared" si="164"/>
        <v>1.323946747047966E-2</v>
      </c>
      <c r="BP150" s="849">
        <f t="shared" si="164"/>
        <v>1.323946747047966E-2</v>
      </c>
      <c r="BQ150" s="849">
        <f t="shared" si="164"/>
        <v>1.323946747047966E-2</v>
      </c>
      <c r="BR150" s="849">
        <f t="shared" si="164"/>
        <v>1.323946747047966E-2</v>
      </c>
      <c r="BS150" s="849">
        <f t="shared" si="164"/>
        <v>1.323946747047966E-2</v>
      </c>
      <c r="BT150" s="849">
        <f t="shared" si="164"/>
        <v>1.323946747047966E-2</v>
      </c>
      <c r="BU150" s="849">
        <f t="shared" si="164"/>
        <v>2.9886847986642984E-2</v>
      </c>
      <c r="BV150" s="849">
        <f t="shared" si="164"/>
        <v>2.9886847986642984E-2</v>
      </c>
      <c r="BW150" s="849">
        <f t="shared" si="164"/>
        <v>2.9886847986642984E-2</v>
      </c>
      <c r="BX150" s="849">
        <f t="shared" si="156"/>
        <v>2.9886847986642984E-2</v>
      </c>
      <c r="BY150" s="849">
        <f t="shared" si="156"/>
        <v>2.3068393412549071E-2</v>
      </c>
      <c r="BZ150" s="849">
        <f t="shared" si="156"/>
        <v>2.3068393412549071E-2</v>
      </c>
      <c r="CA150" s="849">
        <f t="shared" si="156"/>
        <v>-9.8476194310790355E-3</v>
      </c>
      <c r="CB150" s="849">
        <f t="shared" si="156"/>
        <v>-9.8476194310790355E-3</v>
      </c>
      <c r="CC150" s="849">
        <f t="shared" si="156"/>
        <v>-9.8476194310790355E-3</v>
      </c>
      <c r="CD150" s="849">
        <f t="shared" si="156"/>
        <v>0</v>
      </c>
      <c r="CE150" s="849">
        <f t="shared" si="156"/>
        <v>0</v>
      </c>
      <c r="CF150" s="849">
        <f t="shared" si="156"/>
        <v>0</v>
      </c>
      <c r="CG150" s="849">
        <f t="shared" si="156"/>
        <v>0</v>
      </c>
      <c r="CH150" s="849">
        <f t="shared" si="156"/>
        <v>0.14810003831740826</v>
      </c>
      <c r="CI150" s="849">
        <f t="shared" si="156"/>
        <v>0.19665341278732207</v>
      </c>
      <c r="CJ150" s="849">
        <f t="shared" si="156"/>
        <v>0.19665341278732207</v>
      </c>
      <c r="CK150" s="849">
        <f t="shared" si="156"/>
        <v>0.19665341278732207</v>
      </c>
      <c r="CL150" s="849">
        <f t="shared" si="156"/>
        <v>0.19665341278732207</v>
      </c>
      <c r="CM150" s="849">
        <f t="shared" si="156"/>
        <v>0.19665341278732207</v>
      </c>
      <c r="CN150" s="849">
        <f t="shared" si="156"/>
        <v>0.19665341278732207</v>
      </c>
      <c r="CO150" s="849">
        <f t="shared" si="156"/>
        <v>0.19665341278732207</v>
      </c>
      <c r="CP150" s="849">
        <f t="shared" si="156"/>
        <v>5.4952114960929777E-2</v>
      </c>
      <c r="CQ150" s="849">
        <f t="shared" si="156"/>
        <v>5.4952114960929777E-2</v>
      </c>
      <c r="CR150" s="849">
        <f t="shared" si="156"/>
        <v>5.4952114960929777E-2</v>
      </c>
      <c r="CS150" s="849">
        <f t="shared" si="156"/>
        <v>5.4952114960929777E-2</v>
      </c>
      <c r="CT150" s="849">
        <f t="shared" si="156"/>
        <v>5.4952114960929777E-2</v>
      </c>
      <c r="CU150" s="849">
        <f t="shared" si="156"/>
        <v>5.4952114960929777E-2</v>
      </c>
      <c r="CV150" s="849">
        <f t="shared" si="156"/>
        <v>5.4952114960929777E-2</v>
      </c>
      <c r="CW150" s="849">
        <f t="shared" si="156"/>
        <v>1.645145898683964E-2</v>
      </c>
      <c r="CX150" s="849">
        <f t="shared" si="156"/>
        <v>1.645145898683964E-2</v>
      </c>
      <c r="CY150" s="849">
        <f t="shared" si="156"/>
        <v>1.645145898683964E-2</v>
      </c>
      <c r="CZ150" s="849">
        <f t="shared" si="156"/>
        <v>1.645145898683964E-2</v>
      </c>
      <c r="DA150" s="849">
        <f t="shared" si="156"/>
        <v>1.645145898683964E-2</v>
      </c>
      <c r="DB150" s="849">
        <f t="shared" si="156"/>
        <v>0</v>
      </c>
      <c r="DC150" s="849">
        <f t="shared" si="156"/>
        <v>0</v>
      </c>
      <c r="DD150" s="849">
        <f t="shared" si="156"/>
        <v>0</v>
      </c>
      <c r="DE150" s="849">
        <f t="shared" si="156"/>
        <v>0</v>
      </c>
      <c r="DF150" s="849">
        <f t="shared" si="156"/>
        <v>0.12233447158675492</v>
      </c>
      <c r="DG150" s="849">
        <f t="shared" si="156"/>
        <v>0.12703398218785455</v>
      </c>
      <c r="DH150" s="849">
        <f t="shared" si="156"/>
        <v>0.12703398218785455</v>
      </c>
      <c r="DI150" s="849">
        <f t="shared" si="156"/>
        <v>0.12703398218785455</v>
      </c>
      <c r="DJ150" s="849">
        <f t="shared" si="156"/>
        <v>0.12703398218785455</v>
      </c>
      <c r="DK150" s="849">
        <f t="shared" si="156"/>
        <v>0.12703398218785455</v>
      </c>
      <c r="DL150" s="849">
        <f t="shared" si="156"/>
        <v>0.12703398218785455</v>
      </c>
      <c r="DM150" s="849">
        <f t="shared" si="156"/>
        <v>0.12703398218785455</v>
      </c>
      <c r="DN150" s="849">
        <f t="shared" si="156"/>
        <v>0.16132689759944441</v>
      </c>
      <c r="DO150" s="849">
        <f t="shared" si="156"/>
        <v>0.16132689759944441</v>
      </c>
      <c r="DP150" s="849">
        <f t="shared" si="156"/>
        <v>0.16132689759944441</v>
      </c>
      <c r="DQ150" s="849">
        <f t="shared" si="156"/>
        <v>0.16132689759944441</v>
      </c>
      <c r="DR150" s="849">
        <f t="shared" si="156"/>
        <v>0.16132689759944441</v>
      </c>
      <c r="DS150" s="849">
        <f t="shared" si="156"/>
        <v>0.16132689759944441</v>
      </c>
      <c r="DT150" s="849">
        <f t="shared" si="156"/>
        <v>0.16132689759944441</v>
      </c>
      <c r="DU150" s="849">
        <f t="shared" si="156"/>
        <v>1.7035503352386181</v>
      </c>
      <c r="DV150" s="849">
        <f t="shared" si="156"/>
        <v>1.7035503352386181</v>
      </c>
      <c r="DW150" s="849">
        <f t="shared" si="156"/>
        <v>1.7035503352386181</v>
      </c>
      <c r="DX150" s="849">
        <f t="shared" si="156"/>
        <v>1.7035503352386181</v>
      </c>
      <c r="DY150" s="849">
        <f t="shared" si="156"/>
        <v>1.9</v>
      </c>
      <c r="DZ150" s="849">
        <f t="shared" si="156"/>
        <v>1.9</v>
      </c>
      <c r="EA150" s="849">
        <f t="shared" si="156"/>
        <v>2</v>
      </c>
      <c r="EB150" s="849">
        <f t="shared" si="156"/>
        <v>2</v>
      </c>
      <c r="EC150" s="849">
        <f t="shared" si="156"/>
        <v>2</v>
      </c>
      <c r="ED150" s="849">
        <f t="shared" si="156"/>
        <v>1.8</v>
      </c>
      <c r="EE150" s="849">
        <f t="shared" si="156"/>
        <v>1.8</v>
      </c>
      <c r="EF150" s="849">
        <f t="shared" si="156"/>
        <v>1.8</v>
      </c>
      <c r="EG150" s="849">
        <f t="shared" si="156"/>
        <v>1.5</v>
      </c>
      <c r="EH150" s="849">
        <f t="shared" si="156"/>
        <v>1.3</v>
      </c>
      <c r="EI150" s="849">
        <f t="shared" ref="EI150:EN150" si="165">EI147</f>
        <v>0.66167232204669624</v>
      </c>
      <c r="EJ150" s="849">
        <f t="shared" si="165"/>
        <v>0.66167232204669624</v>
      </c>
      <c r="EK150" s="849">
        <f t="shared" si="165"/>
        <v>0.66167232204669624</v>
      </c>
      <c r="EL150" s="849">
        <f t="shared" si="165"/>
        <v>0.66167232204669624</v>
      </c>
      <c r="EM150" s="849">
        <f t="shared" si="165"/>
        <v>0.66167232204669624</v>
      </c>
      <c r="EN150" s="849">
        <f t="shared" si="165"/>
        <v>0.66167232204669624</v>
      </c>
      <c r="EO150" s="849">
        <f t="shared" ref="EO150:ER150" si="166">EO147</f>
        <v>0.66167232204669624</v>
      </c>
      <c r="EP150" s="849">
        <f t="shared" si="166"/>
        <v>7.5642110469861024E-2</v>
      </c>
      <c r="EQ150" s="849">
        <f t="shared" si="166"/>
        <v>7.5642110469861024E-2</v>
      </c>
      <c r="ER150" s="849">
        <f t="shared" si="166"/>
        <v>0.08</v>
      </c>
      <c r="ES150" s="849">
        <f t="shared" si="157"/>
        <v>7.5642110469861024E-2</v>
      </c>
      <c r="ET150" s="849">
        <f t="shared" si="157"/>
        <v>7.5642110469861024E-2</v>
      </c>
      <c r="EU150" s="849">
        <f t="shared" si="157"/>
        <v>7.5642110469861024E-2</v>
      </c>
      <c r="EV150" s="849">
        <f t="shared" si="157"/>
        <v>7.5642110469861024E-2</v>
      </c>
      <c r="EW150" s="849">
        <f t="shared" si="157"/>
        <v>-0.40819015171678963</v>
      </c>
      <c r="EX150" s="849">
        <f t="shared" si="157"/>
        <v>-0.40819015171678963</v>
      </c>
      <c r="EY150" s="849">
        <f t="shared" si="157"/>
        <v>-0.40819015171678963</v>
      </c>
      <c r="EZ150" s="849">
        <f t="shared" si="157"/>
        <v>-0.40819015171678963</v>
      </c>
      <c r="FA150" s="849">
        <f t="shared" si="157"/>
        <v>-0.40819015171678963</v>
      </c>
      <c r="FB150" s="849">
        <f t="shared" si="157"/>
        <v>5.5501822543016388E-2</v>
      </c>
      <c r="FC150" s="849">
        <f t="shared" si="157"/>
        <v>5.5501822543016388E-2</v>
      </c>
      <c r="FD150" s="849">
        <f t="shared" si="157"/>
        <v>5.5501822543016388E-2</v>
      </c>
      <c r="FE150" s="849">
        <f t="shared" si="157"/>
        <v>5.5501822543016388E-2</v>
      </c>
      <c r="FF150" s="849">
        <f t="shared" si="157"/>
        <v>0.20562144337116717</v>
      </c>
      <c r="FG150" s="849">
        <f t="shared" si="157"/>
        <v>0.20562144337116717</v>
      </c>
      <c r="FH150" s="849">
        <f t="shared" si="157"/>
        <v>0.20562144337116717</v>
      </c>
      <c r="FI150" s="849">
        <f t="shared" si="157"/>
        <v>0.20562144337116717</v>
      </c>
      <c r="FJ150" s="849">
        <f t="shared" si="157"/>
        <v>0.20562144337116717</v>
      </c>
      <c r="FK150" s="849">
        <f t="shared" si="157"/>
        <v>0.20562144337116717</v>
      </c>
      <c r="FL150" s="849">
        <f t="shared" si="157"/>
        <v>0.20562144337116717</v>
      </c>
      <c r="FM150" s="849">
        <f t="shared" si="157"/>
        <v>0.20562144337116717</v>
      </c>
      <c r="FN150" s="849">
        <f t="shared" si="157"/>
        <v>0.26321756976751409</v>
      </c>
      <c r="FO150" s="849">
        <f t="shared" si="157"/>
        <v>0.26321756976751409</v>
      </c>
      <c r="FP150" s="849">
        <f t="shared" si="157"/>
        <v>0.26321756976751409</v>
      </c>
      <c r="FQ150" s="849">
        <f t="shared" si="157"/>
        <v>0.26321756976751409</v>
      </c>
      <c r="FR150" s="849">
        <f t="shared" si="157"/>
        <v>0.26321756976751409</v>
      </c>
      <c r="FS150" s="849">
        <f t="shared" si="157"/>
        <v>0.26321756976751409</v>
      </c>
      <c r="FT150" s="849">
        <f t="shared" si="157"/>
        <v>0.26321756976751409</v>
      </c>
      <c r="FU150" s="849">
        <f t="shared" si="157"/>
        <v>1.5939652259542649</v>
      </c>
      <c r="FV150" s="849">
        <f t="shared" si="157"/>
        <v>1.5939652259542649</v>
      </c>
      <c r="FW150" s="849">
        <f t="shared" si="157"/>
        <v>1.5939652259542649</v>
      </c>
      <c r="FX150" s="849">
        <f t="shared" si="157"/>
        <v>1.5939652259542649</v>
      </c>
      <c r="FY150" s="849">
        <f t="shared" si="157"/>
        <v>1.2687616376903579</v>
      </c>
      <c r="FZ150" s="849">
        <f t="shared" si="157"/>
        <v>1.2687616376903579</v>
      </c>
      <c r="GA150" s="849">
        <f t="shared" si="157"/>
        <v>1.1915619511601676</v>
      </c>
      <c r="GB150" s="849">
        <f t="shared" si="157"/>
        <v>1.1915619511601676</v>
      </c>
      <c r="GC150" s="849">
        <f t="shared" si="157"/>
        <v>1.1915619511601676</v>
      </c>
      <c r="GD150" s="849">
        <f t="shared" si="157"/>
        <v>0.50478601965350478</v>
      </c>
      <c r="GE150" s="849">
        <f t="shared" si="157"/>
        <v>0.50478601965350478</v>
      </c>
      <c r="GF150" s="849">
        <f t="shared" si="157"/>
        <v>0.50478601965350478</v>
      </c>
      <c r="GG150" s="849">
        <f t="shared" si="157"/>
        <v>0.50478601965350478</v>
      </c>
      <c r="GH150" s="849">
        <f t="shared" si="157"/>
        <v>0.32131148419969691</v>
      </c>
      <c r="GI150" s="849">
        <f t="shared" si="157"/>
        <v>0.32131148419969691</v>
      </c>
      <c r="GJ150" s="849">
        <f t="shared" si="157"/>
        <v>0.32131148419969691</v>
      </c>
      <c r="GK150" s="849">
        <f t="shared" si="157"/>
        <v>0.32131148419969691</v>
      </c>
      <c r="GL150" s="849">
        <f t="shared" si="157"/>
        <v>0.32131148419969691</v>
      </c>
      <c r="GM150" s="849">
        <f t="shared" si="157"/>
        <v>0.32131148419969691</v>
      </c>
      <c r="GN150" s="849">
        <f t="shared" si="157"/>
        <v>0.32131148419969691</v>
      </c>
      <c r="GO150" s="849">
        <f t="shared" si="157"/>
        <v>0.32131148419969691</v>
      </c>
      <c r="GP150" s="849">
        <f t="shared" si="157"/>
        <v>0.15203064492595963</v>
      </c>
      <c r="GQ150" s="849">
        <f t="shared" si="157"/>
        <v>0.15203064492595963</v>
      </c>
      <c r="GR150" s="849">
        <f t="shared" si="157"/>
        <v>0.15203064492595963</v>
      </c>
      <c r="GS150" s="849">
        <f t="shared" si="157"/>
        <v>0.15203064492595963</v>
      </c>
      <c r="GT150" s="849">
        <f t="shared" si="157"/>
        <v>0.15203064492595963</v>
      </c>
      <c r="GU150" s="849">
        <f t="shared" si="157"/>
        <v>0.15203064492595963</v>
      </c>
      <c r="GV150" s="849">
        <f t="shared" si="158"/>
        <v>0.15203064492595963</v>
      </c>
      <c r="GW150" s="849">
        <f t="shared" si="158"/>
        <v>-0.19381358067827925</v>
      </c>
      <c r="GX150" s="849">
        <f t="shared" si="158"/>
        <v>-0.19381358067827925</v>
      </c>
      <c r="GY150" s="849">
        <f t="shared" si="158"/>
        <v>-0.19381358067827925</v>
      </c>
      <c r="GZ150" s="849">
        <f t="shared" si="158"/>
        <v>-0.19381358067827925</v>
      </c>
      <c r="HA150" s="849">
        <f t="shared" si="158"/>
        <v>-0.19381358067827925</v>
      </c>
      <c r="HB150" s="849">
        <f t="shared" si="158"/>
        <v>-3.8851275780111827E-2</v>
      </c>
      <c r="HC150" s="849">
        <f t="shared" si="158"/>
        <v>-3.8851275780111827E-2</v>
      </c>
      <c r="HD150" s="849">
        <f t="shared" si="158"/>
        <v>-3.8851275780111827E-2</v>
      </c>
      <c r="HE150" s="849">
        <f t="shared" si="158"/>
        <v>-3.8851275780111827E-2</v>
      </c>
      <c r="HF150" s="849">
        <f t="shared" si="158"/>
        <v>9.4026679329690666E-2</v>
      </c>
      <c r="HG150" s="849">
        <f t="shared" si="158"/>
        <v>8.4593037451122122E-2</v>
      </c>
      <c r="HH150" s="849">
        <f t="shared" si="158"/>
        <v>8.4593037451122122E-2</v>
      </c>
      <c r="HI150" s="849">
        <f t="shared" si="158"/>
        <v>8.4593037451122122E-2</v>
      </c>
      <c r="HJ150" s="849">
        <f t="shared" si="158"/>
        <v>8.4593037451122122E-2</v>
      </c>
      <c r="HK150" s="849">
        <f t="shared" si="158"/>
        <v>8.4593037451122122E-2</v>
      </c>
      <c r="HL150" s="849">
        <f t="shared" si="158"/>
        <v>8.4593037451122122E-2</v>
      </c>
      <c r="HM150" s="849">
        <f t="shared" si="158"/>
        <v>8.4593037451122122E-2</v>
      </c>
      <c r="HN150" s="849">
        <f t="shared" si="158"/>
        <v>-8.4908893473389924E-3</v>
      </c>
      <c r="HO150" s="849">
        <f t="shared" si="158"/>
        <v>-8.4908893473389924E-3</v>
      </c>
      <c r="HP150" s="849">
        <f t="shared" si="158"/>
        <v>-8.4908893473389924E-3</v>
      </c>
      <c r="HQ150" s="849">
        <f t="shared" si="158"/>
        <v>-8.4908893473389924E-3</v>
      </c>
      <c r="HR150" s="849">
        <f t="shared" si="158"/>
        <v>-8.4908893473389924E-3</v>
      </c>
      <c r="HS150" s="849">
        <f t="shared" si="158"/>
        <v>-8.4908893473389924E-3</v>
      </c>
      <c r="HT150" s="849">
        <f t="shared" si="158"/>
        <v>-8.4908893473389924E-3</v>
      </c>
      <c r="HU150" s="849">
        <f t="shared" si="158"/>
        <v>1.5840029432920515</v>
      </c>
      <c r="HV150" s="849">
        <f t="shared" si="158"/>
        <v>1.5840029432920515</v>
      </c>
      <c r="HW150" s="849">
        <f t="shared" si="158"/>
        <v>1.5840029432920515</v>
      </c>
      <c r="HX150" s="849">
        <f t="shared" si="158"/>
        <v>1.5840029432920515</v>
      </c>
      <c r="HY150" s="849">
        <f t="shared" si="158"/>
        <v>1.2110906541589737</v>
      </c>
      <c r="HZ150" s="849">
        <f t="shared" si="158"/>
        <v>1.2110906541589737</v>
      </c>
      <c r="IA150" s="849">
        <f t="shared" si="158"/>
        <v>1.2703429066087715</v>
      </c>
      <c r="IB150" s="849">
        <f t="shared" si="158"/>
        <v>1.2703429066087715</v>
      </c>
      <c r="IC150" s="849">
        <f t="shared" si="158"/>
        <v>1.2703429066087715</v>
      </c>
      <c r="ID150" s="849">
        <f t="shared" si="158"/>
        <v>-5.2882344916083568E-2</v>
      </c>
      <c r="IE150" s="849">
        <f t="shared" si="158"/>
        <v>-5.2882344916083568E-2</v>
      </c>
      <c r="IF150" s="849">
        <f t="shared" si="158"/>
        <v>-5.2882344916083568E-2</v>
      </c>
      <c r="IG150" s="849">
        <f t="shared" si="158"/>
        <v>-5.2882344916083568E-2</v>
      </c>
      <c r="IH150" s="849">
        <f t="shared" si="158"/>
        <v>-5.7828952707758674E-2</v>
      </c>
      <c r="II150" s="849">
        <f t="shared" si="158"/>
        <v>-5.9208714333182755E-2</v>
      </c>
      <c r="IJ150" s="849">
        <f t="shared" si="158"/>
        <v>-5.9208714333182755E-2</v>
      </c>
      <c r="IK150" s="849">
        <f t="shared" si="158"/>
        <v>-5.9208714333182755E-2</v>
      </c>
      <c r="IL150" s="849">
        <f t="shared" si="158"/>
        <v>-5.9208714333182755E-2</v>
      </c>
      <c r="IM150" s="849">
        <f t="shared" si="158"/>
        <v>-5.9208714333182755E-2</v>
      </c>
      <c r="IN150" s="849">
        <f t="shared" si="158"/>
        <v>-5.9208714333182755E-2</v>
      </c>
      <c r="IO150" s="849">
        <f t="shared" si="158"/>
        <v>-5.9208714333182755E-2</v>
      </c>
      <c r="IP150" s="849">
        <f t="shared" si="158"/>
        <v>0.18414087007555047</v>
      </c>
      <c r="IQ150" s="849">
        <f t="shared" si="158"/>
        <v>0.18414087007555047</v>
      </c>
      <c r="IR150" s="849">
        <f t="shared" si="158"/>
        <v>0.18414087007555047</v>
      </c>
      <c r="IS150" s="849">
        <f t="shared" si="158"/>
        <v>0.18414087007555047</v>
      </c>
      <c r="IT150" s="849">
        <f t="shared" si="158"/>
        <v>0.18414087007555047</v>
      </c>
      <c r="IU150" s="849">
        <f t="shared" si="158"/>
        <v>0.18414087007555047</v>
      </c>
      <c r="IV150" s="849">
        <f t="shared" si="158"/>
        <v>0.18414087007555047</v>
      </c>
      <c r="IW150" s="849">
        <f t="shared" si="158"/>
        <v>-0.27654608870200015</v>
      </c>
      <c r="IX150" s="849">
        <f t="shared" si="158"/>
        <v>-0.27654608870200015</v>
      </c>
      <c r="IY150" s="849">
        <f t="shared" si="158"/>
        <v>-0.27654608870200015</v>
      </c>
      <c r="IZ150" s="849">
        <f t="shared" si="158"/>
        <v>-0.27654608870200015</v>
      </c>
      <c r="JA150" s="849">
        <f t="shared" si="158"/>
        <v>-0.27654608870200015</v>
      </c>
      <c r="JB150" s="849">
        <f t="shared" si="158"/>
        <v>2.7437147435448672E-2</v>
      </c>
      <c r="JC150" s="849">
        <f t="shared" si="158"/>
        <v>2.7437147435448672E-2</v>
      </c>
      <c r="JD150" s="849">
        <f t="shared" si="158"/>
        <v>2.7437147435448672E-2</v>
      </c>
      <c r="JE150" s="849">
        <f t="shared" si="158"/>
        <v>2.7437147435448672E-2</v>
      </c>
      <c r="JF150" s="849">
        <f t="shared" si="158"/>
        <v>0.22604797926738662</v>
      </c>
      <c r="JG150" s="849">
        <f t="shared" si="158"/>
        <v>0.22604797926738662</v>
      </c>
      <c r="JH150" s="849">
        <f t="shared" si="159"/>
        <v>0.22604797926738662</v>
      </c>
      <c r="JI150" s="849">
        <f t="shared" si="159"/>
        <v>0.22604797926738662</v>
      </c>
      <c r="JJ150" s="849">
        <f t="shared" si="159"/>
        <v>0.22604797926738662</v>
      </c>
      <c r="JK150" s="849">
        <f t="shared" si="159"/>
        <v>0.22604797926738662</v>
      </c>
      <c r="JL150" s="849">
        <f t="shared" si="159"/>
        <v>0.22604797926738662</v>
      </c>
      <c r="JM150" s="849">
        <f t="shared" si="159"/>
        <v>0.22604797926738662</v>
      </c>
      <c r="JN150" s="849">
        <f t="shared" si="159"/>
        <v>0.28637630992491658</v>
      </c>
      <c r="JO150" s="849">
        <f t="shared" si="159"/>
        <v>0.28637630992491658</v>
      </c>
      <c r="JP150" s="849">
        <f t="shared" si="159"/>
        <v>0.28637630992491658</v>
      </c>
      <c r="JQ150" s="849">
        <f t="shared" si="159"/>
        <v>0.28637630992491658</v>
      </c>
      <c r="JR150" s="849">
        <f t="shared" si="159"/>
        <v>0.28637630992491658</v>
      </c>
      <c r="JS150" s="849">
        <f t="shared" si="159"/>
        <v>0.28637630992491658</v>
      </c>
      <c r="JT150" s="849">
        <f t="shared" si="159"/>
        <v>0.28637630992491658</v>
      </c>
      <c r="JU150" s="849">
        <f t="shared" si="159"/>
        <v>1.6935880525764055</v>
      </c>
      <c r="JV150" s="849">
        <f t="shared" si="159"/>
        <v>1.6935880525764055</v>
      </c>
      <c r="JW150" s="849">
        <f t="shared" si="159"/>
        <v>1.6935880525764055</v>
      </c>
      <c r="JX150" s="849">
        <f t="shared" si="159"/>
        <v>1.6935880525764055</v>
      </c>
      <c r="JY150" s="849">
        <f t="shared" si="159"/>
        <v>1.2572274409840798</v>
      </c>
      <c r="JZ150" s="849">
        <f t="shared" si="159"/>
        <v>1.2572274409840798</v>
      </c>
      <c r="KA150" s="849">
        <f t="shared" si="159"/>
        <v>1.0635428985561806</v>
      </c>
      <c r="KB150" s="849">
        <f t="shared" si="159"/>
        <v>1.0635428985561806</v>
      </c>
      <c r="KC150" s="849">
        <f t="shared" si="159"/>
        <v>1.0635428985561806</v>
      </c>
      <c r="KD150" s="849">
        <f t="shared" si="159"/>
        <v>0.51440099145643181</v>
      </c>
      <c r="KE150" s="849">
        <f t="shared" si="159"/>
        <v>0.51440099145643181</v>
      </c>
      <c r="KF150" s="849">
        <f t="shared" si="159"/>
        <v>0.51440099145643181</v>
      </c>
      <c r="KG150" s="849">
        <f t="shared" si="159"/>
        <v>0.51440099145643181</v>
      </c>
      <c r="KH150" s="849">
        <f t="shared" si="159"/>
        <v>0.48592519955604807</v>
      </c>
      <c r="KI150" s="849">
        <f t="shared" si="159"/>
        <v>0.48592519955604807</v>
      </c>
      <c r="KJ150" s="849">
        <f t="shared" si="159"/>
        <v>0.48592519955604807</v>
      </c>
      <c r="KK150" s="849">
        <f t="shared" si="159"/>
        <v>0.48592519955604807</v>
      </c>
      <c r="KL150" s="849">
        <f t="shared" si="159"/>
        <v>0.48592519955604807</v>
      </c>
      <c r="KM150" s="849">
        <f t="shared" si="159"/>
        <v>0.48592519955604807</v>
      </c>
      <c r="KN150" s="849">
        <f t="shared" si="159"/>
        <v>0.48592519955604807</v>
      </c>
      <c r="KO150" s="849">
        <f t="shared" si="159"/>
        <v>0.48592519955604807</v>
      </c>
      <c r="KP150" s="849">
        <f t="shared" si="159"/>
        <v>7.0172491544120419E-2</v>
      </c>
      <c r="KQ150" s="849">
        <f t="shared" si="159"/>
        <v>7.0172491544120419E-2</v>
      </c>
      <c r="KR150" s="849">
        <f t="shared" si="159"/>
        <v>7.0172491544120419E-2</v>
      </c>
      <c r="KS150" s="849">
        <f t="shared" si="159"/>
        <v>7.0172491544120419E-2</v>
      </c>
      <c r="KT150" s="849">
        <f t="shared" si="159"/>
        <v>7.0172491544120419E-2</v>
      </c>
      <c r="KU150" s="849">
        <f t="shared" si="159"/>
        <v>7.0172491544120419E-2</v>
      </c>
      <c r="KV150" s="849">
        <f t="shared" si="159"/>
        <v>7.0172491544120419E-2</v>
      </c>
      <c r="KW150" s="849">
        <f t="shared" si="159"/>
        <v>-0.43132557083855083</v>
      </c>
      <c r="KX150" s="849">
        <f t="shared" si="159"/>
        <v>-0.43132557083855083</v>
      </c>
      <c r="KY150" s="849">
        <f t="shared" si="159"/>
        <v>-0.43132557083855083</v>
      </c>
      <c r="KZ150" s="849">
        <f t="shared" si="159"/>
        <v>-0.43132557083855083</v>
      </c>
      <c r="LA150" s="849">
        <f t="shared" si="159"/>
        <v>-0.43132557083855083</v>
      </c>
      <c r="LB150" s="849">
        <f t="shared" si="159"/>
        <v>-3.8851275780110051E-2</v>
      </c>
      <c r="LC150" s="849">
        <f t="shared" si="159"/>
        <v>-3.8851275780110051E-2</v>
      </c>
      <c r="LD150" s="849">
        <f t="shared" si="159"/>
        <v>-3.8851275780110051E-2</v>
      </c>
      <c r="LE150" s="849">
        <f t="shared" si="159"/>
        <v>-3.8851275780110051E-2</v>
      </c>
      <c r="LF150" s="849">
        <f t="shared" si="159"/>
        <v>0.11301421665964995</v>
      </c>
      <c r="LG150" s="849">
        <f t="shared" si="159"/>
        <v>0.12244828122923401</v>
      </c>
      <c r="LH150" s="849">
        <f t="shared" si="159"/>
        <v>0.12244828122923401</v>
      </c>
      <c r="LI150" s="849">
        <f t="shared" si="159"/>
        <v>0.12244828122923401</v>
      </c>
      <c r="LJ150" s="849">
        <f t="shared" si="159"/>
        <v>0.12244828122923401</v>
      </c>
      <c r="LK150" s="849">
        <f t="shared" si="159"/>
        <v>0.12244828122923401</v>
      </c>
      <c r="LL150" s="849">
        <f t="shared" si="159"/>
        <v>0.12244828122923401</v>
      </c>
      <c r="LM150" s="849">
        <f t="shared" si="159"/>
        <v>0.12244828122923401</v>
      </c>
      <c r="LN150" s="849">
        <f t="shared" si="159"/>
        <v>0.26321756976750876</v>
      </c>
      <c r="LO150" s="849">
        <f t="shared" si="159"/>
        <v>0.26321756976750876</v>
      </c>
      <c r="LP150" s="849">
        <f t="shared" si="159"/>
        <v>0.26321756976750876</v>
      </c>
      <c r="LQ150" s="849">
        <f t="shared" si="159"/>
        <v>0.26321756976750876</v>
      </c>
      <c r="LR150" s="849">
        <f t="shared" si="159"/>
        <v>0.26321756976750876</v>
      </c>
      <c r="LS150" s="849">
        <f t="shared" si="159"/>
        <v>0.26321756976750876</v>
      </c>
      <c r="LT150" s="849">
        <f t="shared" si="160"/>
        <v>0.26321756976750876</v>
      </c>
      <c r="LU150" s="849">
        <f t="shared" si="160"/>
        <v>1.4943423993321217</v>
      </c>
      <c r="LV150" s="849">
        <f t="shared" si="160"/>
        <v>1.4943423993321217</v>
      </c>
      <c r="LW150" s="849">
        <f t="shared" si="160"/>
        <v>1.4943423993321217</v>
      </c>
      <c r="LX150" s="849">
        <f t="shared" si="160"/>
        <v>1.4943423993321217</v>
      </c>
      <c r="LY150" s="849">
        <f t="shared" si="160"/>
        <v>1.2572274409840789</v>
      </c>
      <c r="LZ150" s="849">
        <f t="shared" si="160"/>
        <v>1.2572274409840789</v>
      </c>
      <c r="MA150" s="849">
        <f t="shared" si="160"/>
        <v>1.1915619511601649</v>
      </c>
      <c r="MB150" s="849">
        <f t="shared" si="160"/>
        <v>1.1915619511601649</v>
      </c>
      <c r="MC150" s="849">
        <f t="shared" si="160"/>
        <v>1.1915619511601649</v>
      </c>
      <c r="MD150" s="849">
        <f t="shared" si="160"/>
        <v>0.51440099145643714</v>
      </c>
      <c r="ME150" s="849">
        <f t="shared" si="160"/>
        <v>0.51440099145643714</v>
      </c>
      <c r="MF150" s="849">
        <f t="shared" si="160"/>
        <v>0.51440099145643714</v>
      </c>
      <c r="MG150" s="849">
        <f t="shared" si="160"/>
        <v>0.51440099145643714</v>
      </c>
      <c r="MH150" s="849">
        <f t="shared" si="160"/>
        <v>0.11824010963871068</v>
      </c>
      <c r="MI150" s="849">
        <f t="shared" si="160"/>
        <v>0.11824010963871068</v>
      </c>
      <c r="MJ150" s="849">
        <f t="shared" si="160"/>
        <v>0.11824010963871068</v>
      </c>
      <c r="MK150" s="849">
        <f t="shared" si="160"/>
        <v>0.11824010963871068</v>
      </c>
      <c r="ML150" s="849">
        <f t="shared" si="160"/>
        <v>0.11824010963871068</v>
      </c>
      <c r="MM150" s="849">
        <f t="shared" si="160"/>
        <v>0.11824010963871068</v>
      </c>
      <c r="MN150" s="849">
        <f t="shared" si="160"/>
        <v>0.11824010963871068</v>
      </c>
      <c r="MO150" s="849">
        <f t="shared" si="160"/>
        <v>0.11824010963871068</v>
      </c>
      <c r="MP150" s="849">
        <f t="shared" si="160"/>
        <v>9.2520110269100897E-2</v>
      </c>
      <c r="MQ150" s="849">
        <f t="shared" si="160"/>
        <v>9.2520110269100897E-2</v>
      </c>
      <c r="MR150" s="849">
        <f t="shared" si="160"/>
        <v>9.2520110269100897E-2</v>
      </c>
      <c r="MS150" s="849">
        <f t="shared" si="160"/>
        <v>9.2520110269100897E-2</v>
      </c>
      <c r="MT150" s="849">
        <f t="shared" si="160"/>
        <v>9.2520110269100897E-2</v>
      </c>
      <c r="MU150" s="849">
        <f t="shared" si="160"/>
        <v>9.2520110269100897E-2</v>
      </c>
      <c r="MV150" s="849">
        <f t="shared" si="160"/>
        <v>9.2520110269100897E-2</v>
      </c>
      <c r="MW150" s="849">
        <f t="shared" si="160"/>
        <v>0.20085908898762028</v>
      </c>
      <c r="MX150" s="849">
        <f t="shared" si="160"/>
        <v>0.20085908898762028</v>
      </c>
      <c r="MY150" s="849">
        <f t="shared" si="160"/>
        <v>0.20085908898762028</v>
      </c>
      <c r="MZ150" s="849">
        <f t="shared" si="160"/>
        <v>0.20085908898762028</v>
      </c>
      <c r="NA150" s="849">
        <f t="shared" si="160"/>
        <v>0.20085908898762028</v>
      </c>
      <c r="NB150" s="849">
        <f t="shared" si="160"/>
        <v>-3.8851275780110051E-2</v>
      </c>
      <c r="NC150" s="849">
        <f t="shared" si="160"/>
        <v>-3.8851275780110051E-2</v>
      </c>
      <c r="ND150" s="849">
        <f t="shared" si="160"/>
        <v>-3.8851275780110051E-2</v>
      </c>
      <c r="NE150" s="849">
        <f t="shared" si="160"/>
        <v>-3.8851275780110051E-2</v>
      </c>
      <c r="NF150" s="849">
        <f t="shared" si="160"/>
        <v>0.11301421665964995</v>
      </c>
      <c r="NG150" s="849">
        <f t="shared" si="160"/>
        <v>0.12244828122923401</v>
      </c>
      <c r="NH150" s="849">
        <f t="shared" si="160"/>
        <v>0.12244828122923401</v>
      </c>
      <c r="NI150" s="849">
        <f t="shared" si="160"/>
        <v>0.12244828122923401</v>
      </c>
      <c r="NJ150" s="849">
        <f t="shared" si="160"/>
        <v>0.12244828122923401</v>
      </c>
      <c r="NK150" s="849">
        <f t="shared" si="160"/>
        <v>0.12244828122923401</v>
      </c>
      <c r="NL150" s="849">
        <f t="shared" si="160"/>
        <v>0.12244828122923401</v>
      </c>
      <c r="NM150" s="849">
        <f t="shared" si="160"/>
        <v>0.12244828122923401</v>
      </c>
      <c r="NN150" s="849">
        <f t="shared" si="160"/>
        <v>0.26321756976750876</v>
      </c>
      <c r="NO150" s="849">
        <f t="shared" si="160"/>
        <v>0.26321756976750876</v>
      </c>
      <c r="NP150" s="849">
        <f t="shared" si="160"/>
        <v>0.26321756976750876</v>
      </c>
      <c r="NQ150" s="849">
        <f t="shared" si="160"/>
        <v>0.26321756976750876</v>
      </c>
      <c r="NR150" s="849">
        <f t="shared" si="160"/>
        <v>0.26321756976750876</v>
      </c>
      <c r="NS150" s="849">
        <f t="shared" si="160"/>
        <v>0.26321756976750876</v>
      </c>
      <c r="NT150" s="849">
        <f t="shared" si="160"/>
        <v>0.26321756976750876</v>
      </c>
      <c r="NU150" s="849">
        <f t="shared" si="160"/>
        <v>1.4943423993321217</v>
      </c>
      <c r="NV150" s="849">
        <f t="shared" si="160"/>
        <v>1.4943423993321217</v>
      </c>
      <c r="NW150" s="849">
        <f t="shared" si="160"/>
        <v>1.4943423993321217</v>
      </c>
      <c r="NX150" s="849">
        <f t="shared" si="160"/>
        <v>1.4943423993321217</v>
      </c>
      <c r="NY150" s="849">
        <f t="shared" si="160"/>
        <v>1.2572274409840789</v>
      </c>
      <c r="NZ150" s="849">
        <f t="shared" si="160"/>
        <v>1.2572274409840789</v>
      </c>
      <c r="OA150" s="849">
        <f t="shared" si="160"/>
        <v>1.1915619511601649</v>
      </c>
      <c r="OB150" s="849">
        <f t="shared" si="160"/>
        <v>1.1915619511601649</v>
      </c>
      <c r="OC150" s="849">
        <f t="shared" si="160"/>
        <v>1.1915619511601649</v>
      </c>
      <c r="OD150" s="849">
        <f t="shared" si="160"/>
        <v>0.51440099145643714</v>
      </c>
      <c r="OE150" s="849">
        <f t="shared" si="160"/>
        <v>0.51440099145643714</v>
      </c>
      <c r="OF150" s="849">
        <f t="shared" si="161"/>
        <v>0.51440099145643714</v>
      </c>
      <c r="OG150" s="849">
        <f t="shared" si="161"/>
        <v>0.51440099145643714</v>
      </c>
      <c r="OH150" s="849">
        <f t="shared" si="161"/>
        <v>0.11824010963871068</v>
      </c>
      <c r="OI150" s="849">
        <f t="shared" si="161"/>
        <v>0.11824010963871068</v>
      </c>
      <c r="OJ150" s="849">
        <f t="shared" si="161"/>
        <v>0.11824010963871068</v>
      </c>
      <c r="OK150" s="849">
        <f t="shared" si="161"/>
        <v>0.11824010963871068</v>
      </c>
      <c r="OL150" s="849">
        <f t="shared" si="161"/>
        <v>0.11824010963871068</v>
      </c>
      <c r="OM150" s="849">
        <f t="shared" si="161"/>
        <v>0.11824010963871068</v>
      </c>
      <c r="ON150" s="849">
        <f t="shared" si="161"/>
        <v>0.11824010963871068</v>
      </c>
      <c r="OO150" s="849">
        <f t="shared" si="161"/>
        <v>0.11824010963871068</v>
      </c>
      <c r="OP150" s="849">
        <f t="shared" si="161"/>
        <v>9.2520110269100897E-2</v>
      </c>
      <c r="OQ150" s="849">
        <f t="shared" si="161"/>
        <v>9.2520110269100897E-2</v>
      </c>
      <c r="OR150" s="849">
        <f t="shared" si="161"/>
        <v>9.2520110269100897E-2</v>
      </c>
      <c r="OS150" s="849">
        <f t="shared" si="161"/>
        <v>9.2520110269100897E-2</v>
      </c>
      <c r="OT150" s="849">
        <f t="shared" si="161"/>
        <v>9.2520110269100897E-2</v>
      </c>
      <c r="OU150" s="849">
        <f t="shared" si="161"/>
        <v>9.2520110269100897E-2</v>
      </c>
      <c r="OV150" s="849">
        <f t="shared" si="161"/>
        <v>9.2520110269100897E-2</v>
      </c>
      <c r="OW150" s="849">
        <f t="shared" si="161"/>
        <v>0.20085908898762028</v>
      </c>
      <c r="OX150" s="849">
        <f t="shared" si="161"/>
        <v>0.20085908898762028</v>
      </c>
      <c r="OY150" s="849">
        <f t="shared" si="161"/>
        <v>0.20085908898762028</v>
      </c>
      <c r="OZ150" s="849">
        <f t="shared" si="161"/>
        <v>0.20085908898762028</v>
      </c>
      <c r="PA150" s="849">
        <f t="shared" si="161"/>
        <v>0.20085908898762028</v>
      </c>
      <c r="PB150" s="849">
        <f t="shared" si="161"/>
        <v>-3.8851275780110051E-2</v>
      </c>
      <c r="PC150" s="849">
        <f t="shared" si="161"/>
        <v>-3.8851275780110051E-2</v>
      </c>
      <c r="PD150" s="849">
        <f t="shared" si="161"/>
        <v>-3.8851275780110051E-2</v>
      </c>
      <c r="PE150" s="849">
        <f t="shared" si="161"/>
        <v>-3.8851275780110051E-2</v>
      </c>
      <c r="PF150" s="849">
        <f t="shared" si="161"/>
        <v>0.11301421665964995</v>
      </c>
      <c r="PG150" s="849">
        <f t="shared" si="161"/>
        <v>0.12244828122923401</v>
      </c>
      <c r="PH150" s="849">
        <f t="shared" si="161"/>
        <v>0.12244828122923401</v>
      </c>
      <c r="PI150" s="849">
        <f t="shared" si="161"/>
        <v>0.12244828122923401</v>
      </c>
      <c r="PJ150" s="849">
        <f t="shared" si="161"/>
        <v>0.12244828122923401</v>
      </c>
      <c r="PK150" s="849">
        <f t="shared" si="161"/>
        <v>0.12244828122923401</v>
      </c>
      <c r="PL150" s="849">
        <f t="shared" si="161"/>
        <v>0.12244828122923401</v>
      </c>
      <c r="PM150" s="849">
        <f t="shared" si="161"/>
        <v>0.12244828122923401</v>
      </c>
      <c r="PN150" s="849">
        <f t="shared" si="161"/>
        <v>0.26321756976750876</v>
      </c>
      <c r="PO150" s="849">
        <f t="shared" si="161"/>
        <v>0.26321756976750876</v>
      </c>
      <c r="PP150" s="849">
        <f t="shared" si="161"/>
        <v>0.26321756976750876</v>
      </c>
      <c r="PQ150" s="849">
        <f t="shared" si="161"/>
        <v>0.26321756976750876</v>
      </c>
      <c r="PR150" s="849">
        <f t="shared" si="161"/>
        <v>0.26321756976750876</v>
      </c>
      <c r="PS150" s="849">
        <f t="shared" si="161"/>
        <v>0.26321756976750876</v>
      </c>
      <c r="PT150" s="849">
        <f t="shared" si="161"/>
        <v>0.26321756976750876</v>
      </c>
      <c r="PU150" s="849">
        <f t="shared" si="161"/>
        <v>1.4943423993321217</v>
      </c>
      <c r="PV150" s="849">
        <f t="shared" si="161"/>
        <v>1.4943423993321217</v>
      </c>
      <c r="PW150" s="849">
        <f t="shared" si="161"/>
        <v>1.4943423993321217</v>
      </c>
      <c r="PX150" s="849">
        <f t="shared" si="161"/>
        <v>1.4943423993321217</v>
      </c>
      <c r="PY150" s="849">
        <f t="shared" si="161"/>
        <v>1.2572274409840789</v>
      </c>
      <c r="PZ150" s="849">
        <f t="shared" si="161"/>
        <v>1.2572274409840789</v>
      </c>
      <c r="QA150" s="849">
        <f t="shared" si="161"/>
        <v>1.1915619511601649</v>
      </c>
      <c r="QB150" s="849">
        <f t="shared" si="161"/>
        <v>1.1915619511601649</v>
      </c>
      <c r="QC150" s="849">
        <f t="shared" si="161"/>
        <v>1.1915619511601649</v>
      </c>
      <c r="QD150" s="849">
        <f t="shared" si="161"/>
        <v>0.51440099145643714</v>
      </c>
      <c r="QE150" s="849">
        <f t="shared" si="161"/>
        <v>0.51440099145643714</v>
      </c>
      <c r="QF150" s="849">
        <f t="shared" si="161"/>
        <v>0.51440099145643714</v>
      </c>
      <c r="QG150" s="849">
        <f t="shared" si="161"/>
        <v>0.51440099145643714</v>
      </c>
      <c r="QH150" s="849">
        <f t="shared" si="161"/>
        <v>0.11824010963871068</v>
      </c>
      <c r="QI150" s="849">
        <f t="shared" si="161"/>
        <v>0.11824010963871068</v>
      </c>
      <c r="QJ150" s="849">
        <f t="shared" si="161"/>
        <v>0.11824010963871068</v>
      </c>
      <c r="QK150" s="849">
        <f t="shared" si="161"/>
        <v>0.11824010963871068</v>
      </c>
      <c r="QL150" s="849">
        <f t="shared" si="161"/>
        <v>0.11824010963871068</v>
      </c>
      <c r="QM150" s="849">
        <f t="shared" si="161"/>
        <v>0.11824010963871068</v>
      </c>
      <c r="QN150" s="849">
        <f t="shared" si="161"/>
        <v>0.11824010963871068</v>
      </c>
      <c r="QO150" s="849">
        <f t="shared" si="161"/>
        <v>0.11824010963871068</v>
      </c>
      <c r="QP150" s="849">
        <f t="shared" si="161"/>
        <v>9.2520110269100897E-2</v>
      </c>
      <c r="QQ150" s="849">
        <f t="shared" si="161"/>
        <v>9.2520110269100897E-2</v>
      </c>
      <c r="QR150" s="849">
        <f t="shared" si="162"/>
        <v>9.2520110269100897E-2</v>
      </c>
      <c r="QS150" s="849">
        <f t="shared" si="162"/>
        <v>9.2520110269100897E-2</v>
      </c>
      <c r="QT150" s="849">
        <f t="shared" si="162"/>
        <v>9.2520110269100897E-2</v>
      </c>
      <c r="QU150" s="849">
        <f t="shared" si="162"/>
        <v>9.2520110269100897E-2</v>
      </c>
      <c r="QV150" s="849">
        <f t="shared" si="162"/>
        <v>9.2520110269100897E-2</v>
      </c>
      <c r="QW150" s="849">
        <f t="shared" si="162"/>
        <v>0.20085908898762028</v>
      </c>
      <c r="QX150" s="849">
        <f t="shared" si="162"/>
        <v>0.20085908898762028</v>
      </c>
      <c r="QY150" s="849">
        <f t="shared" si="162"/>
        <v>0.20085908898762028</v>
      </c>
      <c r="QZ150" s="849">
        <f t="shared" si="162"/>
        <v>0.20085908898762028</v>
      </c>
      <c r="RA150" s="849">
        <f t="shared" si="162"/>
        <v>0.20085908898762028</v>
      </c>
      <c r="RB150" s="849">
        <f t="shared" si="162"/>
        <v>-3.8851275780110051E-2</v>
      </c>
      <c r="RC150" s="849">
        <f t="shared" si="162"/>
        <v>-3.8851275780110051E-2</v>
      </c>
      <c r="RD150" s="849">
        <f t="shared" si="162"/>
        <v>-3.8851275780110051E-2</v>
      </c>
      <c r="RE150" s="849">
        <f t="shared" si="162"/>
        <v>-3.8851275780110051E-2</v>
      </c>
      <c r="RF150" s="849">
        <f t="shared" si="162"/>
        <v>0.11301421665964995</v>
      </c>
      <c r="RG150" s="849">
        <f t="shared" si="162"/>
        <v>0.12244828122923401</v>
      </c>
      <c r="RH150" s="849">
        <f t="shared" si="162"/>
        <v>0.12244828122923401</v>
      </c>
      <c r="RI150" s="849">
        <f t="shared" si="162"/>
        <v>0.12244828122923401</v>
      </c>
      <c r="RJ150" s="849">
        <f t="shared" si="162"/>
        <v>0.12244828122923401</v>
      </c>
      <c r="RK150" s="849">
        <f t="shared" si="162"/>
        <v>0.12244828122923401</v>
      </c>
      <c r="RL150" s="849">
        <f t="shared" si="162"/>
        <v>0.12244828122923401</v>
      </c>
      <c r="RM150" s="849">
        <f t="shared" si="162"/>
        <v>0.12244828122923401</v>
      </c>
      <c r="RN150" s="849">
        <f t="shared" si="162"/>
        <v>0.26321756976750876</v>
      </c>
      <c r="RO150" s="849">
        <f t="shared" si="162"/>
        <v>0.26321756976750876</v>
      </c>
      <c r="RP150" s="849">
        <f t="shared" si="162"/>
        <v>0.26321756976750876</v>
      </c>
      <c r="RQ150" s="849">
        <f t="shared" si="162"/>
        <v>0.26321756976750876</v>
      </c>
      <c r="RR150" s="849">
        <f t="shared" si="162"/>
        <v>0.26321756976750876</v>
      </c>
      <c r="RS150" s="849">
        <f t="shared" si="162"/>
        <v>0.26321756976750876</v>
      </c>
      <c r="RT150" s="849">
        <f t="shared" si="162"/>
        <v>0.26321756976750876</v>
      </c>
      <c r="RU150" s="849">
        <f t="shared" si="162"/>
        <v>1.4943423993321217</v>
      </c>
      <c r="RV150" s="849">
        <f t="shared" si="162"/>
        <v>1.4943423993321217</v>
      </c>
      <c r="RW150" s="849">
        <f t="shared" si="162"/>
        <v>1.4943423993321217</v>
      </c>
      <c r="RX150" s="849">
        <f t="shared" si="162"/>
        <v>1.4943423993321217</v>
      </c>
      <c r="RY150" s="849">
        <f t="shared" si="162"/>
        <v>1.2572274409840789</v>
      </c>
      <c r="RZ150" s="849">
        <f t="shared" si="162"/>
        <v>1.2572274409840789</v>
      </c>
      <c r="SA150" s="849">
        <f t="shared" si="162"/>
        <v>1.1915619511601649</v>
      </c>
      <c r="SB150" s="849">
        <f t="shared" si="162"/>
        <v>1.1915619511601649</v>
      </c>
      <c r="SC150" s="849">
        <f t="shared" si="162"/>
        <v>1.1915619511601649</v>
      </c>
      <c r="SD150" s="849">
        <f t="shared" si="162"/>
        <v>0.51440099145643714</v>
      </c>
      <c r="SE150" s="849">
        <f t="shared" si="162"/>
        <v>0.51440099145643714</v>
      </c>
      <c r="SF150" s="849">
        <f t="shared" si="162"/>
        <v>0.51440099145643714</v>
      </c>
      <c r="SG150" s="849">
        <f t="shared" si="162"/>
        <v>0.51440099145643714</v>
      </c>
      <c r="SH150" s="849">
        <f t="shared" si="162"/>
        <v>0.11824010963871068</v>
      </c>
      <c r="SI150" s="849">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0">
        <f>K150</f>
        <v>0</v>
      </c>
      <c r="L151" s="850">
        <f t="shared" ref="L151:BW151" si="167">L150</f>
        <v>0</v>
      </c>
      <c r="M151" s="850">
        <f t="shared" si="167"/>
        <v>0</v>
      </c>
      <c r="N151" s="850">
        <f t="shared" si="167"/>
        <v>0</v>
      </c>
      <c r="O151" s="850">
        <f t="shared" si="167"/>
        <v>0</v>
      </c>
      <c r="P151" s="850">
        <f t="shared" si="167"/>
        <v>0</v>
      </c>
      <c r="Q151" s="850">
        <f t="shared" si="167"/>
        <v>0</v>
      </c>
      <c r="R151" s="850">
        <f t="shared" si="167"/>
        <v>0</v>
      </c>
      <c r="S151" s="850">
        <f t="shared" si="167"/>
        <v>0</v>
      </c>
      <c r="T151" s="850">
        <f t="shared" si="167"/>
        <v>0</v>
      </c>
      <c r="U151" s="850">
        <f t="shared" si="167"/>
        <v>0</v>
      </c>
      <c r="V151" s="850">
        <f t="shared" si="167"/>
        <v>0</v>
      </c>
      <c r="W151" s="850">
        <f t="shared" si="167"/>
        <v>0</v>
      </c>
      <c r="X151" s="850">
        <f t="shared" si="167"/>
        <v>0</v>
      </c>
      <c r="Y151" s="850">
        <f t="shared" si="167"/>
        <v>0</v>
      </c>
      <c r="Z151" s="850">
        <f t="shared" si="167"/>
        <v>0</v>
      </c>
      <c r="AA151" s="850">
        <f t="shared" si="167"/>
        <v>0</v>
      </c>
      <c r="AB151" s="850">
        <f t="shared" si="167"/>
        <v>0</v>
      </c>
      <c r="AC151" s="850">
        <f t="shared" si="167"/>
        <v>0</v>
      </c>
      <c r="AD151" s="850">
        <f t="shared" si="167"/>
        <v>0</v>
      </c>
      <c r="AE151" s="850">
        <f t="shared" si="167"/>
        <v>0</v>
      </c>
      <c r="AF151" s="850">
        <f t="shared" si="167"/>
        <v>0</v>
      </c>
      <c r="AG151" s="850">
        <f t="shared" si="167"/>
        <v>0</v>
      </c>
      <c r="AH151" s="850">
        <f t="shared" si="167"/>
        <v>0</v>
      </c>
      <c r="AI151" s="850">
        <f t="shared" si="167"/>
        <v>0</v>
      </c>
      <c r="AJ151" s="850">
        <f t="shared" si="167"/>
        <v>0</v>
      </c>
      <c r="AK151" s="850">
        <f t="shared" si="167"/>
        <v>0</v>
      </c>
      <c r="AL151" s="850">
        <f t="shared" si="167"/>
        <v>0</v>
      </c>
      <c r="AM151" s="850">
        <f t="shared" si="167"/>
        <v>0</v>
      </c>
      <c r="AN151" s="850">
        <f t="shared" si="167"/>
        <v>0</v>
      </c>
      <c r="AO151" s="850">
        <f t="shared" si="167"/>
        <v>0</v>
      </c>
      <c r="AP151" s="850">
        <f t="shared" si="167"/>
        <v>-9.1376029800631642E-2</v>
      </c>
      <c r="AQ151" s="850">
        <f t="shared" si="167"/>
        <v>-9.1376029800631642E-2</v>
      </c>
      <c r="AR151" s="850">
        <f t="shared" si="167"/>
        <v>-9.1376029800631642E-2</v>
      </c>
      <c r="AS151" s="850">
        <f t="shared" si="167"/>
        <v>-9.1376029800631642E-2</v>
      </c>
      <c r="AT151" s="850">
        <f t="shared" si="167"/>
        <v>-9.1376029800631642E-2</v>
      </c>
      <c r="AU151" s="850">
        <f t="shared" si="167"/>
        <v>-9.1376029800631642E-2</v>
      </c>
      <c r="AV151" s="850">
        <f t="shared" si="167"/>
        <v>-9.1376029800631642E-2</v>
      </c>
      <c r="AW151" s="850">
        <f t="shared" si="167"/>
        <v>-0.10654326673810921</v>
      </c>
      <c r="AX151" s="850">
        <f t="shared" si="167"/>
        <v>-0.10654326673810921</v>
      </c>
      <c r="AY151" s="850">
        <f t="shared" si="167"/>
        <v>-0.10654326673810921</v>
      </c>
      <c r="AZ151" s="850">
        <f t="shared" si="167"/>
        <v>-0.10654326673810921</v>
      </c>
      <c r="BA151" s="850">
        <f t="shared" si="167"/>
        <v>-0.10654326673810921</v>
      </c>
      <c r="BB151" s="850">
        <f t="shared" si="167"/>
        <v>-0.10063123637849625</v>
      </c>
      <c r="BC151" s="850">
        <f t="shared" si="167"/>
        <v>-0.10063123637849625</v>
      </c>
      <c r="BD151" s="850">
        <f t="shared" si="167"/>
        <v>-0.10063123637849625</v>
      </c>
      <c r="BE151" s="850">
        <f t="shared" si="167"/>
        <v>-0.10063123637849625</v>
      </c>
      <c r="BF151" s="850">
        <f t="shared" si="167"/>
        <v>-7.3884078804304032E-2</v>
      </c>
      <c r="BG151" s="850">
        <f t="shared" si="167"/>
        <v>-7.3884078804304032E-2</v>
      </c>
      <c r="BH151" s="850">
        <f t="shared" si="167"/>
        <v>-7.3884078804304032E-2</v>
      </c>
      <c r="BI151" s="850">
        <f t="shared" si="167"/>
        <v>-7.3884078804304032E-2</v>
      </c>
      <c r="BJ151" s="850">
        <f t="shared" si="167"/>
        <v>-7.3884078804304032E-2</v>
      </c>
      <c r="BK151" s="850">
        <f t="shared" si="167"/>
        <v>-7.3884078804304032E-2</v>
      </c>
      <c r="BL151" s="850">
        <f t="shared" si="167"/>
        <v>-7.3884078804304032E-2</v>
      </c>
      <c r="BM151" s="850">
        <f t="shared" si="167"/>
        <v>-7.3884078804304032E-2</v>
      </c>
      <c r="BN151" s="850">
        <f t="shared" si="167"/>
        <v>1.323946747047966E-2</v>
      </c>
      <c r="BO151" s="850">
        <f t="shared" si="167"/>
        <v>1.323946747047966E-2</v>
      </c>
      <c r="BP151" s="850">
        <f t="shared" si="167"/>
        <v>1.323946747047966E-2</v>
      </c>
      <c r="BQ151" s="850">
        <f t="shared" si="167"/>
        <v>1.323946747047966E-2</v>
      </c>
      <c r="BR151" s="850">
        <f t="shared" si="167"/>
        <v>1.323946747047966E-2</v>
      </c>
      <c r="BS151" s="850">
        <f t="shared" si="167"/>
        <v>1.323946747047966E-2</v>
      </c>
      <c r="BT151" s="850">
        <f t="shared" si="167"/>
        <v>1.323946747047966E-2</v>
      </c>
      <c r="BU151" s="850">
        <f t="shared" si="167"/>
        <v>2.9886847986642984E-2</v>
      </c>
      <c r="BV151" s="850">
        <f t="shared" si="167"/>
        <v>2.9886847986642984E-2</v>
      </c>
      <c r="BW151" s="850">
        <f t="shared" si="167"/>
        <v>2.9886847986642984E-2</v>
      </c>
      <c r="BX151" s="850">
        <f t="shared" ref="BX151:EH151" si="168">BX150</f>
        <v>2.9886847986642984E-2</v>
      </c>
      <c r="BY151" s="850">
        <f t="shared" si="168"/>
        <v>2.3068393412549071E-2</v>
      </c>
      <c r="BZ151" s="850">
        <f t="shared" si="168"/>
        <v>2.3068393412549071E-2</v>
      </c>
      <c r="CA151" s="850">
        <f t="shared" si="168"/>
        <v>-9.8476194310790355E-3</v>
      </c>
      <c r="CB151" s="850">
        <f t="shared" si="168"/>
        <v>-9.8476194310790355E-3</v>
      </c>
      <c r="CC151" s="850">
        <f t="shared" si="168"/>
        <v>-9.8476194310790355E-3</v>
      </c>
      <c r="CD151" s="850">
        <f t="shared" si="168"/>
        <v>0</v>
      </c>
      <c r="CE151" s="850">
        <f t="shared" si="168"/>
        <v>0</v>
      </c>
      <c r="CF151" s="850">
        <f t="shared" si="168"/>
        <v>0</v>
      </c>
      <c r="CG151" s="850">
        <f t="shared" si="168"/>
        <v>0</v>
      </c>
      <c r="CH151" s="850">
        <f t="shared" si="168"/>
        <v>0.14810003831740826</v>
      </c>
      <c r="CI151" s="850">
        <f t="shared" si="168"/>
        <v>0.19665341278732207</v>
      </c>
      <c r="CJ151" s="850">
        <f t="shared" si="168"/>
        <v>0.19665341278732207</v>
      </c>
      <c r="CK151" s="850">
        <f t="shared" si="168"/>
        <v>0.19665341278732207</v>
      </c>
      <c r="CL151" s="850">
        <f t="shared" si="168"/>
        <v>0.19665341278732207</v>
      </c>
      <c r="CM151" s="850">
        <f t="shared" si="168"/>
        <v>0.19665341278732207</v>
      </c>
      <c r="CN151" s="850">
        <f t="shared" si="168"/>
        <v>0.19665341278732207</v>
      </c>
      <c r="CO151" s="850">
        <f t="shared" si="168"/>
        <v>0.19665341278732207</v>
      </c>
      <c r="CP151" s="850">
        <f t="shared" si="168"/>
        <v>5.4952114960929777E-2</v>
      </c>
      <c r="CQ151" s="850">
        <f t="shared" si="168"/>
        <v>5.4952114960929777E-2</v>
      </c>
      <c r="CR151" s="850">
        <f t="shared" si="168"/>
        <v>5.4952114960929777E-2</v>
      </c>
      <c r="CS151" s="850">
        <f t="shared" si="168"/>
        <v>5.4952114960929777E-2</v>
      </c>
      <c r="CT151" s="850">
        <f t="shared" si="168"/>
        <v>5.4952114960929777E-2</v>
      </c>
      <c r="CU151" s="850">
        <f t="shared" si="168"/>
        <v>5.4952114960929777E-2</v>
      </c>
      <c r="CV151" s="850">
        <f t="shared" si="168"/>
        <v>5.4952114960929777E-2</v>
      </c>
      <c r="CW151" s="850">
        <f t="shared" si="168"/>
        <v>1.645145898683964E-2</v>
      </c>
      <c r="CX151" s="850">
        <f t="shared" si="168"/>
        <v>1.645145898683964E-2</v>
      </c>
      <c r="CY151" s="850">
        <f t="shared" si="168"/>
        <v>1.645145898683964E-2</v>
      </c>
      <c r="CZ151" s="850">
        <f t="shared" si="168"/>
        <v>1.645145898683964E-2</v>
      </c>
      <c r="DA151" s="850">
        <f t="shared" si="168"/>
        <v>1.645145898683964E-2</v>
      </c>
      <c r="DB151" s="850">
        <f t="shared" si="168"/>
        <v>0</v>
      </c>
      <c r="DC151" s="850">
        <f t="shared" si="168"/>
        <v>0</v>
      </c>
      <c r="DD151" s="850">
        <f t="shared" si="168"/>
        <v>0</v>
      </c>
      <c r="DE151" s="850">
        <f t="shared" si="168"/>
        <v>0</v>
      </c>
      <c r="DF151" s="850">
        <f t="shared" si="168"/>
        <v>0.12233447158675492</v>
      </c>
      <c r="DG151" s="850">
        <f t="shared" si="168"/>
        <v>0.12703398218785455</v>
      </c>
      <c r="DH151" s="850">
        <f t="shared" si="168"/>
        <v>0.12703398218785455</v>
      </c>
      <c r="DI151" s="850">
        <f t="shared" si="168"/>
        <v>0.12703398218785455</v>
      </c>
      <c r="DJ151" s="850">
        <f t="shared" si="168"/>
        <v>0.12703398218785455</v>
      </c>
      <c r="DK151" s="850">
        <f t="shared" si="168"/>
        <v>0.12703398218785455</v>
      </c>
      <c r="DL151" s="850">
        <f t="shared" si="168"/>
        <v>0.12703398218785455</v>
      </c>
      <c r="DM151" s="850">
        <f t="shared" si="168"/>
        <v>0.12703398218785455</v>
      </c>
      <c r="DN151" s="850">
        <f t="shared" si="168"/>
        <v>0.16132689759944441</v>
      </c>
      <c r="DO151" s="850">
        <f t="shared" si="168"/>
        <v>0.16132689759944441</v>
      </c>
      <c r="DP151" s="850">
        <f t="shared" si="168"/>
        <v>0.16132689759944441</v>
      </c>
      <c r="DQ151" s="850">
        <f t="shared" si="168"/>
        <v>0.16132689759944441</v>
      </c>
      <c r="DR151" s="850">
        <f t="shared" si="168"/>
        <v>0.16132689759944441</v>
      </c>
      <c r="DS151" s="850">
        <f t="shared" si="168"/>
        <v>0.16132689759944441</v>
      </c>
      <c r="DT151" s="850">
        <f t="shared" si="168"/>
        <v>0.16132689759944441</v>
      </c>
      <c r="DU151" s="850">
        <f t="shared" si="168"/>
        <v>1.7035503352386181</v>
      </c>
      <c r="DV151" s="850">
        <f t="shared" si="168"/>
        <v>1.7035503352386181</v>
      </c>
      <c r="DW151" s="850">
        <f t="shared" si="168"/>
        <v>1.7035503352386181</v>
      </c>
      <c r="DX151" s="850">
        <f t="shared" si="168"/>
        <v>1.7035503352386181</v>
      </c>
      <c r="DY151" s="850">
        <f t="shared" si="168"/>
        <v>1.9</v>
      </c>
      <c r="DZ151" s="850">
        <f t="shared" si="168"/>
        <v>1.9</v>
      </c>
      <c r="EA151" s="850">
        <f t="shared" si="168"/>
        <v>2</v>
      </c>
      <c r="EB151" s="850">
        <f t="shared" si="168"/>
        <v>2</v>
      </c>
      <c r="EC151" s="850">
        <f t="shared" si="168"/>
        <v>2</v>
      </c>
      <c r="ED151" s="850">
        <f t="shared" si="168"/>
        <v>1.8</v>
      </c>
      <c r="EE151" s="850">
        <f t="shared" si="168"/>
        <v>1.8</v>
      </c>
      <c r="EF151" s="850">
        <f t="shared" si="168"/>
        <v>1.8</v>
      </c>
      <c r="EG151" s="850">
        <f t="shared" si="168"/>
        <v>1.5</v>
      </c>
      <c r="EH151" s="850">
        <f t="shared" si="168"/>
        <v>1.3</v>
      </c>
      <c r="EI151" s="850">
        <f t="shared" ref="EI151:EN151" si="169">EI150</f>
        <v>0.66167232204669624</v>
      </c>
      <c r="EJ151" s="850">
        <f t="shared" si="169"/>
        <v>0.66167232204669624</v>
      </c>
      <c r="EK151" s="850">
        <f t="shared" si="169"/>
        <v>0.66167232204669624</v>
      </c>
      <c r="EL151" s="850">
        <f t="shared" si="169"/>
        <v>0.66167232204669624</v>
      </c>
      <c r="EM151" s="850">
        <f t="shared" si="169"/>
        <v>0.66167232204669624</v>
      </c>
      <c r="EN151" s="850">
        <f t="shared" si="169"/>
        <v>0.66167232204669624</v>
      </c>
      <c r="EO151" s="850">
        <f t="shared" ref="EO151:ER151" si="170">EO150</f>
        <v>0.66167232204669624</v>
      </c>
      <c r="EP151" s="850">
        <f t="shared" si="170"/>
        <v>7.5642110469861024E-2</v>
      </c>
      <c r="EQ151" s="850">
        <f t="shared" si="170"/>
        <v>7.5642110469861024E-2</v>
      </c>
      <c r="ER151" s="850">
        <f t="shared" si="170"/>
        <v>0.08</v>
      </c>
      <c r="ES151" s="850">
        <f t="shared" ref="ES151:GU151" si="171">ES150</f>
        <v>7.5642110469861024E-2</v>
      </c>
      <c r="ET151" s="850">
        <f t="shared" si="171"/>
        <v>7.5642110469861024E-2</v>
      </c>
      <c r="EU151" s="850">
        <f t="shared" si="171"/>
        <v>7.5642110469861024E-2</v>
      </c>
      <c r="EV151" s="850">
        <f t="shared" si="171"/>
        <v>7.5642110469861024E-2</v>
      </c>
      <c r="EW151" s="850">
        <f t="shared" si="171"/>
        <v>-0.40819015171678963</v>
      </c>
      <c r="EX151" s="850">
        <f t="shared" si="171"/>
        <v>-0.40819015171678963</v>
      </c>
      <c r="EY151" s="850">
        <f t="shared" si="171"/>
        <v>-0.40819015171678963</v>
      </c>
      <c r="EZ151" s="850">
        <f t="shared" si="171"/>
        <v>-0.40819015171678963</v>
      </c>
      <c r="FA151" s="850">
        <f t="shared" si="171"/>
        <v>-0.40819015171678963</v>
      </c>
      <c r="FB151" s="850">
        <f t="shared" si="171"/>
        <v>5.5501822543016388E-2</v>
      </c>
      <c r="FC151" s="850">
        <f t="shared" si="171"/>
        <v>5.5501822543016388E-2</v>
      </c>
      <c r="FD151" s="850">
        <f t="shared" si="171"/>
        <v>5.5501822543016388E-2</v>
      </c>
      <c r="FE151" s="850">
        <f t="shared" si="171"/>
        <v>5.5501822543016388E-2</v>
      </c>
      <c r="FF151" s="850">
        <f t="shared" si="171"/>
        <v>0.20562144337116717</v>
      </c>
      <c r="FG151" s="850">
        <f t="shared" si="171"/>
        <v>0.20562144337116717</v>
      </c>
      <c r="FH151" s="850">
        <f t="shared" si="171"/>
        <v>0.20562144337116717</v>
      </c>
      <c r="FI151" s="850">
        <f t="shared" si="171"/>
        <v>0.20562144337116717</v>
      </c>
      <c r="FJ151" s="850">
        <f t="shared" si="171"/>
        <v>0.20562144337116717</v>
      </c>
      <c r="FK151" s="850">
        <f t="shared" si="171"/>
        <v>0.20562144337116717</v>
      </c>
      <c r="FL151" s="850">
        <f t="shared" si="171"/>
        <v>0.20562144337116717</v>
      </c>
      <c r="FM151" s="850">
        <f t="shared" si="171"/>
        <v>0.20562144337116717</v>
      </c>
      <c r="FN151" s="850">
        <f t="shared" si="171"/>
        <v>0.26321756976751409</v>
      </c>
      <c r="FO151" s="850">
        <f t="shared" si="171"/>
        <v>0.26321756976751409</v>
      </c>
      <c r="FP151" s="850">
        <f t="shared" si="171"/>
        <v>0.26321756976751409</v>
      </c>
      <c r="FQ151" s="850">
        <f t="shared" si="171"/>
        <v>0.26321756976751409</v>
      </c>
      <c r="FR151" s="850">
        <f t="shared" si="171"/>
        <v>0.26321756976751409</v>
      </c>
      <c r="FS151" s="850">
        <f t="shared" si="171"/>
        <v>0.26321756976751409</v>
      </c>
      <c r="FT151" s="850">
        <f t="shared" si="171"/>
        <v>0.26321756976751409</v>
      </c>
      <c r="FU151" s="850">
        <f t="shared" si="171"/>
        <v>1.5939652259542649</v>
      </c>
      <c r="FV151" s="850">
        <f t="shared" si="171"/>
        <v>1.5939652259542649</v>
      </c>
      <c r="FW151" s="850">
        <f t="shared" si="171"/>
        <v>1.5939652259542649</v>
      </c>
      <c r="FX151" s="850">
        <f t="shared" si="171"/>
        <v>1.5939652259542649</v>
      </c>
      <c r="FY151" s="850">
        <f t="shared" si="171"/>
        <v>1.2687616376903579</v>
      </c>
      <c r="FZ151" s="850">
        <f t="shared" si="171"/>
        <v>1.2687616376903579</v>
      </c>
      <c r="GA151" s="850">
        <f t="shared" si="171"/>
        <v>1.1915619511601676</v>
      </c>
      <c r="GB151" s="850">
        <f t="shared" si="171"/>
        <v>1.1915619511601676</v>
      </c>
      <c r="GC151" s="850">
        <f t="shared" si="171"/>
        <v>1.1915619511601676</v>
      </c>
      <c r="GD151" s="850">
        <f t="shared" si="171"/>
        <v>0.50478601965350478</v>
      </c>
      <c r="GE151" s="850">
        <f t="shared" si="171"/>
        <v>0.50478601965350478</v>
      </c>
      <c r="GF151" s="850">
        <f t="shared" si="171"/>
        <v>0.50478601965350478</v>
      </c>
      <c r="GG151" s="850">
        <f t="shared" si="171"/>
        <v>0.50478601965350478</v>
      </c>
      <c r="GH151" s="850">
        <f t="shared" si="171"/>
        <v>0.32131148419969691</v>
      </c>
      <c r="GI151" s="850">
        <f t="shared" si="171"/>
        <v>0.32131148419969691</v>
      </c>
      <c r="GJ151" s="850">
        <f t="shared" si="171"/>
        <v>0.32131148419969691</v>
      </c>
      <c r="GK151" s="850">
        <f t="shared" si="171"/>
        <v>0.32131148419969691</v>
      </c>
      <c r="GL151" s="850">
        <f t="shared" si="171"/>
        <v>0.32131148419969691</v>
      </c>
      <c r="GM151" s="850">
        <f t="shared" si="171"/>
        <v>0.32131148419969691</v>
      </c>
      <c r="GN151" s="850">
        <f t="shared" si="171"/>
        <v>0.32131148419969691</v>
      </c>
      <c r="GO151" s="850">
        <f t="shared" si="171"/>
        <v>0.32131148419969691</v>
      </c>
      <c r="GP151" s="850">
        <f t="shared" si="171"/>
        <v>0.15203064492595963</v>
      </c>
      <c r="GQ151" s="850">
        <f t="shared" si="171"/>
        <v>0.15203064492595963</v>
      </c>
      <c r="GR151" s="850">
        <f t="shared" si="171"/>
        <v>0.15203064492595963</v>
      </c>
      <c r="GS151" s="850">
        <f t="shared" si="171"/>
        <v>0.15203064492595963</v>
      </c>
      <c r="GT151" s="850">
        <f t="shared" si="171"/>
        <v>0.15203064492595963</v>
      </c>
      <c r="GU151" s="850">
        <f t="shared" si="171"/>
        <v>0.15203064492595963</v>
      </c>
      <c r="GV151" s="850">
        <f t="shared" ref="GV151:JG151" si="172">GV150</f>
        <v>0.15203064492595963</v>
      </c>
      <c r="GW151" s="850">
        <f t="shared" si="172"/>
        <v>-0.19381358067827925</v>
      </c>
      <c r="GX151" s="850">
        <f t="shared" si="172"/>
        <v>-0.19381358067827925</v>
      </c>
      <c r="GY151" s="850">
        <f t="shared" si="172"/>
        <v>-0.19381358067827925</v>
      </c>
      <c r="GZ151" s="850">
        <f t="shared" si="172"/>
        <v>-0.19381358067827925</v>
      </c>
      <c r="HA151" s="850">
        <f t="shared" si="172"/>
        <v>-0.19381358067827925</v>
      </c>
      <c r="HB151" s="850">
        <f t="shared" si="172"/>
        <v>-3.8851275780111827E-2</v>
      </c>
      <c r="HC151" s="850">
        <f t="shared" si="172"/>
        <v>-3.8851275780111827E-2</v>
      </c>
      <c r="HD151" s="850">
        <f t="shared" si="172"/>
        <v>-3.8851275780111827E-2</v>
      </c>
      <c r="HE151" s="850">
        <f t="shared" si="172"/>
        <v>-3.8851275780111827E-2</v>
      </c>
      <c r="HF151" s="850">
        <f t="shared" si="172"/>
        <v>9.4026679329690666E-2</v>
      </c>
      <c r="HG151" s="850">
        <f t="shared" si="172"/>
        <v>8.4593037451122122E-2</v>
      </c>
      <c r="HH151" s="850">
        <f t="shared" si="172"/>
        <v>8.4593037451122122E-2</v>
      </c>
      <c r="HI151" s="850">
        <f t="shared" si="172"/>
        <v>8.4593037451122122E-2</v>
      </c>
      <c r="HJ151" s="850">
        <f t="shared" si="172"/>
        <v>8.4593037451122122E-2</v>
      </c>
      <c r="HK151" s="850">
        <f t="shared" si="172"/>
        <v>8.4593037451122122E-2</v>
      </c>
      <c r="HL151" s="850">
        <f t="shared" si="172"/>
        <v>8.4593037451122122E-2</v>
      </c>
      <c r="HM151" s="850">
        <f t="shared" si="172"/>
        <v>8.4593037451122122E-2</v>
      </c>
      <c r="HN151" s="850">
        <f t="shared" si="172"/>
        <v>-8.4908893473389924E-3</v>
      </c>
      <c r="HO151" s="850">
        <f t="shared" si="172"/>
        <v>-8.4908893473389924E-3</v>
      </c>
      <c r="HP151" s="850">
        <f t="shared" si="172"/>
        <v>-8.4908893473389924E-3</v>
      </c>
      <c r="HQ151" s="850">
        <f t="shared" si="172"/>
        <v>-8.4908893473389924E-3</v>
      </c>
      <c r="HR151" s="850">
        <f t="shared" si="172"/>
        <v>-8.4908893473389924E-3</v>
      </c>
      <c r="HS151" s="850">
        <f t="shared" si="172"/>
        <v>-8.4908893473389924E-3</v>
      </c>
      <c r="HT151" s="850">
        <f t="shared" si="172"/>
        <v>-8.4908893473389924E-3</v>
      </c>
      <c r="HU151" s="850">
        <f t="shared" si="172"/>
        <v>1.5840029432920515</v>
      </c>
      <c r="HV151" s="850">
        <f t="shared" si="172"/>
        <v>1.5840029432920515</v>
      </c>
      <c r="HW151" s="850">
        <f t="shared" si="172"/>
        <v>1.5840029432920515</v>
      </c>
      <c r="HX151" s="850">
        <f t="shared" si="172"/>
        <v>1.5840029432920515</v>
      </c>
      <c r="HY151" s="850">
        <f t="shared" si="172"/>
        <v>1.2110906541589737</v>
      </c>
      <c r="HZ151" s="850">
        <f t="shared" si="172"/>
        <v>1.2110906541589737</v>
      </c>
      <c r="IA151" s="850">
        <f t="shared" si="172"/>
        <v>1.2703429066087715</v>
      </c>
      <c r="IB151" s="850">
        <f t="shared" si="172"/>
        <v>1.2703429066087715</v>
      </c>
      <c r="IC151" s="850">
        <f t="shared" si="172"/>
        <v>1.2703429066087715</v>
      </c>
      <c r="ID151" s="850">
        <f t="shared" si="172"/>
        <v>-5.2882344916083568E-2</v>
      </c>
      <c r="IE151" s="850">
        <f t="shared" si="172"/>
        <v>-5.2882344916083568E-2</v>
      </c>
      <c r="IF151" s="850">
        <f t="shared" si="172"/>
        <v>-5.2882344916083568E-2</v>
      </c>
      <c r="IG151" s="850">
        <f t="shared" si="172"/>
        <v>-5.2882344916083568E-2</v>
      </c>
      <c r="IH151" s="850">
        <f t="shared" si="172"/>
        <v>-5.7828952707758674E-2</v>
      </c>
      <c r="II151" s="850">
        <f t="shared" si="172"/>
        <v>-5.9208714333182755E-2</v>
      </c>
      <c r="IJ151" s="850">
        <f t="shared" si="172"/>
        <v>-5.9208714333182755E-2</v>
      </c>
      <c r="IK151" s="850">
        <f t="shared" si="172"/>
        <v>-5.9208714333182755E-2</v>
      </c>
      <c r="IL151" s="850">
        <f t="shared" si="172"/>
        <v>-5.9208714333182755E-2</v>
      </c>
      <c r="IM151" s="850">
        <f t="shared" si="172"/>
        <v>-5.9208714333182755E-2</v>
      </c>
      <c r="IN151" s="850">
        <f t="shared" si="172"/>
        <v>-5.9208714333182755E-2</v>
      </c>
      <c r="IO151" s="850">
        <f t="shared" si="172"/>
        <v>-5.9208714333182755E-2</v>
      </c>
      <c r="IP151" s="850">
        <f t="shared" si="172"/>
        <v>0.18414087007555047</v>
      </c>
      <c r="IQ151" s="850">
        <f t="shared" si="172"/>
        <v>0.18414087007555047</v>
      </c>
      <c r="IR151" s="850">
        <f t="shared" si="172"/>
        <v>0.18414087007555047</v>
      </c>
      <c r="IS151" s="850">
        <f t="shared" si="172"/>
        <v>0.18414087007555047</v>
      </c>
      <c r="IT151" s="850">
        <f t="shared" si="172"/>
        <v>0.18414087007555047</v>
      </c>
      <c r="IU151" s="850">
        <f t="shared" si="172"/>
        <v>0.18414087007555047</v>
      </c>
      <c r="IV151" s="850">
        <f t="shared" si="172"/>
        <v>0.18414087007555047</v>
      </c>
      <c r="IW151" s="850">
        <f t="shared" si="172"/>
        <v>-0.27654608870200015</v>
      </c>
      <c r="IX151" s="850">
        <f t="shared" si="172"/>
        <v>-0.27654608870200015</v>
      </c>
      <c r="IY151" s="850">
        <f t="shared" si="172"/>
        <v>-0.27654608870200015</v>
      </c>
      <c r="IZ151" s="850">
        <f t="shared" si="172"/>
        <v>-0.27654608870200015</v>
      </c>
      <c r="JA151" s="850">
        <f t="shared" si="172"/>
        <v>-0.27654608870200015</v>
      </c>
      <c r="JB151" s="850">
        <f t="shared" si="172"/>
        <v>2.7437147435448672E-2</v>
      </c>
      <c r="JC151" s="850">
        <f t="shared" si="172"/>
        <v>2.7437147435448672E-2</v>
      </c>
      <c r="JD151" s="850">
        <f t="shared" si="172"/>
        <v>2.7437147435448672E-2</v>
      </c>
      <c r="JE151" s="850">
        <f t="shared" si="172"/>
        <v>2.7437147435448672E-2</v>
      </c>
      <c r="JF151" s="850">
        <f t="shared" si="172"/>
        <v>0.22604797926738662</v>
      </c>
      <c r="JG151" s="850">
        <f t="shared" si="172"/>
        <v>0.22604797926738662</v>
      </c>
      <c r="JH151" s="850">
        <f t="shared" ref="JH151:LS151" si="173">JH150</f>
        <v>0.22604797926738662</v>
      </c>
      <c r="JI151" s="850">
        <f t="shared" si="173"/>
        <v>0.22604797926738662</v>
      </c>
      <c r="JJ151" s="850">
        <f t="shared" si="173"/>
        <v>0.22604797926738662</v>
      </c>
      <c r="JK151" s="850">
        <f t="shared" si="173"/>
        <v>0.22604797926738662</v>
      </c>
      <c r="JL151" s="850">
        <f t="shared" si="173"/>
        <v>0.22604797926738662</v>
      </c>
      <c r="JM151" s="850">
        <f t="shared" si="173"/>
        <v>0.22604797926738662</v>
      </c>
      <c r="JN151" s="850">
        <f t="shared" si="173"/>
        <v>0.28637630992491658</v>
      </c>
      <c r="JO151" s="850">
        <f t="shared" si="173"/>
        <v>0.28637630992491658</v>
      </c>
      <c r="JP151" s="850">
        <f t="shared" si="173"/>
        <v>0.28637630992491658</v>
      </c>
      <c r="JQ151" s="850">
        <f t="shared" si="173"/>
        <v>0.28637630992491658</v>
      </c>
      <c r="JR151" s="850">
        <f t="shared" si="173"/>
        <v>0.28637630992491658</v>
      </c>
      <c r="JS151" s="850">
        <f t="shared" si="173"/>
        <v>0.28637630992491658</v>
      </c>
      <c r="JT151" s="850">
        <f t="shared" si="173"/>
        <v>0.28637630992491658</v>
      </c>
      <c r="JU151" s="850">
        <f t="shared" si="173"/>
        <v>1.6935880525764055</v>
      </c>
      <c r="JV151" s="850">
        <f t="shared" si="173"/>
        <v>1.6935880525764055</v>
      </c>
      <c r="JW151" s="850">
        <f t="shared" si="173"/>
        <v>1.6935880525764055</v>
      </c>
      <c r="JX151" s="850">
        <f t="shared" si="173"/>
        <v>1.6935880525764055</v>
      </c>
      <c r="JY151" s="850">
        <f t="shared" si="173"/>
        <v>1.2572274409840798</v>
      </c>
      <c r="JZ151" s="850">
        <f t="shared" si="173"/>
        <v>1.2572274409840798</v>
      </c>
      <c r="KA151" s="850">
        <f t="shared" si="173"/>
        <v>1.0635428985561806</v>
      </c>
      <c r="KB151" s="850">
        <f t="shared" si="173"/>
        <v>1.0635428985561806</v>
      </c>
      <c r="KC151" s="850">
        <f t="shared" si="173"/>
        <v>1.0635428985561806</v>
      </c>
      <c r="KD151" s="850">
        <f t="shared" si="173"/>
        <v>0.51440099145643181</v>
      </c>
      <c r="KE151" s="850">
        <f t="shared" si="173"/>
        <v>0.51440099145643181</v>
      </c>
      <c r="KF151" s="850">
        <f t="shared" si="173"/>
        <v>0.51440099145643181</v>
      </c>
      <c r="KG151" s="850">
        <f t="shared" si="173"/>
        <v>0.51440099145643181</v>
      </c>
      <c r="KH151" s="850">
        <f t="shared" si="173"/>
        <v>0.48592519955604807</v>
      </c>
      <c r="KI151" s="850">
        <f t="shared" si="173"/>
        <v>0.48592519955604807</v>
      </c>
      <c r="KJ151" s="850">
        <f t="shared" si="173"/>
        <v>0.48592519955604807</v>
      </c>
      <c r="KK151" s="850">
        <f t="shared" si="173"/>
        <v>0.48592519955604807</v>
      </c>
      <c r="KL151" s="850">
        <f t="shared" si="173"/>
        <v>0.48592519955604807</v>
      </c>
      <c r="KM151" s="850">
        <f t="shared" si="173"/>
        <v>0.48592519955604807</v>
      </c>
      <c r="KN151" s="850">
        <f t="shared" si="173"/>
        <v>0.48592519955604807</v>
      </c>
      <c r="KO151" s="850">
        <f t="shared" si="173"/>
        <v>0.48592519955604807</v>
      </c>
      <c r="KP151" s="850">
        <f t="shared" si="173"/>
        <v>7.0172491544120419E-2</v>
      </c>
      <c r="KQ151" s="850">
        <f t="shared" si="173"/>
        <v>7.0172491544120419E-2</v>
      </c>
      <c r="KR151" s="850">
        <f t="shared" si="173"/>
        <v>7.0172491544120419E-2</v>
      </c>
      <c r="KS151" s="850">
        <f t="shared" si="173"/>
        <v>7.0172491544120419E-2</v>
      </c>
      <c r="KT151" s="850">
        <f t="shared" si="173"/>
        <v>7.0172491544120419E-2</v>
      </c>
      <c r="KU151" s="850">
        <f t="shared" si="173"/>
        <v>7.0172491544120419E-2</v>
      </c>
      <c r="KV151" s="850">
        <f t="shared" si="173"/>
        <v>7.0172491544120419E-2</v>
      </c>
      <c r="KW151" s="850">
        <f t="shared" si="173"/>
        <v>-0.43132557083855083</v>
      </c>
      <c r="KX151" s="850">
        <f t="shared" si="173"/>
        <v>-0.43132557083855083</v>
      </c>
      <c r="KY151" s="850">
        <f t="shared" si="173"/>
        <v>-0.43132557083855083</v>
      </c>
      <c r="KZ151" s="850">
        <f t="shared" si="173"/>
        <v>-0.43132557083855083</v>
      </c>
      <c r="LA151" s="850">
        <f t="shared" si="173"/>
        <v>-0.43132557083855083</v>
      </c>
      <c r="LB151" s="850">
        <f t="shared" si="173"/>
        <v>-3.8851275780110051E-2</v>
      </c>
      <c r="LC151" s="850">
        <f t="shared" si="173"/>
        <v>-3.8851275780110051E-2</v>
      </c>
      <c r="LD151" s="850">
        <f t="shared" si="173"/>
        <v>-3.8851275780110051E-2</v>
      </c>
      <c r="LE151" s="850">
        <f t="shared" si="173"/>
        <v>-3.8851275780110051E-2</v>
      </c>
      <c r="LF151" s="850">
        <f t="shared" si="173"/>
        <v>0.11301421665964995</v>
      </c>
      <c r="LG151" s="850">
        <f t="shared" si="173"/>
        <v>0.12244828122923401</v>
      </c>
      <c r="LH151" s="850">
        <f t="shared" si="173"/>
        <v>0.12244828122923401</v>
      </c>
      <c r="LI151" s="850">
        <f t="shared" si="173"/>
        <v>0.12244828122923401</v>
      </c>
      <c r="LJ151" s="850">
        <f t="shared" si="173"/>
        <v>0.12244828122923401</v>
      </c>
      <c r="LK151" s="850">
        <f t="shared" si="173"/>
        <v>0.12244828122923401</v>
      </c>
      <c r="LL151" s="850">
        <f t="shared" si="173"/>
        <v>0.12244828122923401</v>
      </c>
      <c r="LM151" s="850">
        <f t="shared" si="173"/>
        <v>0.12244828122923401</v>
      </c>
      <c r="LN151" s="850">
        <f t="shared" si="173"/>
        <v>0.26321756976750876</v>
      </c>
      <c r="LO151" s="850">
        <f t="shared" si="173"/>
        <v>0.26321756976750876</v>
      </c>
      <c r="LP151" s="850">
        <f t="shared" si="173"/>
        <v>0.26321756976750876</v>
      </c>
      <c r="LQ151" s="850">
        <f t="shared" si="173"/>
        <v>0.26321756976750876</v>
      </c>
      <c r="LR151" s="850">
        <f t="shared" si="173"/>
        <v>0.26321756976750876</v>
      </c>
      <c r="LS151" s="850">
        <f t="shared" si="173"/>
        <v>0.26321756976750876</v>
      </c>
      <c r="LT151" s="850">
        <f t="shared" ref="LT151:OE151" si="174">LT150</f>
        <v>0.26321756976750876</v>
      </c>
      <c r="LU151" s="850">
        <f t="shared" si="174"/>
        <v>1.4943423993321217</v>
      </c>
      <c r="LV151" s="850">
        <f t="shared" si="174"/>
        <v>1.4943423993321217</v>
      </c>
      <c r="LW151" s="850">
        <f t="shared" si="174"/>
        <v>1.4943423993321217</v>
      </c>
      <c r="LX151" s="850">
        <f t="shared" si="174"/>
        <v>1.4943423993321217</v>
      </c>
      <c r="LY151" s="850">
        <f t="shared" si="174"/>
        <v>1.2572274409840789</v>
      </c>
      <c r="LZ151" s="850">
        <f t="shared" si="174"/>
        <v>1.2572274409840789</v>
      </c>
      <c r="MA151" s="850">
        <f t="shared" si="174"/>
        <v>1.1915619511601649</v>
      </c>
      <c r="MB151" s="850">
        <f t="shared" si="174"/>
        <v>1.1915619511601649</v>
      </c>
      <c r="MC151" s="850">
        <f t="shared" si="174"/>
        <v>1.1915619511601649</v>
      </c>
      <c r="MD151" s="850">
        <f t="shared" si="174"/>
        <v>0.51440099145643714</v>
      </c>
      <c r="ME151" s="850">
        <f t="shared" si="174"/>
        <v>0.51440099145643714</v>
      </c>
      <c r="MF151" s="850">
        <f t="shared" si="174"/>
        <v>0.51440099145643714</v>
      </c>
      <c r="MG151" s="850">
        <f t="shared" si="174"/>
        <v>0.51440099145643714</v>
      </c>
      <c r="MH151" s="850">
        <f t="shared" si="174"/>
        <v>0.11824010963871068</v>
      </c>
      <c r="MI151" s="850">
        <f t="shared" si="174"/>
        <v>0.11824010963871068</v>
      </c>
      <c r="MJ151" s="850">
        <f t="shared" si="174"/>
        <v>0.11824010963871068</v>
      </c>
      <c r="MK151" s="850">
        <f t="shared" si="174"/>
        <v>0.11824010963871068</v>
      </c>
      <c r="ML151" s="850">
        <f t="shared" si="174"/>
        <v>0.11824010963871068</v>
      </c>
      <c r="MM151" s="850">
        <f t="shared" si="174"/>
        <v>0.11824010963871068</v>
      </c>
      <c r="MN151" s="850">
        <f t="shared" si="174"/>
        <v>0.11824010963871068</v>
      </c>
      <c r="MO151" s="850">
        <f t="shared" si="174"/>
        <v>0.11824010963871068</v>
      </c>
      <c r="MP151" s="850">
        <f t="shared" si="174"/>
        <v>9.2520110269100897E-2</v>
      </c>
      <c r="MQ151" s="850">
        <f t="shared" si="174"/>
        <v>9.2520110269100897E-2</v>
      </c>
      <c r="MR151" s="850">
        <f t="shared" si="174"/>
        <v>9.2520110269100897E-2</v>
      </c>
      <c r="MS151" s="850">
        <f t="shared" si="174"/>
        <v>9.2520110269100897E-2</v>
      </c>
      <c r="MT151" s="850">
        <f t="shared" si="174"/>
        <v>9.2520110269100897E-2</v>
      </c>
      <c r="MU151" s="850">
        <f t="shared" si="174"/>
        <v>9.2520110269100897E-2</v>
      </c>
      <c r="MV151" s="850">
        <f t="shared" si="174"/>
        <v>9.2520110269100897E-2</v>
      </c>
      <c r="MW151" s="850">
        <f t="shared" si="174"/>
        <v>0.20085908898762028</v>
      </c>
      <c r="MX151" s="850">
        <f t="shared" si="174"/>
        <v>0.20085908898762028</v>
      </c>
      <c r="MY151" s="850">
        <f t="shared" si="174"/>
        <v>0.20085908898762028</v>
      </c>
      <c r="MZ151" s="850">
        <f t="shared" si="174"/>
        <v>0.20085908898762028</v>
      </c>
      <c r="NA151" s="850">
        <f t="shared" si="174"/>
        <v>0.20085908898762028</v>
      </c>
      <c r="NB151" s="850">
        <f t="shared" si="174"/>
        <v>-3.8851275780110051E-2</v>
      </c>
      <c r="NC151" s="850">
        <f t="shared" si="174"/>
        <v>-3.8851275780110051E-2</v>
      </c>
      <c r="ND151" s="850">
        <f t="shared" si="174"/>
        <v>-3.8851275780110051E-2</v>
      </c>
      <c r="NE151" s="850">
        <f t="shared" si="174"/>
        <v>-3.8851275780110051E-2</v>
      </c>
      <c r="NF151" s="850">
        <f t="shared" si="174"/>
        <v>0.11301421665964995</v>
      </c>
      <c r="NG151" s="850">
        <f t="shared" si="174"/>
        <v>0.12244828122923401</v>
      </c>
      <c r="NH151" s="850">
        <f t="shared" si="174"/>
        <v>0.12244828122923401</v>
      </c>
      <c r="NI151" s="850">
        <f t="shared" si="174"/>
        <v>0.12244828122923401</v>
      </c>
      <c r="NJ151" s="850">
        <f t="shared" si="174"/>
        <v>0.12244828122923401</v>
      </c>
      <c r="NK151" s="850">
        <f t="shared" si="174"/>
        <v>0.12244828122923401</v>
      </c>
      <c r="NL151" s="850">
        <f t="shared" si="174"/>
        <v>0.12244828122923401</v>
      </c>
      <c r="NM151" s="850">
        <f t="shared" si="174"/>
        <v>0.12244828122923401</v>
      </c>
      <c r="NN151" s="850">
        <f t="shared" si="174"/>
        <v>0.26321756976750876</v>
      </c>
      <c r="NO151" s="850">
        <f t="shared" si="174"/>
        <v>0.26321756976750876</v>
      </c>
      <c r="NP151" s="850">
        <f t="shared" si="174"/>
        <v>0.26321756976750876</v>
      </c>
      <c r="NQ151" s="850">
        <f t="shared" si="174"/>
        <v>0.26321756976750876</v>
      </c>
      <c r="NR151" s="850">
        <f t="shared" si="174"/>
        <v>0.26321756976750876</v>
      </c>
      <c r="NS151" s="850">
        <f t="shared" si="174"/>
        <v>0.26321756976750876</v>
      </c>
      <c r="NT151" s="850">
        <f t="shared" si="174"/>
        <v>0.26321756976750876</v>
      </c>
      <c r="NU151" s="850">
        <f t="shared" si="174"/>
        <v>1.4943423993321217</v>
      </c>
      <c r="NV151" s="850">
        <f t="shared" si="174"/>
        <v>1.4943423993321217</v>
      </c>
      <c r="NW151" s="850">
        <f t="shared" si="174"/>
        <v>1.4943423993321217</v>
      </c>
      <c r="NX151" s="850">
        <f t="shared" si="174"/>
        <v>1.4943423993321217</v>
      </c>
      <c r="NY151" s="850">
        <f t="shared" si="174"/>
        <v>1.2572274409840789</v>
      </c>
      <c r="NZ151" s="850">
        <f t="shared" si="174"/>
        <v>1.2572274409840789</v>
      </c>
      <c r="OA151" s="850">
        <f t="shared" si="174"/>
        <v>1.1915619511601649</v>
      </c>
      <c r="OB151" s="850">
        <f t="shared" si="174"/>
        <v>1.1915619511601649</v>
      </c>
      <c r="OC151" s="850">
        <f t="shared" si="174"/>
        <v>1.1915619511601649</v>
      </c>
      <c r="OD151" s="850">
        <f t="shared" si="174"/>
        <v>0.51440099145643714</v>
      </c>
      <c r="OE151" s="850">
        <f t="shared" si="174"/>
        <v>0.51440099145643714</v>
      </c>
      <c r="OF151" s="850">
        <f t="shared" ref="OF151:QQ151" si="175">OF150</f>
        <v>0.51440099145643714</v>
      </c>
      <c r="OG151" s="850">
        <f t="shared" si="175"/>
        <v>0.51440099145643714</v>
      </c>
      <c r="OH151" s="850">
        <f t="shared" si="175"/>
        <v>0.11824010963871068</v>
      </c>
      <c r="OI151" s="850">
        <f t="shared" si="175"/>
        <v>0.11824010963871068</v>
      </c>
      <c r="OJ151" s="850">
        <f t="shared" si="175"/>
        <v>0.11824010963871068</v>
      </c>
      <c r="OK151" s="850">
        <f t="shared" si="175"/>
        <v>0.11824010963871068</v>
      </c>
      <c r="OL151" s="850">
        <f t="shared" si="175"/>
        <v>0.11824010963871068</v>
      </c>
      <c r="OM151" s="850">
        <f t="shared" si="175"/>
        <v>0.11824010963871068</v>
      </c>
      <c r="ON151" s="850">
        <f t="shared" si="175"/>
        <v>0.11824010963871068</v>
      </c>
      <c r="OO151" s="850">
        <f t="shared" si="175"/>
        <v>0.11824010963871068</v>
      </c>
      <c r="OP151" s="850">
        <f t="shared" si="175"/>
        <v>9.2520110269100897E-2</v>
      </c>
      <c r="OQ151" s="850">
        <f t="shared" si="175"/>
        <v>9.2520110269100897E-2</v>
      </c>
      <c r="OR151" s="850">
        <f t="shared" si="175"/>
        <v>9.2520110269100897E-2</v>
      </c>
      <c r="OS151" s="850">
        <f t="shared" si="175"/>
        <v>9.2520110269100897E-2</v>
      </c>
      <c r="OT151" s="850">
        <f t="shared" si="175"/>
        <v>9.2520110269100897E-2</v>
      </c>
      <c r="OU151" s="850">
        <f t="shared" si="175"/>
        <v>9.2520110269100897E-2</v>
      </c>
      <c r="OV151" s="850">
        <f t="shared" si="175"/>
        <v>9.2520110269100897E-2</v>
      </c>
      <c r="OW151" s="850">
        <f t="shared" si="175"/>
        <v>0.20085908898762028</v>
      </c>
      <c r="OX151" s="850">
        <f t="shared" si="175"/>
        <v>0.20085908898762028</v>
      </c>
      <c r="OY151" s="850">
        <f t="shared" si="175"/>
        <v>0.20085908898762028</v>
      </c>
      <c r="OZ151" s="850">
        <f t="shared" si="175"/>
        <v>0.20085908898762028</v>
      </c>
      <c r="PA151" s="850">
        <f t="shared" si="175"/>
        <v>0.20085908898762028</v>
      </c>
      <c r="PB151" s="850">
        <f t="shared" si="175"/>
        <v>-3.8851275780110051E-2</v>
      </c>
      <c r="PC151" s="850">
        <f t="shared" si="175"/>
        <v>-3.8851275780110051E-2</v>
      </c>
      <c r="PD151" s="850">
        <f t="shared" si="175"/>
        <v>-3.8851275780110051E-2</v>
      </c>
      <c r="PE151" s="850">
        <f t="shared" si="175"/>
        <v>-3.8851275780110051E-2</v>
      </c>
      <c r="PF151" s="850">
        <f t="shared" si="175"/>
        <v>0.11301421665964995</v>
      </c>
      <c r="PG151" s="850">
        <f t="shared" si="175"/>
        <v>0.12244828122923401</v>
      </c>
      <c r="PH151" s="850">
        <f t="shared" si="175"/>
        <v>0.12244828122923401</v>
      </c>
      <c r="PI151" s="850">
        <f t="shared" si="175"/>
        <v>0.12244828122923401</v>
      </c>
      <c r="PJ151" s="850">
        <f t="shared" si="175"/>
        <v>0.12244828122923401</v>
      </c>
      <c r="PK151" s="850">
        <f t="shared" si="175"/>
        <v>0.12244828122923401</v>
      </c>
      <c r="PL151" s="850">
        <f t="shared" si="175"/>
        <v>0.12244828122923401</v>
      </c>
      <c r="PM151" s="850">
        <f t="shared" si="175"/>
        <v>0.12244828122923401</v>
      </c>
      <c r="PN151" s="850">
        <f t="shared" si="175"/>
        <v>0.26321756976750876</v>
      </c>
      <c r="PO151" s="850">
        <f t="shared" si="175"/>
        <v>0.26321756976750876</v>
      </c>
      <c r="PP151" s="850">
        <f t="shared" si="175"/>
        <v>0.26321756976750876</v>
      </c>
      <c r="PQ151" s="850">
        <f t="shared" si="175"/>
        <v>0.26321756976750876</v>
      </c>
      <c r="PR151" s="850">
        <f t="shared" si="175"/>
        <v>0.26321756976750876</v>
      </c>
      <c r="PS151" s="850">
        <f t="shared" si="175"/>
        <v>0.26321756976750876</v>
      </c>
      <c r="PT151" s="850">
        <f t="shared" si="175"/>
        <v>0.26321756976750876</v>
      </c>
      <c r="PU151" s="850">
        <f t="shared" si="175"/>
        <v>1.4943423993321217</v>
      </c>
      <c r="PV151" s="850">
        <f t="shared" si="175"/>
        <v>1.4943423993321217</v>
      </c>
      <c r="PW151" s="850">
        <f t="shared" si="175"/>
        <v>1.4943423993321217</v>
      </c>
      <c r="PX151" s="850">
        <f t="shared" si="175"/>
        <v>1.4943423993321217</v>
      </c>
      <c r="PY151" s="850">
        <f t="shared" si="175"/>
        <v>1.2572274409840789</v>
      </c>
      <c r="PZ151" s="850">
        <f t="shared" si="175"/>
        <v>1.2572274409840789</v>
      </c>
      <c r="QA151" s="850">
        <f t="shared" si="175"/>
        <v>1.1915619511601649</v>
      </c>
      <c r="QB151" s="850">
        <f t="shared" si="175"/>
        <v>1.1915619511601649</v>
      </c>
      <c r="QC151" s="850">
        <f t="shared" si="175"/>
        <v>1.1915619511601649</v>
      </c>
      <c r="QD151" s="850">
        <f t="shared" si="175"/>
        <v>0.51440099145643714</v>
      </c>
      <c r="QE151" s="850">
        <f t="shared" si="175"/>
        <v>0.51440099145643714</v>
      </c>
      <c r="QF151" s="850">
        <f t="shared" si="175"/>
        <v>0.51440099145643714</v>
      </c>
      <c r="QG151" s="850">
        <f t="shared" si="175"/>
        <v>0.51440099145643714</v>
      </c>
      <c r="QH151" s="850">
        <f t="shared" si="175"/>
        <v>0.11824010963871068</v>
      </c>
      <c r="QI151" s="850">
        <f t="shared" si="175"/>
        <v>0.11824010963871068</v>
      </c>
      <c r="QJ151" s="850">
        <f t="shared" si="175"/>
        <v>0.11824010963871068</v>
      </c>
      <c r="QK151" s="850">
        <f t="shared" si="175"/>
        <v>0.11824010963871068</v>
      </c>
      <c r="QL151" s="850">
        <f t="shared" si="175"/>
        <v>0.11824010963871068</v>
      </c>
      <c r="QM151" s="850">
        <f t="shared" si="175"/>
        <v>0.11824010963871068</v>
      </c>
      <c r="QN151" s="850">
        <f t="shared" si="175"/>
        <v>0.11824010963871068</v>
      </c>
      <c r="QO151" s="850">
        <f t="shared" si="175"/>
        <v>0.11824010963871068</v>
      </c>
      <c r="QP151" s="850">
        <f t="shared" si="175"/>
        <v>9.2520110269100897E-2</v>
      </c>
      <c r="QQ151" s="850">
        <f t="shared" si="175"/>
        <v>9.2520110269100897E-2</v>
      </c>
      <c r="QR151" s="850">
        <f t="shared" ref="QR151:SI151" si="176">QR150</f>
        <v>9.2520110269100897E-2</v>
      </c>
      <c r="QS151" s="850">
        <f t="shared" si="176"/>
        <v>9.2520110269100897E-2</v>
      </c>
      <c r="QT151" s="850">
        <f t="shared" si="176"/>
        <v>9.2520110269100897E-2</v>
      </c>
      <c r="QU151" s="850">
        <f t="shared" si="176"/>
        <v>9.2520110269100897E-2</v>
      </c>
      <c r="QV151" s="850">
        <f t="shared" si="176"/>
        <v>9.2520110269100897E-2</v>
      </c>
      <c r="QW151" s="850">
        <f t="shared" si="176"/>
        <v>0.20085908898762028</v>
      </c>
      <c r="QX151" s="850">
        <f t="shared" si="176"/>
        <v>0.20085908898762028</v>
      </c>
      <c r="QY151" s="850">
        <f t="shared" si="176"/>
        <v>0.20085908898762028</v>
      </c>
      <c r="QZ151" s="850">
        <f t="shared" si="176"/>
        <v>0.20085908898762028</v>
      </c>
      <c r="RA151" s="850">
        <f t="shared" si="176"/>
        <v>0.20085908898762028</v>
      </c>
      <c r="RB151" s="850">
        <f t="shared" si="176"/>
        <v>-3.8851275780110051E-2</v>
      </c>
      <c r="RC151" s="850">
        <f t="shared" si="176"/>
        <v>-3.8851275780110051E-2</v>
      </c>
      <c r="RD151" s="850">
        <f t="shared" si="176"/>
        <v>-3.8851275780110051E-2</v>
      </c>
      <c r="RE151" s="850">
        <f t="shared" si="176"/>
        <v>-3.8851275780110051E-2</v>
      </c>
      <c r="RF151" s="850">
        <f t="shared" si="176"/>
        <v>0.11301421665964995</v>
      </c>
      <c r="RG151" s="850">
        <f t="shared" si="176"/>
        <v>0.12244828122923401</v>
      </c>
      <c r="RH151" s="850">
        <f t="shared" si="176"/>
        <v>0.12244828122923401</v>
      </c>
      <c r="RI151" s="850">
        <f t="shared" si="176"/>
        <v>0.12244828122923401</v>
      </c>
      <c r="RJ151" s="850">
        <f t="shared" si="176"/>
        <v>0.12244828122923401</v>
      </c>
      <c r="RK151" s="850">
        <f t="shared" si="176"/>
        <v>0.12244828122923401</v>
      </c>
      <c r="RL151" s="850">
        <f t="shared" si="176"/>
        <v>0.12244828122923401</v>
      </c>
      <c r="RM151" s="850">
        <f t="shared" si="176"/>
        <v>0.12244828122923401</v>
      </c>
      <c r="RN151" s="850">
        <f t="shared" si="176"/>
        <v>0.26321756976750876</v>
      </c>
      <c r="RO151" s="850">
        <f t="shared" si="176"/>
        <v>0.26321756976750876</v>
      </c>
      <c r="RP151" s="850">
        <f t="shared" si="176"/>
        <v>0.26321756976750876</v>
      </c>
      <c r="RQ151" s="850">
        <f t="shared" si="176"/>
        <v>0.26321756976750876</v>
      </c>
      <c r="RR151" s="850">
        <f t="shared" si="176"/>
        <v>0.26321756976750876</v>
      </c>
      <c r="RS151" s="850">
        <f t="shared" si="176"/>
        <v>0.26321756976750876</v>
      </c>
      <c r="RT151" s="850">
        <f t="shared" si="176"/>
        <v>0.26321756976750876</v>
      </c>
      <c r="RU151" s="850">
        <f t="shared" si="176"/>
        <v>1.4943423993321217</v>
      </c>
      <c r="RV151" s="850">
        <f t="shared" si="176"/>
        <v>1.4943423993321217</v>
      </c>
      <c r="RW151" s="850">
        <f t="shared" si="176"/>
        <v>1.4943423993321217</v>
      </c>
      <c r="RX151" s="850">
        <f t="shared" si="176"/>
        <v>1.4943423993321217</v>
      </c>
      <c r="RY151" s="850">
        <f t="shared" si="176"/>
        <v>1.2572274409840789</v>
      </c>
      <c r="RZ151" s="850">
        <f t="shared" si="176"/>
        <v>1.2572274409840789</v>
      </c>
      <c r="SA151" s="850">
        <f t="shared" si="176"/>
        <v>1.1915619511601649</v>
      </c>
      <c r="SB151" s="850">
        <f t="shared" si="176"/>
        <v>1.1915619511601649</v>
      </c>
      <c r="SC151" s="850">
        <f t="shared" si="176"/>
        <v>1.1915619511601649</v>
      </c>
      <c r="SD151" s="850">
        <f t="shared" si="176"/>
        <v>0.51440099145643714</v>
      </c>
      <c r="SE151" s="850">
        <f t="shared" si="176"/>
        <v>0.51440099145643714</v>
      </c>
      <c r="SF151" s="850">
        <f t="shared" si="176"/>
        <v>0.51440099145643714</v>
      </c>
      <c r="SG151" s="850">
        <f t="shared" si="176"/>
        <v>0.51440099145643714</v>
      </c>
      <c r="SH151" s="850">
        <f t="shared" si="176"/>
        <v>0.11824010963871068</v>
      </c>
      <c r="SI151" s="850">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49">
        <f>K169</f>
        <v>0</v>
      </c>
      <c r="L172" s="849">
        <f t="shared" ref="L172:BW172" si="182">L169</f>
        <v>0</v>
      </c>
      <c r="M172" s="849">
        <f t="shared" si="182"/>
        <v>0</v>
      </c>
      <c r="N172" s="849">
        <f t="shared" si="182"/>
        <v>0</v>
      </c>
      <c r="O172" s="849">
        <f t="shared" si="182"/>
        <v>0</v>
      </c>
      <c r="P172" s="849">
        <f t="shared" si="182"/>
        <v>0</v>
      </c>
      <c r="Q172" s="849">
        <f t="shared" si="182"/>
        <v>0</v>
      </c>
      <c r="R172" s="849">
        <f t="shared" si="182"/>
        <v>0</v>
      </c>
      <c r="S172" s="849">
        <f t="shared" si="182"/>
        <v>0</v>
      </c>
      <c r="T172" s="849">
        <f t="shared" si="182"/>
        <v>0</v>
      </c>
      <c r="U172" s="849">
        <f t="shared" si="182"/>
        <v>0</v>
      </c>
      <c r="V172" s="849">
        <f t="shared" si="182"/>
        <v>0</v>
      </c>
      <c r="W172" s="849">
        <f t="shared" si="182"/>
        <v>0</v>
      </c>
      <c r="X172" s="849">
        <f t="shared" si="182"/>
        <v>0</v>
      </c>
      <c r="Y172" s="849">
        <f t="shared" si="182"/>
        <v>0</v>
      </c>
      <c r="Z172" s="849">
        <f t="shared" si="182"/>
        <v>0</v>
      </c>
      <c r="AA172" s="849">
        <f t="shared" si="182"/>
        <v>0</v>
      </c>
      <c r="AB172" s="849">
        <f t="shared" si="182"/>
        <v>0</v>
      </c>
      <c r="AC172" s="849">
        <f t="shared" si="182"/>
        <v>0</v>
      </c>
      <c r="AD172" s="849">
        <f t="shared" si="182"/>
        <v>0</v>
      </c>
      <c r="AE172" s="849">
        <f t="shared" si="182"/>
        <v>0</v>
      </c>
      <c r="AF172" s="849">
        <f t="shared" si="182"/>
        <v>0</v>
      </c>
      <c r="AG172" s="849">
        <f t="shared" si="182"/>
        <v>0</v>
      </c>
      <c r="AH172" s="849">
        <f t="shared" si="182"/>
        <v>0</v>
      </c>
      <c r="AI172" s="849">
        <f t="shared" si="182"/>
        <v>0</v>
      </c>
      <c r="AJ172" s="849">
        <f t="shared" si="182"/>
        <v>0</v>
      </c>
      <c r="AK172" s="849">
        <f t="shared" si="182"/>
        <v>0</v>
      </c>
      <c r="AL172" s="849">
        <f t="shared" si="182"/>
        <v>0</v>
      </c>
      <c r="AM172" s="849">
        <f t="shared" si="182"/>
        <v>0</v>
      </c>
      <c r="AN172" s="849">
        <f t="shared" si="182"/>
        <v>0</v>
      </c>
      <c r="AO172" s="849">
        <f t="shared" si="182"/>
        <v>0</v>
      </c>
      <c r="AP172" s="849">
        <f t="shared" si="182"/>
        <v>0</v>
      </c>
      <c r="AQ172" s="849">
        <f t="shared" si="182"/>
        <v>0</v>
      </c>
      <c r="AR172" s="849">
        <f t="shared" si="182"/>
        <v>0</v>
      </c>
      <c r="AS172" s="849">
        <f t="shared" si="182"/>
        <v>0</v>
      </c>
      <c r="AT172" s="849">
        <f t="shared" si="182"/>
        <v>0</v>
      </c>
      <c r="AU172" s="849">
        <f t="shared" si="182"/>
        <v>0</v>
      </c>
      <c r="AV172" s="849">
        <f t="shared" si="182"/>
        <v>0</v>
      </c>
      <c r="AW172" s="849">
        <f t="shared" si="182"/>
        <v>0</v>
      </c>
      <c r="AX172" s="849">
        <f t="shared" si="182"/>
        <v>0</v>
      </c>
      <c r="AY172" s="849">
        <f t="shared" si="182"/>
        <v>0</v>
      </c>
      <c r="AZ172" s="849">
        <f t="shared" si="182"/>
        <v>0</v>
      </c>
      <c r="BA172" s="849">
        <f t="shared" si="182"/>
        <v>0</v>
      </c>
      <c r="BB172" s="849">
        <f t="shared" si="182"/>
        <v>0</v>
      </c>
      <c r="BC172" s="849">
        <f t="shared" si="182"/>
        <v>0</v>
      </c>
      <c r="BD172" s="849">
        <f t="shared" si="182"/>
        <v>0</v>
      </c>
      <c r="BE172" s="849">
        <f t="shared" si="182"/>
        <v>0</v>
      </c>
      <c r="BF172" s="849">
        <f t="shared" si="182"/>
        <v>0</v>
      </c>
      <c r="BG172" s="849">
        <f t="shared" si="182"/>
        <v>0</v>
      </c>
      <c r="BH172" s="849">
        <f t="shared" si="182"/>
        <v>0</v>
      </c>
      <c r="BI172" s="849">
        <f t="shared" si="182"/>
        <v>0</v>
      </c>
      <c r="BJ172" s="849">
        <f t="shared" si="182"/>
        <v>0</v>
      </c>
      <c r="BK172" s="849">
        <f t="shared" si="182"/>
        <v>0</v>
      </c>
      <c r="BL172" s="849">
        <f t="shared" si="182"/>
        <v>0</v>
      </c>
      <c r="BM172" s="849">
        <f t="shared" si="182"/>
        <v>0</v>
      </c>
      <c r="BN172" s="849">
        <f t="shared" si="182"/>
        <v>-1.4256027151002826E-3</v>
      </c>
      <c r="BO172" s="849">
        <f t="shared" si="182"/>
        <v>-1.4256027151002826E-3</v>
      </c>
      <c r="BP172" s="849">
        <f t="shared" si="182"/>
        <v>-1.4256027151002826E-3</v>
      </c>
      <c r="BQ172" s="849">
        <f t="shared" si="182"/>
        <v>-1.4256027151002826E-3</v>
      </c>
      <c r="BR172" s="849">
        <f t="shared" si="182"/>
        <v>-1.4256027151002826E-3</v>
      </c>
      <c r="BS172" s="849">
        <f t="shared" si="182"/>
        <v>-1.4256027151002826E-3</v>
      </c>
      <c r="BT172" s="849">
        <f t="shared" si="182"/>
        <v>-1.4256027151002826E-3</v>
      </c>
      <c r="BU172" s="849">
        <f t="shared" si="182"/>
        <v>-9.9622826622143279E-3</v>
      </c>
      <c r="BV172" s="849">
        <f t="shared" si="182"/>
        <v>-9.9622826622143279E-3</v>
      </c>
      <c r="BW172" s="849">
        <f t="shared" si="182"/>
        <v>-9.9622826622143279E-3</v>
      </c>
      <c r="BX172" s="849">
        <f t="shared" ref="BX172:EI172" si="183">BX169</f>
        <v>-9.9622826622143279E-3</v>
      </c>
      <c r="BY172" s="849">
        <f t="shared" si="183"/>
        <v>0</v>
      </c>
      <c r="BZ172" s="849">
        <f t="shared" si="183"/>
        <v>0</v>
      </c>
      <c r="CA172" s="849">
        <f t="shared" si="183"/>
        <v>0</v>
      </c>
      <c r="CB172" s="849">
        <f t="shared" si="183"/>
        <v>0</v>
      </c>
      <c r="CC172" s="849">
        <f t="shared" si="183"/>
        <v>0</v>
      </c>
      <c r="CD172" s="849">
        <f t="shared" si="183"/>
        <v>0</v>
      </c>
      <c r="CE172" s="849">
        <f t="shared" si="183"/>
        <v>0</v>
      </c>
      <c r="CF172" s="849">
        <f t="shared" si="183"/>
        <v>0</v>
      </c>
      <c r="CG172" s="849">
        <f t="shared" si="183"/>
        <v>0</v>
      </c>
      <c r="CH172" s="849">
        <f t="shared" si="183"/>
        <v>-6.1097904578781836E-3</v>
      </c>
      <c r="CI172" s="849">
        <f t="shared" si="183"/>
        <v>-6.0860525519945696E-3</v>
      </c>
      <c r="CJ172" s="849">
        <f t="shared" si="183"/>
        <v>-6.0860525519945696E-3</v>
      </c>
      <c r="CK172" s="849">
        <f t="shared" si="183"/>
        <v>-6.0860525519945696E-3</v>
      </c>
      <c r="CL172" s="849">
        <f t="shared" si="183"/>
        <v>-6.0860525519945696E-3</v>
      </c>
      <c r="CM172" s="849">
        <f t="shared" si="183"/>
        <v>-6.0860525519945696E-3</v>
      </c>
      <c r="CN172" s="849">
        <f t="shared" si="183"/>
        <v>-6.0860525519945696E-3</v>
      </c>
      <c r="CO172" s="849">
        <f t="shared" si="183"/>
        <v>-6.0860525519945696E-3</v>
      </c>
      <c r="CP172" s="849">
        <f t="shared" si="183"/>
        <v>0</v>
      </c>
      <c r="CQ172" s="849">
        <f t="shared" si="183"/>
        <v>0</v>
      </c>
      <c r="CR172" s="849">
        <f t="shared" si="183"/>
        <v>0</v>
      </c>
      <c r="CS172" s="849">
        <f t="shared" si="183"/>
        <v>0</v>
      </c>
      <c r="CT172" s="849">
        <f t="shared" si="183"/>
        <v>0</v>
      </c>
      <c r="CU172" s="849">
        <f t="shared" si="183"/>
        <v>0</v>
      </c>
      <c r="CV172" s="849">
        <f t="shared" si="183"/>
        <v>0</v>
      </c>
      <c r="CW172" s="849">
        <f t="shared" si="183"/>
        <v>0</v>
      </c>
      <c r="CX172" s="849">
        <f t="shared" si="183"/>
        <v>0</v>
      </c>
      <c r="CY172" s="849">
        <f t="shared" si="183"/>
        <v>0</v>
      </c>
      <c r="CZ172" s="849">
        <f t="shared" si="183"/>
        <v>0</v>
      </c>
      <c r="DA172" s="849">
        <f t="shared" si="183"/>
        <v>0</v>
      </c>
      <c r="DB172" s="849">
        <f t="shared" si="183"/>
        <v>-2.6173618428790846E-3</v>
      </c>
      <c r="DC172" s="849">
        <f t="shared" si="183"/>
        <v>-2.6173618428790846E-3</v>
      </c>
      <c r="DD172" s="849">
        <f t="shared" si="183"/>
        <v>-2.6173618428790846E-3</v>
      </c>
      <c r="DE172" s="849">
        <f t="shared" si="183"/>
        <v>-2.6173618428790846E-3</v>
      </c>
      <c r="DF172" s="849">
        <f t="shared" si="183"/>
        <v>0</v>
      </c>
      <c r="DG172" s="849">
        <f t="shared" si="183"/>
        <v>-2.3519104818898739E-3</v>
      </c>
      <c r="DH172" s="849">
        <f t="shared" si="183"/>
        <v>-2.3519104818898739E-3</v>
      </c>
      <c r="DI172" s="849">
        <f t="shared" si="183"/>
        <v>-2.3519104818898739E-3</v>
      </c>
      <c r="DJ172" s="849">
        <f t="shared" si="183"/>
        <v>-2.3519104818898739E-3</v>
      </c>
      <c r="DK172" s="849">
        <f t="shared" si="183"/>
        <v>-2.3519104818898739E-3</v>
      </c>
      <c r="DL172" s="849">
        <f t="shared" si="183"/>
        <v>-2.3519104818898739E-3</v>
      </c>
      <c r="DM172" s="849">
        <f t="shared" si="183"/>
        <v>-2.3519104818898739E-3</v>
      </c>
      <c r="DN172" s="849">
        <f t="shared" si="183"/>
        <v>-8.490889347337216E-3</v>
      </c>
      <c r="DO172" s="849">
        <f t="shared" si="183"/>
        <v>-8.490889347337216E-3</v>
      </c>
      <c r="DP172" s="849">
        <f t="shared" si="183"/>
        <v>-8.490889347337216E-3</v>
      </c>
      <c r="DQ172" s="849">
        <f t="shared" si="183"/>
        <v>-8.490889347337216E-3</v>
      </c>
      <c r="DR172" s="849">
        <f t="shared" si="183"/>
        <v>-8.490889347337216E-3</v>
      </c>
      <c r="DS172" s="849">
        <f t="shared" si="183"/>
        <v>-8.490889347337216E-3</v>
      </c>
      <c r="DT172" s="849">
        <f t="shared" si="183"/>
        <v>-8.490889347337216E-3</v>
      </c>
      <c r="DU172" s="849">
        <f t="shared" si="183"/>
        <v>-9.9622826622125515E-3</v>
      </c>
      <c r="DV172" s="849">
        <f t="shared" si="183"/>
        <v>-9.9622826622125515E-3</v>
      </c>
      <c r="DW172" s="849">
        <f t="shared" si="183"/>
        <v>-9.9622826622125515E-3</v>
      </c>
      <c r="DX172" s="849">
        <f t="shared" si="183"/>
        <v>-9.9622826622125515E-3</v>
      </c>
      <c r="DY172" s="849">
        <f t="shared" si="183"/>
        <v>-0.19608134400669108</v>
      </c>
      <c r="DZ172" s="849">
        <f t="shared" si="183"/>
        <v>-0.19608134400669108</v>
      </c>
      <c r="EA172" s="849">
        <f t="shared" si="183"/>
        <v>-1.6642476838517988</v>
      </c>
      <c r="EB172" s="849">
        <f t="shared" si="183"/>
        <v>-1.6642476838517988</v>
      </c>
      <c r="EC172" s="849">
        <f t="shared" si="183"/>
        <v>-1.6642476838517988</v>
      </c>
      <c r="ED172" s="849">
        <f t="shared" si="183"/>
        <v>-4.060991753841324</v>
      </c>
      <c r="EE172" s="849">
        <f t="shared" si="183"/>
        <v>-4.060991753841324</v>
      </c>
      <c r="EF172" s="849">
        <f t="shared" si="183"/>
        <v>-4.060991753841324</v>
      </c>
      <c r="EG172" s="849">
        <f t="shared" si="183"/>
        <v>-4.060991753841324</v>
      </c>
      <c r="EH172" s="849">
        <f t="shared" si="183"/>
        <v>-3.6155161877605897</v>
      </c>
      <c r="EI172" s="849">
        <f t="shared" si="183"/>
        <v>-3.5933461672033316</v>
      </c>
      <c r="EJ172" s="849">
        <f t="shared" ref="EJ172:GU172" si="184">EJ169</f>
        <v>-3.5933461672033316</v>
      </c>
      <c r="EK172" s="849">
        <f t="shared" si="184"/>
        <v>-3.5933461672033316</v>
      </c>
      <c r="EL172" s="849">
        <f t="shared" si="184"/>
        <v>-3.5933461672033316</v>
      </c>
      <c r="EM172" s="849">
        <f t="shared" si="184"/>
        <v>-3.5933461672033316</v>
      </c>
      <c r="EN172" s="849">
        <f t="shared" si="184"/>
        <v>-3.5933461672033316</v>
      </c>
      <c r="EO172" s="849">
        <f t="shared" si="184"/>
        <v>-3.5933461672033316</v>
      </c>
      <c r="EP172" s="849">
        <f t="shared" si="184"/>
        <v>-2.2958880994381534</v>
      </c>
      <c r="EQ172" s="849">
        <f t="shared" si="184"/>
        <v>-2.2958880994381534</v>
      </c>
      <c r="ER172" s="849">
        <f t="shared" si="184"/>
        <v>-2.2958880994381534</v>
      </c>
      <c r="ES172" s="849">
        <f t="shared" si="184"/>
        <v>-2.2958880994381534</v>
      </c>
      <c r="ET172" s="849">
        <f t="shared" si="184"/>
        <v>-2.2958880994381534</v>
      </c>
      <c r="EU172" s="849">
        <f t="shared" si="184"/>
        <v>-2.2958880994381534</v>
      </c>
      <c r="EV172" s="849">
        <f t="shared" si="184"/>
        <v>-2.2958880994381534</v>
      </c>
      <c r="EW172" s="849">
        <f t="shared" si="184"/>
        <v>-0.22476154211469002</v>
      </c>
      <c r="EX172" s="849">
        <f t="shared" si="184"/>
        <v>-0.22476154211469002</v>
      </c>
      <c r="EY172" s="849">
        <f t="shared" si="184"/>
        <v>-0.22476154211469002</v>
      </c>
      <c r="EZ172" s="849">
        <f t="shared" si="184"/>
        <v>-0.22476154211469002</v>
      </c>
      <c r="FA172" s="849">
        <f t="shared" si="184"/>
        <v>-0.22476154211469002</v>
      </c>
      <c r="FB172" s="849">
        <f t="shared" si="184"/>
        <v>-0.3141869913290245</v>
      </c>
      <c r="FC172" s="849">
        <f t="shared" si="184"/>
        <v>-0.3141869913290245</v>
      </c>
      <c r="FD172" s="849">
        <f t="shared" si="184"/>
        <v>-0.3141869913290245</v>
      </c>
      <c r="FE172" s="849">
        <f t="shared" si="184"/>
        <v>-0.3141869913290245</v>
      </c>
      <c r="FF172" s="849">
        <f t="shared" si="184"/>
        <v>-0.16322425633876136</v>
      </c>
      <c r="FG172" s="849">
        <f t="shared" si="184"/>
        <v>-0.14634741870309576</v>
      </c>
      <c r="FH172" s="849">
        <f t="shared" si="184"/>
        <v>-0.14634741870309576</v>
      </c>
      <c r="FI172" s="849">
        <f t="shared" si="184"/>
        <v>-0.14634741870309576</v>
      </c>
      <c r="FJ172" s="849">
        <f t="shared" si="184"/>
        <v>-0.14634741870309576</v>
      </c>
      <c r="FK172" s="849">
        <f t="shared" si="184"/>
        <v>-0.14634741870309576</v>
      </c>
      <c r="FL172" s="849">
        <f t="shared" si="184"/>
        <v>-0.14634741870309576</v>
      </c>
      <c r="FM172" s="849">
        <f t="shared" si="184"/>
        <v>-0.14634741870309576</v>
      </c>
      <c r="FN172" s="849">
        <f t="shared" si="184"/>
        <v>-1.6981778694674432E-2</v>
      </c>
      <c r="FO172" s="849">
        <f t="shared" si="184"/>
        <v>-1.6981778694674432E-2</v>
      </c>
      <c r="FP172" s="849">
        <f t="shared" si="184"/>
        <v>-1.6981778694674432E-2</v>
      </c>
      <c r="FQ172" s="849">
        <f t="shared" si="184"/>
        <v>-1.6981778694674432E-2</v>
      </c>
      <c r="FR172" s="849">
        <f t="shared" si="184"/>
        <v>-1.6981778694674432E-2</v>
      </c>
      <c r="FS172" s="849">
        <f t="shared" si="184"/>
        <v>-1.6981778694674432E-2</v>
      </c>
      <c r="FT172" s="849">
        <f t="shared" si="184"/>
        <v>-1.6981778694674432E-2</v>
      </c>
      <c r="FU172" s="849">
        <f t="shared" si="184"/>
        <v>-1.9924565324425991E-2</v>
      </c>
      <c r="FV172" s="849">
        <f t="shared" si="184"/>
        <v>-1.9924565324425991E-2</v>
      </c>
      <c r="FW172" s="849">
        <f t="shared" si="184"/>
        <v>-1.9924565324425991E-2</v>
      </c>
      <c r="FX172" s="849">
        <f t="shared" si="184"/>
        <v>-1.9924565324425991E-2</v>
      </c>
      <c r="FY172" s="849">
        <f t="shared" si="184"/>
        <v>-8.0739376943927965E-2</v>
      </c>
      <c r="FZ172" s="849">
        <f t="shared" si="184"/>
        <v>-8.0739376943927965E-2</v>
      </c>
      <c r="GA172" s="849">
        <f t="shared" si="184"/>
        <v>-1.3294286231952288</v>
      </c>
      <c r="GB172" s="849">
        <f t="shared" si="184"/>
        <v>-1.3294286231952288</v>
      </c>
      <c r="GC172" s="849">
        <f t="shared" si="184"/>
        <v>-1.3294286231952288</v>
      </c>
      <c r="GD172" s="849">
        <f t="shared" si="184"/>
        <v>-3.5305972803504311</v>
      </c>
      <c r="GE172" s="849">
        <f t="shared" si="184"/>
        <v>-3.5305972803504311</v>
      </c>
      <c r="GF172" s="849">
        <f t="shared" si="184"/>
        <v>-3.5305972803504311</v>
      </c>
      <c r="GG172" s="849">
        <f t="shared" si="184"/>
        <v>-3.5305972803504311</v>
      </c>
      <c r="GH172" s="849">
        <f t="shared" si="184"/>
        <v>-3.3285457457602856</v>
      </c>
      <c r="GI172" s="849">
        <f t="shared" si="184"/>
        <v>-3.3810270580641948</v>
      </c>
      <c r="GJ172" s="849">
        <f t="shared" si="184"/>
        <v>-3.3810270580641948</v>
      </c>
      <c r="GK172" s="849">
        <f t="shared" si="184"/>
        <v>-3.3810270580641948</v>
      </c>
      <c r="GL172" s="849">
        <f t="shared" si="184"/>
        <v>-3.3810270580641948</v>
      </c>
      <c r="GM172" s="849">
        <f t="shared" si="184"/>
        <v>-3.3810270580641948</v>
      </c>
      <c r="GN172" s="849">
        <f t="shared" si="184"/>
        <v>-3.3810270580641948</v>
      </c>
      <c r="GO172" s="849">
        <f t="shared" si="184"/>
        <v>-3.3810270580641948</v>
      </c>
      <c r="GP172" s="849">
        <f t="shared" si="184"/>
        <v>-2.9269323206151512</v>
      </c>
      <c r="GQ172" s="849">
        <f t="shared" si="184"/>
        <v>-2.9269323206151512</v>
      </c>
      <c r="GR172" s="849">
        <f t="shared" si="184"/>
        <v>-2.9269323206151512</v>
      </c>
      <c r="GS172" s="849">
        <f t="shared" si="184"/>
        <v>-2.9269323206151512</v>
      </c>
      <c r="GT172" s="849">
        <f t="shared" si="184"/>
        <v>-2.9269323206151512</v>
      </c>
      <c r="GU172" s="849">
        <f t="shared" si="184"/>
        <v>-2.9269323206151512</v>
      </c>
      <c r="GV172" s="849">
        <f t="shared" ref="GV172:JG172" si="185">GV169</f>
        <v>-2.9269323206151512</v>
      </c>
      <c r="GW172" s="849">
        <f t="shared" si="185"/>
        <v>-0.42303683408490933</v>
      </c>
      <c r="GX172" s="849">
        <f t="shared" si="185"/>
        <v>-0.42303683408490933</v>
      </c>
      <c r="GY172" s="849">
        <f t="shared" si="185"/>
        <v>-0.42303683408490933</v>
      </c>
      <c r="GZ172" s="849">
        <f t="shared" si="185"/>
        <v>-0.42303683408490933</v>
      </c>
      <c r="HA172" s="849">
        <f t="shared" si="185"/>
        <v>-0.42303683408490933</v>
      </c>
      <c r="HB172" s="849">
        <f t="shared" si="185"/>
        <v>-0.25284057446332575</v>
      </c>
      <c r="HC172" s="849">
        <f t="shared" si="185"/>
        <v>-0.25284057446332575</v>
      </c>
      <c r="HD172" s="849">
        <f t="shared" si="185"/>
        <v>-0.25284057446332575</v>
      </c>
      <c r="HE172" s="849">
        <f t="shared" si="185"/>
        <v>-0.25284057446332575</v>
      </c>
      <c r="HF172" s="849">
        <f t="shared" si="185"/>
        <v>-0.23498555405252386</v>
      </c>
      <c r="HG172" s="849">
        <f t="shared" si="185"/>
        <v>-0.21413403401555176</v>
      </c>
      <c r="HH172" s="849">
        <f t="shared" si="185"/>
        <v>-0.21413403401555176</v>
      </c>
      <c r="HI172" s="849">
        <f t="shared" si="185"/>
        <v>-0.21413403401555176</v>
      </c>
      <c r="HJ172" s="849">
        <f t="shared" si="185"/>
        <v>-0.21413403401555176</v>
      </c>
      <c r="HK172" s="849">
        <f t="shared" si="185"/>
        <v>-0.21413403401555176</v>
      </c>
      <c r="HL172" s="849">
        <f t="shared" si="185"/>
        <v>-0.21413403401555176</v>
      </c>
      <c r="HM172" s="849">
        <f t="shared" si="185"/>
        <v>-0.21413403401555176</v>
      </c>
      <c r="HN172" s="849">
        <f t="shared" si="185"/>
        <v>1.6981778694679761E-2</v>
      </c>
      <c r="HO172" s="849">
        <f t="shared" si="185"/>
        <v>1.6981778694679761E-2</v>
      </c>
      <c r="HP172" s="849">
        <f t="shared" si="185"/>
        <v>1.6981778694679761E-2</v>
      </c>
      <c r="HQ172" s="849">
        <f t="shared" si="185"/>
        <v>1.6981778694679761E-2</v>
      </c>
      <c r="HR172" s="849">
        <f t="shared" si="185"/>
        <v>1.6981778694679761E-2</v>
      </c>
      <c r="HS172" s="849">
        <f t="shared" si="185"/>
        <v>1.6981778694679761E-2</v>
      </c>
      <c r="HT172" s="849">
        <f t="shared" si="185"/>
        <v>1.6981778694679761E-2</v>
      </c>
      <c r="HU172" s="849">
        <f t="shared" si="185"/>
        <v>1.9924565324430432E-2</v>
      </c>
      <c r="HV172" s="849">
        <f t="shared" si="185"/>
        <v>1.9924565324430432E-2</v>
      </c>
      <c r="HW172" s="849">
        <f t="shared" si="185"/>
        <v>1.9924565324430432E-2</v>
      </c>
      <c r="HX172" s="849">
        <f t="shared" si="185"/>
        <v>1.9924565324430432E-2</v>
      </c>
      <c r="HY172" s="849">
        <f t="shared" si="185"/>
        <v>4.6136786825104359E-2</v>
      </c>
      <c r="HZ172" s="849">
        <f t="shared" si="185"/>
        <v>4.6136786825104359E-2</v>
      </c>
      <c r="IA172" s="849">
        <f t="shared" si="185"/>
        <v>-1.4476000563681346</v>
      </c>
      <c r="IB172" s="849">
        <f t="shared" si="185"/>
        <v>-1.4476000563681346</v>
      </c>
      <c r="IC172" s="849">
        <f t="shared" si="185"/>
        <v>-1.4476000563681346</v>
      </c>
      <c r="ID172" s="849">
        <f t="shared" si="185"/>
        <v>-3.7459559157719289</v>
      </c>
      <c r="IE172" s="849">
        <f t="shared" si="185"/>
        <v>-3.7459559157719289</v>
      </c>
      <c r="IF172" s="849">
        <f t="shared" si="185"/>
        <v>-3.7459559157719289</v>
      </c>
      <c r="IG172" s="849">
        <f t="shared" si="185"/>
        <v>-3.7459559157719289</v>
      </c>
      <c r="IH172" s="849">
        <f t="shared" si="185"/>
        <v>-2.8286867876332407</v>
      </c>
      <c r="II172" s="849">
        <f t="shared" si="185"/>
        <v>-2.8909103425312885</v>
      </c>
      <c r="IJ172" s="849">
        <f t="shared" si="185"/>
        <v>-2.8909103425312885</v>
      </c>
      <c r="IK172" s="849">
        <f t="shared" si="185"/>
        <v>-2.8909103425312885</v>
      </c>
      <c r="IL172" s="849">
        <f t="shared" si="185"/>
        <v>-2.8909103425312885</v>
      </c>
      <c r="IM172" s="849">
        <f t="shared" si="185"/>
        <v>-2.8909103425312885</v>
      </c>
      <c r="IN172" s="849">
        <f t="shared" si="185"/>
        <v>-2.8909103425312885</v>
      </c>
      <c r="IO172" s="849">
        <f t="shared" si="185"/>
        <v>-2.8909103425312885</v>
      </c>
      <c r="IP172" s="849">
        <f t="shared" si="185"/>
        <v>-1.5614756292319818</v>
      </c>
      <c r="IQ172" s="849">
        <f t="shared" si="185"/>
        <v>-1.5614756292319818</v>
      </c>
      <c r="IR172" s="849">
        <f t="shared" si="185"/>
        <v>-1.5614756292319818</v>
      </c>
      <c r="IS172" s="849">
        <f t="shared" si="185"/>
        <v>-1.5614756292319818</v>
      </c>
      <c r="IT172" s="849">
        <f t="shared" si="185"/>
        <v>-1.5614756292319818</v>
      </c>
      <c r="IU172" s="849">
        <f t="shared" si="185"/>
        <v>-1.5614756292319818</v>
      </c>
      <c r="IV172" s="849">
        <f t="shared" si="185"/>
        <v>-1.5614756292319818</v>
      </c>
      <c r="IW172" s="849">
        <f t="shared" si="185"/>
        <v>-2.4192222947799991E-2</v>
      </c>
      <c r="IX172" s="849">
        <f t="shared" si="185"/>
        <v>-2.4192222947799991E-2</v>
      </c>
      <c r="IY172" s="849">
        <f t="shared" si="185"/>
        <v>-2.4192222947799991E-2</v>
      </c>
      <c r="IZ172" s="849">
        <f t="shared" si="185"/>
        <v>-2.4192222947799991E-2</v>
      </c>
      <c r="JA172" s="849">
        <f t="shared" si="185"/>
        <v>-2.4192222947799991E-2</v>
      </c>
      <c r="JB172" s="849">
        <f t="shared" si="185"/>
        <v>-5.5501822543018164E-3</v>
      </c>
      <c r="JC172" s="849">
        <f t="shared" si="185"/>
        <v>-5.5501822543018164E-3</v>
      </c>
      <c r="JD172" s="849">
        <f t="shared" si="185"/>
        <v>-5.5501822543018164E-3</v>
      </c>
      <c r="JE172" s="849">
        <f t="shared" si="185"/>
        <v>-5.5501822543018164E-3</v>
      </c>
      <c r="JF172" s="849">
        <f t="shared" si="185"/>
        <v>-2.007506568895856E-2</v>
      </c>
      <c r="JG172" s="849">
        <f t="shared" si="185"/>
        <v>-1.3383377125973261E-2</v>
      </c>
      <c r="JH172" s="849">
        <f t="shared" ref="JH172:LS172" si="186">JH169</f>
        <v>-1.3383377125973261E-2</v>
      </c>
      <c r="JI172" s="849">
        <f t="shared" si="186"/>
        <v>-1.3383377125973261E-2</v>
      </c>
      <c r="JJ172" s="849">
        <f t="shared" si="186"/>
        <v>-1.3383377125973261E-2</v>
      </c>
      <c r="JK172" s="849">
        <f t="shared" si="186"/>
        <v>-1.3383377125973261E-2</v>
      </c>
      <c r="JL172" s="849">
        <f t="shared" si="186"/>
        <v>-1.3383377125973261E-2</v>
      </c>
      <c r="JM172" s="849">
        <f t="shared" si="186"/>
        <v>-1.3383377125973261E-2</v>
      </c>
      <c r="JN172" s="849">
        <f t="shared" si="186"/>
        <v>8.4908893473389924E-3</v>
      </c>
      <c r="JO172" s="849">
        <f t="shared" si="186"/>
        <v>8.4908893473389924E-3</v>
      </c>
      <c r="JP172" s="849">
        <f t="shared" si="186"/>
        <v>8.4908893473389924E-3</v>
      </c>
      <c r="JQ172" s="849">
        <f t="shared" si="186"/>
        <v>8.4908893473389924E-3</v>
      </c>
      <c r="JR172" s="849">
        <f t="shared" si="186"/>
        <v>8.4908893473389924E-3</v>
      </c>
      <c r="JS172" s="849">
        <f t="shared" si="186"/>
        <v>8.4908893473389924E-3</v>
      </c>
      <c r="JT172" s="849">
        <f t="shared" si="186"/>
        <v>8.4908893473389924E-3</v>
      </c>
      <c r="JU172" s="849">
        <f t="shared" si="186"/>
        <v>0</v>
      </c>
      <c r="JV172" s="849">
        <f t="shared" si="186"/>
        <v>0</v>
      </c>
      <c r="JW172" s="849">
        <f t="shared" si="186"/>
        <v>0</v>
      </c>
      <c r="JX172" s="849">
        <f t="shared" si="186"/>
        <v>0</v>
      </c>
      <c r="JY172" s="849">
        <f t="shared" si="186"/>
        <v>-9.227357365020783E-2</v>
      </c>
      <c r="JZ172" s="849">
        <f t="shared" si="186"/>
        <v>-9.227357365020783E-2</v>
      </c>
      <c r="KA172" s="849">
        <f t="shared" si="186"/>
        <v>-1.5756191089721225</v>
      </c>
      <c r="KB172" s="849">
        <f t="shared" si="186"/>
        <v>-1.5756191089721225</v>
      </c>
      <c r="KC172" s="849">
        <f t="shared" si="186"/>
        <v>-1.5756191089721225</v>
      </c>
      <c r="KD172" s="849">
        <f t="shared" si="186"/>
        <v>-4.2677576925303926</v>
      </c>
      <c r="KE172" s="849">
        <f t="shared" si="186"/>
        <v>-4.2677576925303926</v>
      </c>
      <c r="KF172" s="849">
        <f t="shared" si="186"/>
        <v>-4.2677576925303926</v>
      </c>
      <c r="KG172" s="849">
        <f t="shared" si="186"/>
        <v>-4.2677576925303926</v>
      </c>
      <c r="KH172" s="849">
        <f t="shared" si="186"/>
        <v>-3.8304467283144081</v>
      </c>
      <c r="KI172" s="849">
        <f t="shared" si="186"/>
        <v>-3.9114452322710997</v>
      </c>
      <c r="KJ172" s="849">
        <f t="shared" si="186"/>
        <v>-3.9114452322710997</v>
      </c>
      <c r="KK172" s="849">
        <f t="shared" si="186"/>
        <v>-3.9114452322710997</v>
      </c>
      <c r="KL172" s="849">
        <f t="shared" si="186"/>
        <v>-3.9114452322710997</v>
      </c>
      <c r="KM172" s="849">
        <f t="shared" si="186"/>
        <v>-3.9114452322710997</v>
      </c>
      <c r="KN172" s="849">
        <f t="shared" si="186"/>
        <v>-3.9114452322710997</v>
      </c>
      <c r="KO172" s="849">
        <f t="shared" si="186"/>
        <v>-3.9114452322710997</v>
      </c>
      <c r="KP172" s="849">
        <f t="shared" si="186"/>
        <v>-1.8578139093513233</v>
      </c>
      <c r="KQ172" s="849">
        <f t="shared" si="186"/>
        <v>-1.8578139093513233</v>
      </c>
      <c r="KR172" s="849">
        <f t="shared" si="186"/>
        <v>-1.8578139093513233</v>
      </c>
      <c r="KS172" s="849">
        <f t="shared" si="186"/>
        <v>-1.8578139093513233</v>
      </c>
      <c r="KT172" s="849">
        <f t="shared" si="186"/>
        <v>-1.8578139093513233</v>
      </c>
      <c r="KU172" s="849">
        <f t="shared" si="186"/>
        <v>-1.8578139093513233</v>
      </c>
      <c r="KV172" s="849">
        <f t="shared" si="186"/>
        <v>-1.8578139093513233</v>
      </c>
      <c r="KW172" s="849">
        <f t="shared" si="186"/>
        <v>-8.3007352028559467E-2</v>
      </c>
      <c r="KX172" s="849">
        <f t="shared" si="186"/>
        <v>-8.3007352028559467E-2</v>
      </c>
      <c r="KY172" s="849">
        <f t="shared" si="186"/>
        <v>-8.3007352028559467E-2</v>
      </c>
      <c r="KZ172" s="849">
        <f t="shared" si="186"/>
        <v>-8.3007352028559467E-2</v>
      </c>
      <c r="LA172" s="849">
        <f t="shared" si="186"/>
        <v>-8.3007352028559467E-2</v>
      </c>
      <c r="LB172" s="849">
        <f t="shared" si="186"/>
        <v>-0.15149466528181765</v>
      </c>
      <c r="LC172" s="849">
        <f t="shared" si="186"/>
        <v>-0.15149466528181765</v>
      </c>
      <c r="LD172" s="849">
        <f t="shared" si="186"/>
        <v>-0.15149466528181765</v>
      </c>
      <c r="LE172" s="849">
        <f t="shared" si="186"/>
        <v>-0.15149466528181765</v>
      </c>
      <c r="LF172" s="849">
        <f t="shared" si="186"/>
        <v>-0.15310424084147378</v>
      </c>
      <c r="LG172" s="849">
        <f t="shared" si="186"/>
        <v>-0.15310424084147378</v>
      </c>
      <c r="LH172" s="849">
        <f t="shared" si="186"/>
        <v>-0.15310424084147378</v>
      </c>
      <c r="LI172" s="849">
        <f t="shared" si="186"/>
        <v>-0.15310424084147378</v>
      </c>
      <c r="LJ172" s="849">
        <f t="shared" si="186"/>
        <v>-0.15310424084147378</v>
      </c>
      <c r="LK172" s="849">
        <f t="shared" si="186"/>
        <v>-0.15310424084147378</v>
      </c>
      <c r="LL172" s="849">
        <f t="shared" si="186"/>
        <v>-0.15310424084147378</v>
      </c>
      <c r="LM172" s="849">
        <f t="shared" si="186"/>
        <v>-0.15310424084147378</v>
      </c>
      <c r="LN172" s="849">
        <f t="shared" si="186"/>
        <v>-0.1443451189047682</v>
      </c>
      <c r="LO172" s="849">
        <f t="shared" si="186"/>
        <v>-0.1443451189047682</v>
      </c>
      <c r="LP172" s="849">
        <f t="shared" si="186"/>
        <v>-0.1443451189047682</v>
      </c>
      <c r="LQ172" s="849">
        <f t="shared" si="186"/>
        <v>-0.1443451189047682</v>
      </c>
      <c r="LR172" s="849">
        <f t="shared" si="186"/>
        <v>-0.1443451189047682</v>
      </c>
      <c r="LS172" s="849">
        <f t="shared" si="186"/>
        <v>-0.1443451189047682</v>
      </c>
      <c r="LT172" s="849">
        <f t="shared" ref="LT172:OE172" si="187">LT169</f>
        <v>-0.1443451189047682</v>
      </c>
      <c r="LU172" s="849">
        <f t="shared" si="187"/>
        <v>-0.15939652259542747</v>
      </c>
      <c r="LV172" s="849">
        <f t="shared" si="187"/>
        <v>-0.15939652259542747</v>
      </c>
      <c r="LW172" s="849">
        <f t="shared" si="187"/>
        <v>-0.15939652259542747</v>
      </c>
      <c r="LX172" s="849">
        <f t="shared" si="187"/>
        <v>-0.15939652259542747</v>
      </c>
      <c r="LY172" s="849">
        <f t="shared" si="187"/>
        <v>2.30683934125544E-2</v>
      </c>
      <c r="LZ172" s="849">
        <f t="shared" si="187"/>
        <v>2.30683934125544E-2</v>
      </c>
      <c r="MA172" s="849">
        <f t="shared" si="187"/>
        <v>-1.8907429307665433</v>
      </c>
      <c r="MB172" s="849">
        <f t="shared" si="187"/>
        <v>-1.8907429307665433</v>
      </c>
      <c r="MC172" s="849">
        <f t="shared" si="187"/>
        <v>-1.8907429307665433</v>
      </c>
      <c r="MD172" s="849">
        <f t="shared" si="187"/>
        <v>-3.7867038267538415</v>
      </c>
      <c r="ME172" s="849">
        <f t="shared" si="187"/>
        <v>-3.7867038267538415</v>
      </c>
      <c r="MF172" s="849">
        <f t="shared" si="187"/>
        <v>-3.7867038267538415</v>
      </c>
      <c r="MG172" s="849">
        <f t="shared" si="187"/>
        <v>-3.7867038267538415</v>
      </c>
      <c r="MH172" s="849">
        <f t="shared" si="187"/>
        <v>-0.92552853431385707</v>
      </c>
      <c r="MI172" s="849">
        <f t="shared" si="187"/>
        <v>-0.91949581480545817</v>
      </c>
      <c r="MJ172" s="849">
        <f t="shared" si="187"/>
        <v>-0.91949581480545817</v>
      </c>
      <c r="MK172" s="849">
        <f t="shared" si="187"/>
        <v>-0.91949581480545817</v>
      </c>
      <c r="ML172" s="849">
        <f t="shared" si="187"/>
        <v>-0.91949581480545817</v>
      </c>
      <c r="MM172" s="849">
        <f t="shared" si="187"/>
        <v>-0.91949581480545817</v>
      </c>
      <c r="MN172" s="849">
        <f t="shared" si="187"/>
        <v>-0.91949581480545817</v>
      </c>
      <c r="MO172" s="849">
        <f t="shared" si="187"/>
        <v>-0.91949581480545817</v>
      </c>
      <c r="MP172" s="849">
        <f t="shared" si="187"/>
        <v>-8.2701226390421212E-2</v>
      </c>
      <c r="MQ172" s="849">
        <f t="shared" si="187"/>
        <v>-8.2701226390421212E-2</v>
      </c>
      <c r="MR172" s="849">
        <f t="shared" si="187"/>
        <v>-8.2701226390421212E-2</v>
      </c>
      <c r="MS172" s="849">
        <f t="shared" si="187"/>
        <v>-8.2701226390421212E-2</v>
      </c>
      <c r="MT172" s="849">
        <f t="shared" si="187"/>
        <v>-8.2701226390421212E-2</v>
      </c>
      <c r="MU172" s="849">
        <f t="shared" si="187"/>
        <v>-8.2701226390421212E-2</v>
      </c>
      <c r="MV172" s="849">
        <f t="shared" si="187"/>
        <v>-8.2701226390421212E-2</v>
      </c>
      <c r="MW172" s="849">
        <f t="shared" si="187"/>
        <v>-0.50081704815520034</v>
      </c>
      <c r="MX172" s="849">
        <f t="shared" si="187"/>
        <v>-0.50081704815520034</v>
      </c>
      <c r="MY172" s="849">
        <f t="shared" si="187"/>
        <v>-0.50081704815520034</v>
      </c>
      <c r="MZ172" s="849">
        <f t="shared" si="187"/>
        <v>-0.50081704815520034</v>
      </c>
      <c r="NA172" s="849">
        <f t="shared" si="187"/>
        <v>-0.50081704815520034</v>
      </c>
      <c r="NB172" s="849">
        <f t="shared" si="187"/>
        <v>-0.11655382734033282</v>
      </c>
      <c r="NC172" s="849">
        <f t="shared" si="187"/>
        <v>-0.11655382734033282</v>
      </c>
      <c r="ND172" s="849">
        <f t="shared" si="187"/>
        <v>-0.11655382734033282</v>
      </c>
      <c r="NE172" s="849">
        <f t="shared" si="187"/>
        <v>-0.11655382734033282</v>
      </c>
      <c r="NF172" s="849">
        <f t="shared" si="187"/>
        <v>-0.1680177051931393</v>
      </c>
      <c r="NG172" s="849">
        <f t="shared" si="187"/>
        <v>-0.1680177051931393</v>
      </c>
      <c r="NH172" s="849">
        <f t="shared" si="187"/>
        <v>-0.1680177051931393</v>
      </c>
      <c r="NI172" s="849">
        <f t="shared" si="187"/>
        <v>-0.1680177051931393</v>
      </c>
      <c r="NJ172" s="849">
        <f t="shared" si="187"/>
        <v>-0.1680177051931393</v>
      </c>
      <c r="NK172" s="849">
        <f t="shared" si="187"/>
        <v>-0.1680177051931393</v>
      </c>
      <c r="NL172" s="849">
        <f t="shared" si="187"/>
        <v>-0.1680177051931393</v>
      </c>
      <c r="NM172" s="849">
        <f t="shared" si="187"/>
        <v>-0.1680177051931393</v>
      </c>
      <c r="NN172" s="849">
        <f t="shared" si="187"/>
        <v>-0.1443451189047682</v>
      </c>
      <c r="NO172" s="849">
        <f t="shared" si="187"/>
        <v>-0.1443451189047682</v>
      </c>
      <c r="NP172" s="849">
        <f t="shared" si="187"/>
        <v>-0.1443451189047682</v>
      </c>
      <c r="NQ172" s="849">
        <f t="shared" si="187"/>
        <v>-0.1443451189047682</v>
      </c>
      <c r="NR172" s="849">
        <f t="shared" si="187"/>
        <v>-0.1443451189047682</v>
      </c>
      <c r="NS172" s="849">
        <f t="shared" si="187"/>
        <v>-0.1443451189047682</v>
      </c>
      <c r="NT172" s="849">
        <f t="shared" si="187"/>
        <v>-0.1443451189047682</v>
      </c>
      <c r="NU172" s="849">
        <f t="shared" si="187"/>
        <v>-0.15939652259542747</v>
      </c>
      <c r="NV172" s="849">
        <f t="shared" si="187"/>
        <v>-0.15939652259542747</v>
      </c>
      <c r="NW172" s="849">
        <f t="shared" si="187"/>
        <v>-0.15939652259542747</v>
      </c>
      <c r="NX172" s="849">
        <f t="shared" si="187"/>
        <v>-0.15939652259542747</v>
      </c>
      <c r="NY172" s="849">
        <f t="shared" si="187"/>
        <v>2.30683934125544E-2</v>
      </c>
      <c r="NZ172" s="849">
        <f t="shared" si="187"/>
        <v>2.30683934125544E-2</v>
      </c>
      <c r="OA172" s="849">
        <f t="shared" si="187"/>
        <v>-1.8907429307665433</v>
      </c>
      <c r="OB172" s="849">
        <f t="shared" si="187"/>
        <v>-1.8907429307665433</v>
      </c>
      <c r="OC172" s="849">
        <f t="shared" si="187"/>
        <v>-1.8907429307665433</v>
      </c>
      <c r="OD172" s="849">
        <f t="shared" si="187"/>
        <v>-3.7867038267538415</v>
      </c>
      <c r="OE172" s="849">
        <f t="shared" si="187"/>
        <v>-3.7867038267538415</v>
      </c>
      <c r="OF172" s="849">
        <f t="shared" ref="OF172:QQ172" si="188">OF169</f>
        <v>-3.7867038267538415</v>
      </c>
      <c r="OG172" s="849">
        <f t="shared" si="188"/>
        <v>-3.7867038267538415</v>
      </c>
      <c r="OH172" s="849">
        <f t="shared" si="188"/>
        <v>-0.92552853431385707</v>
      </c>
      <c r="OI172" s="849">
        <f t="shared" si="188"/>
        <v>-0.91949581480545817</v>
      </c>
      <c r="OJ172" s="849">
        <f t="shared" si="188"/>
        <v>-0.91949581480545817</v>
      </c>
      <c r="OK172" s="849">
        <f t="shared" si="188"/>
        <v>-0.91949581480545817</v>
      </c>
      <c r="OL172" s="849">
        <f t="shared" si="188"/>
        <v>-0.91949581480545817</v>
      </c>
      <c r="OM172" s="849">
        <f t="shared" si="188"/>
        <v>-0.91949581480545817</v>
      </c>
      <c r="ON172" s="849">
        <f t="shared" si="188"/>
        <v>-0.91949581480545817</v>
      </c>
      <c r="OO172" s="849">
        <f t="shared" si="188"/>
        <v>-0.91949581480545817</v>
      </c>
      <c r="OP172" s="849">
        <f t="shared" si="188"/>
        <v>-8.2701226390421212E-2</v>
      </c>
      <c r="OQ172" s="849">
        <f t="shared" si="188"/>
        <v>-8.2701226390421212E-2</v>
      </c>
      <c r="OR172" s="849">
        <f t="shared" si="188"/>
        <v>-8.2701226390421212E-2</v>
      </c>
      <c r="OS172" s="849">
        <f t="shared" si="188"/>
        <v>-8.2701226390421212E-2</v>
      </c>
      <c r="OT172" s="849">
        <f t="shared" si="188"/>
        <v>-8.2701226390421212E-2</v>
      </c>
      <c r="OU172" s="849">
        <f t="shared" si="188"/>
        <v>-8.2701226390421212E-2</v>
      </c>
      <c r="OV172" s="849">
        <f t="shared" si="188"/>
        <v>-8.2701226390421212E-2</v>
      </c>
      <c r="OW172" s="849">
        <f t="shared" si="188"/>
        <v>-0.50081704815520034</v>
      </c>
      <c r="OX172" s="849">
        <f t="shared" si="188"/>
        <v>-0.50081704815520034</v>
      </c>
      <c r="OY172" s="849">
        <f t="shared" si="188"/>
        <v>-0.50081704815520034</v>
      </c>
      <c r="OZ172" s="849">
        <f t="shared" si="188"/>
        <v>-0.50081704815520034</v>
      </c>
      <c r="PA172" s="849">
        <f t="shared" si="188"/>
        <v>-0.50081704815520034</v>
      </c>
      <c r="PB172" s="849">
        <f t="shared" si="188"/>
        <v>-0.11655382734033282</v>
      </c>
      <c r="PC172" s="849">
        <f t="shared" si="188"/>
        <v>-0.11655382734033282</v>
      </c>
      <c r="PD172" s="849">
        <f t="shared" si="188"/>
        <v>-0.11655382734033282</v>
      </c>
      <c r="PE172" s="849">
        <f t="shared" si="188"/>
        <v>-0.11655382734033282</v>
      </c>
      <c r="PF172" s="849">
        <f t="shared" si="188"/>
        <v>-0.1680177051931393</v>
      </c>
      <c r="PG172" s="849">
        <f t="shared" si="188"/>
        <v>-0.1680177051931393</v>
      </c>
      <c r="PH172" s="849">
        <f t="shared" si="188"/>
        <v>-0.1680177051931393</v>
      </c>
      <c r="PI172" s="849">
        <f t="shared" si="188"/>
        <v>-0.1680177051931393</v>
      </c>
      <c r="PJ172" s="849">
        <f t="shared" si="188"/>
        <v>-0.1680177051931393</v>
      </c>
      <c r="PK172" s="849">
        <f t="shared" si="188"/>
        <v>-0.1680177051931393</v>
      </c>
      <c r="PL172" s="849">
        <f t="shared" si="188"/>
        <v>-0.1680177051931393</v>
      </c>
      <c r="PM172" s="849">
        <f t="shared" si="188"/>
        <v>-0.1680177051931393</v>
      </c>
      <c r="PN172" s="849">
        <f t="shared" si="188"/>
        <v>-0.1443451189047682</v>
      </c>
      <c r="PO172" s="849">
        <f t="shared" si="188"/>
        <v>-0.1443451189047682</v>
      </c>
      <c r="PP172" s="849">
        <f t="shared" si="188"/>
        <v>-0.1443451189047682</v>
      </c>
      <c r="PQ172" s="849">
        <f t="shared" si="188"/>
        <v>-0.1443451189047682</v>
      </c>
      <c r="PR172" s="849">
        <f t="shared" si="188"/>
        <v>-0.1443451189047682</v>
      </c>
      <c r="PS172" s="849">
        <f t="shared" si="188"/>
        <v>-0.1443451189047682</v>
      </c>
      <c r="PT172" s="849">
        <f t="shared" si="188"/>
        <v>-0.1443451189047682</v>
      </c>
      <c r="PU172" s="849">
        <f t="shared" si="188"/>
        <v>-0.15939652259542747</v>
      </c>
      <c r="PV172" s="849">
        <f t="shared" si="188"/>
        <v>-0.15939652259542747</v>
      </c>
      <c r="PW172" s="849">
        <f t="shared" si="188"/>
        <v>-0.15939652259542747</v>
      </c>
      <c r="PX172" s="849">
        <f t="shared" si="188"/>
        <v>-0.15939652259542747</v>
      </c>
      <c r="PY172" s="849">
        <f t="shared" si="188"/>
        <v>2.30683934125544E-2</v>
      </c>
      <c r="PZ172" s="849">
        <f t="shared" si="188"/>
        <v>2.30683934125544E-2</v>
      </c>
      <c r="QA172" s="849">
        <f t="shared" si="188"/>
        <v>-1.8907429307665433</v>
      </c>
      <c r="QB172" s="849">
        <f t="shared" si="188"/>
        <v>-1.8907429307665433</v>
      </c>
      <c r="QC172" s="849">
        <f t="shared" si="188"/>
        <v>-1.8907429307665433</v>
      </c>
      <c r="QD172" s="849">
        <f t="shared" si="188"/>
        <v>-3.7867038267538415</v>
      </c>
      <c r="QE172" s="849">
        <f t="shared" si="188"/>
        <v>-3.7867038267538415</v>
      </c>
      <c r="QF172" s="849">
        <f t="shared" si="188"/>
        <v>-3.7867038267538415</v>
      </c>
      <c r="QG172" s="849">
        <f t="shared" si="188"/>
        <v>-3.7867038267538415</v>
      </c>
      <c r="QH172" s="849">
        <f t="shared" si="188"/>
        <v>-0.92552853431385707</v>
      </c>
      <c r="QI172" s="849">
        <f t="shared" si="188"/>
        <v>-0.91949581480545817</v>
      </c>
      <c r="QJ172" s="849">
        <f t="shared" si="188"/>
        <v>-0.91949581480545817</v>
      </c>
      <c r="QK172" s="849">
        <f t="shared" si="188"/>
        <v>-0.91949581480545817</v>
      </c>
      <c r="QL172" s="849">
        <f t="shared" si="188"/>
        <v>-0.91949581480545817</v>
      </c>
      <c r="QM172" s="849">
        <f t="shared" si="188"/>
        <v>-0.91949581480545817</v>
      </c>
      <c r="QN172" s="849">
        <f t="shared" si="188"/>
        <v>-0.91949581480545817</v>
      </c>
      <c r="QO172" s="849">
        <f t="shared" si="188"/>
        <v>-0.91949581480545817</v>
      </c>
      <c r="QP172" s="849">
        <f t="shared" si="188"/>
        <v>-8.2701226390421212E-2</v>
      </c>
      <c r="QQ172" s="849">
        <f t="shared" si="188"/>
        <v>-8.2701226390421212E-2</v>
      </c>
      <c r="QR172" s="849">
        <f t="shared" ref="QR172:SI172" si="189">QR169</f>
        <v>-8.2701226390421212E-2</v>
      </c>
      <c r="QS172" s="849">
        <f t="shared" si="189"/>
        <v>-8.2701226390421212E-2</v>
      </c>
      <c r="QT172" s="849">
        <f t="shared" si="189"/>
        <v>-8.2701226390421212E-2</v>
      </c>
      <c r="QU172" s="849">
        <f t="shared" si="189"/>
        <v>-8.2701226390421212E-2</v>
      </c>
      <c r="QV172" s="849">
        <f t="shared" si="189"/>
        <v>-8.2701226390421212E-2</v>
      </c>
      <c r="QW172" s="849">
        <f t="shared" si="189"/>
        <v>-0.50081704815520034</v>
      </c>
      <c r="QX172" s="849">
        <f t="shared" si="189"/>
        <v>-0.50081704815520034</v>
      </c>
      <c r="QY172" s="849">
        <f t="shared" si="189"/>
        <v>-0.50081704815520034</v>
      </c>
      <c r="QZ172" s="849">
        <f t="shared" si="189"/>
        <v>-0.50081704815520034</v>
      </c>
      <c r="RA172" s="849">
        <f t="shared" si="189"/>
        <v>-0.50081704815520034</v>
      </c>
      <c r="RB172" s="849">
        <f t="shared" si="189"/>
        <v>-0.11655382734033282</v>
      </c>
      <c r="RC172" s="849">
        <f t="shared" si="189"/>
        <v>-0.11655382734033282</v>
      </c>
      <c r="RD172" s="849">
        <f t="shared" si="189"/>
        <v>-0.11655382734033282</v>
      </c>
      <c r="RE172" s="849">
        <f t="shared" si="189"/>
        <v>-0.11655382734033282</v>
      </c>
      <c r="RF172" s="849">
        <f t="shared" si="189"/>
        <v>-0.1680177051931393</v>
      </c>
      <c r="RG172" s="849">
        <f t="shared" si="189"/>
        <v>-0.1680177051931393</v>
      </c>
      <c r="RH172" s="849">
        <f t="shared" si="189"/>
        <v>-0.1680177051931393</v>
      </c>
      <c r="RI172" s="849">
        <f t="shared" si="189"/>
        <v>-0.1680177051931393</v>
      </c>
      <c r="RJ172" s="849">
        <f t="shared" si="189"/>
        <v>-0.1680177051931393</v>
      </c>
      <c r="RK172" s="849">
        <f t="shared" si="189"/>
        <v>-0.1680177051931393</v>
      </c>
      <c r="RL172" s="849">
        <f t="shared" si="189"/>
        <v>-0.1680177051931393</v>
      </c>
      <c r="RM172" s="849">
        <f t="shared" si="189"/>
        <v>-0.1680177051931393</v>
      </c>
      <c r="RN172" s="849">
        <f t="shared" si="189"/>
        <v>-0.1443451189047682</v>
      </c>
      <c r="RO172" s="849">
        <f t="shared" si="189"/>
        <v>-0.1443451189047682</v>
      </c>
      <c r="RP172" s="849">
        <f t="shared" si="189"/>
        <v>-0.1443451189047682</v>
      </c>
      <c r="RQ172" s="849">
        <f t="shared" si="189"/>
        <v>-0.1443451189047682</v>
      </c>
      <c r="RR172" s="849">
        <f t="shared" si="189"/>
        <v>-0.1443451189047682</v>
      </c>
      <c r="RS172" s="849">
        <f t="shared" si="189"/>
        <v>-0.1443451189047682</v>
      </c>
      <c r="RT172" s="849">
        <f t="shared" si="189"/>
        <v>-0.1443451189047682</v>
      </c>
      <c r="RU172" s="849">
        <f t="shared" si="189"/>
        <v>-0.15939652259542747</v>
      </c>
      <c r="RV172" s="849">
        <f t="shared" si="189"/>
        <v>-0.15939652259542747</v>
      </c>
      <c r="RW172" s="849">
        <f t="shared" si="189"/>
        <v>-0.15939652259542747</v>
      </c>
      <c r="RX172" s="849">
        <f t="shared" si="189"/>
        <v>-0.15939652259542747</v>
      </c>
      <c r="RY172" s="849">
        <f t="shared" si="189"/>
        <v>2.30683934125544E-2</v>
      </c>
      <c r="RZ172" s="849">
        <f t="shared" si="189"/>
        <v>2.30683934125544E-2</v>
      </c>
      <c r="SA172" s="849">
        <f t="shared" si="189"/>
        <v>-1.8907429307665433</v>
      </c>
      <c r="SB172" s="849">
        <f t="shared" si="189"/>
        <v>-1.8907429307665433</v>
      </c>
      <c r="SC172" s="849">
        <f t="shared" si="189"/>
        <v>-1.8907429307665433</v>
      </c>
      <c r="SD172" s="849">
        <f t="shared" si="189"/>
        <v>-3.7867038267538415</v>
      </c>
      <c r="SE172" s="849">
        <f t="shared" si="189"/>
        <v>-3.7867038267538415</v>
      </c>
      <c r="SF172" s="849">
        <f t="shared" si="189"/>
        <v>-3.7867038267538415</v>
      </c>
      <c r="SG172" s="849">
        <f t="shared" si="189"/>
        <v>-3.7867038267538415</v>
      </c>
      <c r="SH172" s="849">
        <f t="shared" si="189"/>
        <v>-0.92552853431385707</v>
      </c>
      <c r="SI172" s="849">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49">
        <f t="shared" ref="K173:BV173" si="190">K170</f>
        <v>0</v>
      </c>
      <c r="L173" s="849">
        <f t="shared" si="190"/>
        <v>0</v>
      </c>
      <c r="M173" s="849">
        <f t="shared" si="190"/>
        <v>0</v>
      </c>
      <c r="N173" s="849">
        <f t="shared" si="190"/>
        <v>0</v>
      </c>
      <c r="O173" s="849">
        <f t="shared" si="190"/>
        <v>0</v>
      </c>
      <c r="P173" s="849">
        <f t="shared" si="190"/>
        <v>0</v>
      </c>
      <c r="Q173" s="849">
        <f t="shared" si="190"/>
        <v>0</v>
      </c>
      <c r="R173" s="849">
        <f t="shared" si="190"/>
        <v>0</v>
      </c>
      <c r="S173" s="849">
        <f t="shared" si="190"/>
        <v>0</v>
      </c>
      <c r="T173" s="849">
        <f t="shared" si="190"/>
        <v>0</v>
      </c>
      <c r="U173" s="849">
        <f t="shared" si="190"/>
        <v>0</v>
      </c>
      <c r="V173" s="849">
        <f t="shared" si="190"/>
        <v>0</v>
      </c>
      <c r="W173" s="849">
        <f t="shared" si="190"/>
        <v>0</v>
      </c>
      <c r="X173" s="849">
        <f t="shared" si="190"/>
        <v>0</v>
      </c>
      <c r="Y173" s="849">
        <f t="shared" si="190"/>
        <v>0</v>
      </c>
      <c r="Z173" s="849">
        <f t="shared" si="190"/>
        <v>0</v>
      </c>
      <c r="AA173" s="849">
        <f t="shared" si="190"/>
        <v>0</v>
      </c>
      <c r="AB173" s="849">
        <f t="shared" si="190"/>
        <v>0</v>
      </c>
      <c r="AC173" s="849">
        <f t="shared" si="190"/>
        <v>0</v>
      </c>
      <c r="AD173" s="849">
        <f t="shared" si="190"/>
        <v>0</v>
      </c>
      <c r="AE173" s="849">
        <f t="shared" si="190"/>
        <v>0</v>
      </c>
      <c r="AF173" s="849">
        <f t="shared" si="190"/>
        <v>0</v>
      </c>
      <c r="AG173" s="849">
        <f t="shared" si="190"/>
        <v>0</v>
      </c>
      <c r="AH173" s="849">
        <f t="shared" si="190"/>
        <v>0</v>
      </c>
      <c r="AI173" s="849">
        <f t="shared" si="190"/>
        <v>0</v>
      </c>
      <c r="AJ173" s="849">
        <f t="shared" si="190"/>
        <v>0</v>
      </c>
      <c r="AK173" s="849">
        <f t="shared" si="190"/>
        <v>0</v>
      </c>
      <c r="AL173" s="849">
        <f t="shared" si="190"/>
        <v>0</v>
      </c>
      <c r="AM173" s="849">
        <f t="shared" si="190"/>
        <v>0</v>
      </c>
      <c r="AN173" s="849">
        <f t="shared" si="190"/>
        <v>0</v>
      </c>
      <c r="AO173" s="849">
        <f t="shared" si="190"/>
        <v>0</v>
      </c>
      <c r="AP173" s="849">
        <f t="shared" si="190"/>
        <v>0</v>
      </c>
      <c r="AQ173" s="849">
        <f t="shared" si="190"/>
        <v>0</v>
      </c>
      <c r="AR173" s="849">
        <f t="shared" si="190"/>
        <v>0</v>
      </c>
      <c r="AS173" s="849">
        <f t="shared" si="190"/>
        <v>0</v>
      </c>
      <c r="AT173" s="849">
        <f t="shared" si="190"/>
        <v>0</v>
      </c>
      <c r="AU173" s="849">
        <f t="shared" si="190"/>
        <v>0</v>
      </c>
      <c r="AV173" s="849">
        <f t="shared" si="190"/>
        <v>0</v>
      </c>
      <c r="AW173" s="849">
        <f t="shared" si="190"/>
        <v>0</v>
      </c>
      <c r="AX173" s="849">
        <f t="shared" si="190"/>
        <v>0</v>
      </c>
      <c r="AY173" s="849">
        <f t="shared" si="190"/>
        <v>0</v>
      </c>
      <c r="AZ173" s="849">
        <f t="shared" si="190"/>
        <v>0</v>
      </c>
      <c r="BA173" s="849">
        <f t="shared" si="190"/>
        <v>0</v>
      </c>
      <c r="BB173" s="849">
        <f t="shared" si="190"/>
        <v>0</v>
      </c>
      <c r="BC173" s="849">
        <f t="shared" si="190"/>
        <v>0</v>
      </c>
      <c r="BD173" s="849">
        <f t="shared" si="190"/>
        <v>0</v>
      </c>
      <c r="BE173" s="849">
        <f t="shared" si="190"/>
        <v>0</v>
      </c>
      <c r="BF173" s="849">
        <f t="shared" si="190"/>
        <v>0</v>
      </c>
      <c r="BG173" s="849">
        <f t="shared" si="190"/>
        <v>0</v>
      </c>
      <c r="BH173" s="849">
        <f t="shared" si="190"/>
        <v>0</v>
      </c>
      <c r="BI173" s="849">
        <f t="shared" si="190"/>
        <v>0</v>
      </c>
      <c r="BJ173" s="849">
        <f t="shared" si="190"/>
        <v>0</v>
      </c>
      <c r="BK173" s="849">
        <f t="shared" si="190"/>
        <v>0</v>
      </c>
      <c r="BL173" s="849">
        <f t="shared" si="190"/>
        <v>0</v>
      </c>
      <c r="BM173" s="849">
        <f t="shared" si="190"/>
        <v>0</v>
      </c>
      <c r="BN173" s="849">
        <f t="shared" si="190"/>
        <v>-1.4256027151002826E-3</v>
      </c>
      <c r="BO173" s="849">
        <f t="shared" si="190"/>
        <v>-1.4256027151002826E-3</v>
      </c>
      <c r="BP173" s="849">
        <f t="shared" si="190"/>
        <v>-1.4256027151002826E-3</v>
      </c>
      <c r="BQ173" s="849">
        <f t="shared" si="190"/>
        <v>-1.4256027151002826E-3</v>
      </c>
      <c r="BR173" s="849">
        <f t="shared" si="190"/>
        <v>-1.4256027151002826E-3</v>
      </c>
      <c r="BS173" s="849">
        <f t="shared" si="190"/>
        <v>-1.4256027151002826E-3</v>
      </c>
      <c r="BT173" s="849">
        <f t="shared" si="190"/>
        <v>-1.4256027151002826E-3</v>
      </c>
      <c r="BU173" s="849">
        <f t="shared" si="190"/>
        <v>-9.9622826622143279E-3</v>
      </c>
      <c r="BV173" s="849">
        <f t="shared" si="190"/>
        <v>-9.9622826622143279E-3</v>
      </c>
      <c r="BW173" s="849">
        <f t="shared" ref="BW173:EH173" si="191">BW170</f>
        <v>-9.9622826622143279E-3</v>
      </c>
      <c r="BX173" s="849">
        <f t="shared" si="191"/>
        <v>-9.9622826622143279E-3</v>
      </c>
      <c r="BY173" s="849">
        <f t="shared" si="191"/>
        <v>0</v>
      </c>
      <c r="BZ173" s="849">
        <f t="shared" si="191"/>
        <v>0</v>
      </c>
      <c r="CA173" s="849">
        <f t="shared" si="191"/>
        <v>0</v>
      </c>
      <c r="CB173" s="849">
        <f t="shared" si="191"/>
        <v>0</v>
      </c>
      <c r="CC173" s="849">
        <f t="shared" si="191"/>
        <v>0</v>
      </c>
      <c r="CD173" s="849">
        <f t="shared" si="191"/>
        <v>0</v>
      </c>
      <c r="CE173" s="849">
        <f t="shared" si="191"/>
        <v>0</v>
      </c>
      <c r="CF173" s="849">
        <f t="shared" si="191"/>
        <v>0</v>
      </c>
      <c r="CG173" s="849">
        <f t="shared" si="191"/>
        <v>0</v>
      </c>
      <c r="CH173" s="849">
        <f t="shared" si="191"/>
        <v>-6.1097904578781836E-3</v>
      </c>
      <c r="CI173" s="849">
        <f t="shared" si="191"/>
        <v>-6.0860525519945696E-3</v>
      </c>
      <c r="CJ173" s="849">
        <f t="shared" si="191"/>
        <v>-6.0860525519945696E-3</v>
      </c>
      <c r="CK173" s="849">
        <f t="shared" si="191"/>
        <v>-6.0860525519945696E-3</v>
      </c>
      <c r="CL173" s="849">
        <f t="shared" si="191"/>
        <v>-6.0860525519945696E-3</v>
      </c>
      <c r="CM173" s="849">
        <f t="shared" si="191"/>
        <v>-6.0860525519945696E-3</v>
      </c>
      <c r="CN173" s="849">
        <f t="shared" si="191"/>
        <v>-6.0860525519945696E-3</v>
      </c>
      <c r="CO173" s="849">
        <f t="shared" si="191"/>
        <v>-6.0860525519945696E-3</v>
      </c>
      <c r="CP173" s="849">
        <f t="shared" si="191"/>
        <v>0</v>
      </c>
      <c r="CQ173" s="849">
        <f t="shared" si="191"/>
        <v>0</v>
      </c>
      <c r="CR173" s="849">
        <f t="shared" si="191"/>
        <v>0</v>
      </c>
      <c r="CS173" s="849">
        <f t="shared" si="191"/>
        <v>0</v>
      </c>
      <c r="CT173" s="849">
        <f t="shared" si="191"/>
        <v>0</v>
      </c>
      <c r="CU173" s="849">
        <f t="shared" si="191"/>
        <v>0</v>
      </c>
      <c r="CV173" s="849">
        <f t="shared" si="191"/>
        <v>0</v>
      </c>
      <c r="CW173" s="849">
        <f t="shared" si="191"/>
        <v>0</v>
      </c>
      <c r="CX173" s="849">
        <f t="shared" si="191"/>
        <v>0</v>
      </c>
      <c r="CY173" s="849">
        <f t="shared" si="191"/>
        <v>0</v>
      </c>
      <c r="CZ173" s="849">
        <f t="shared" si="191"/>
        <v>0</v>
      </c>
      <c r="DA173" s="849">
        <f t="shared" si="191"/>
        <v>0</v>
      </c>
      <c r="DB173" s="849">
        <f t="shared" si="191"/>
        <v>-2.6173618428790846E-3</v>
      </c>
      <c r="DC173" s="849">
        <f t="shared" si="191"/>
        <v>-2.6173618428790846E-3</v>
      </c>
      <c r="DD173" s="849">
        <f t="shared" si="191"/>
        <v>-2.6173618428790846E-3</v>
      </c>
      <c r="DE173" s="849">
        <f t="shared" si="191"/>
        <v>-2.6173618428790846E-3</v>
      </c>
      <c r="DF173" s="849">
        <f t="shared" si="191"/>
        <v>0</v>
      </c>
      <c r="DG173" s="849">
        <f t="shared" si="191"/>
        <v>-2.3519104818898739E-3</v>
      </c>
      <c r="DH173" s="849">
        <f t="shared" si="191"/>
        <v>-2.3519104818898739E-3</v>
      </c>
      <c r="DI173" s="849">
        <f t="shared" si="191"/>
        <v>-2.3519104818898739E-3</v>
      </c>
      <c r="DJ173" s="849">
        <f t="shared" si="191"/>
        <v>-2.3519104818898739E-3</v>
      </c>
      <c r="DK173" s="849">
        <f t="shared" si="191"/>
        <v>-2.3519104818898739E-3</v>
      </c>
      <c r="DL173" s="849">
        <f t="shared" si="191"/>
        <v>-2.3519104818898739E-3</v>
      </c>
      <c r="DM173" s="849">
        <f t="shared" si="191"/>
        <v>-2.3519104818898739E-3</v>
      </c>
      <c r="DN173" s="849">
        <f t="shared" si="191"/>
        <v>-8.490889347337216E-3</v>
      </c>
      <c r="DO173" s="849">
        <f t="shared" si="191"/>
        <v>-8.490889347337216E-3</v>
      </c>
      <c r="DP173" s="849">
        <f t="shared" si="191"/>
        <v>-8.490889347337216E-3</v>
      </c>
      <c r="DQ173" s="849">
        <f t="shared" si="191"/>
        <v>-8.490889347337216E-3</v>
      </c>
      <c r="DR173" s="849">
        <f t="shared" si="191"/>
        <v>-8.490889347337216E-3</v>
      </c>
      <c r="DS173" s="849">
        <f t="shared" si="191"/>
        <v>-8.490889347337216E-3</v>
      </c>
      <c r="DT173" s="849">
        <f t="shared" si="191"/>
        <v>-8.490889347337216E-3</v>
      </c>
      <c r="DU173" s="849">
        <f t="shared" si="191"/>
        <v>-9.9622826622125515E-3</v>
      </c>
      <c r="DV173" s="849">
        <f t="shared" si="191"/>
        <v>-9.9622826622125515E-3</v>
      </c>
      <c r="DW173" s="849">
        <f t="shared" si="191"/>
        <v>-9.9622826622125515E-3</v>
      </c>
      <c r="DX173" s="849">
        <f t="shared" si="191"/>
        <v>-9.9622826622125515E-3</v>
      </c>
      <c r="DY173" s="849">
        <f t="shared" si="191"/>
        <v>-6.9205180237654318E-2</v>
      </c>
      <c r="DZ173" s="849">
        <f t="shared" si="191"/>
        <v>-6.9205180237654318E-2</v>
      </c>
      <c r="EA173" s="849">
        <f t="shared" si="191"/>
        <v>-0.64994288245099874</v>
      </c>
      <c r="EB173" s="849">
        <f t="shared" si="191"/>
        <v>-0.64994288245099874</v>
      </c>
      <c r="EC173" s="849">
        <f t="shared" si="191"/>
        <v>-0.64994288245099874</v>
      </c>
      <c r="ED173" s="849">
        <f t="shared" si="191"/>
        <v>-1.0337548784891011</v>
      </c>
      <c r="EE173" s="849">
        <f t="shared" si="191"/>
        <v>-1.0337548784891011</v>
      </c>
      <c r="EF173" s="849">
        <f t="shared" si="191"/>
        <v>-1.0337548784891011</v>
      </c>
      <c r="EG173" s="849">
        <f t="shared" si="191"/>
        <v>-1.0337548784891011</v>
      </c>
      <c r="EH173" s="849">
        <f t="shared" si="191"/>
        <v>-0.13131837684676206</v>
      </c>
      <c r="EI173" s="849">
        <f t="shared" ref="EI173:GT173" si="192">EI170</f>
        <v>-0.1024385495460205</v>
      </c>
      <c r="EJ173" s="849">
        <f t="shared" si="192"/>
        <v>-0.1024385495460205</v>
      </c>
      <c r="EK173" s="849">
        <f t="shared" si="192"/>
        <v>-0.1024385495460205</v>
      </c>
      <c r="EL173" s="849">
        <f t="shared" si="192"/>
        <v>-0.1024385495460205</v>
      </c>
      <c r="EM173" s="849">
        <f t="shared" si="192"/>
        <v>-0.1024385495460205</v>
      </c>
      <c r="EN173" s="849">
        <f t="shared" si="192"/>
        <v>-0.1024385495460205</v>
      </c>
      <c r="EO173" s="849">
        <f t="shared" si="192"/>
        <v>-0.1024385495460205</v>
      </c>
      <c r="EP173" s="849">
        <f t="shared" si="192"/>
        <v>0.39124173536470863</v>
      </c>
      <c r="EQ173" s="849">
        <f t="shared" si="192"/>
        <v>0.39124173536470863</v>
      </c>
      <c r="ER173" s="849">
        <f t="shared" si="192"/>
        <v>0.39124173536470863</v>
      </c>
      <c r="ES173" s="849">
        <f t="shared" si="192"/>
        <v>0.39124173536470863</v>
      </c>
      <c r="ET173" s="849">
        <f t="shared" si="192"/>
        <v>0.39124173536470863</v>
      </c>
      <c r="EU173" s="849">
        <f t="shared" si="192"/>
        <v>0.39124173536470863</v>
      </c>
      <c r="EV173" s="849">
        <f t="shared" si="192"/>
        <v>0.39124173536470863</v>
      </c>
      <c r="EW173" s="849">
        <f t="shared" si="192"/>
        <v>2.8130090989970213E-2</v>
      </c>
      <c r="EX173" s="849">
        <f t="shared" si="192"/>
        <v>2.8130090989970213E-2</v>
      </c>
      <c r="EY173" s="849">
        <f t="shared" si="192"/>
        <v>2.8130090989970213E-2</v>
      </c>
      <c r="EZ173" s="849">
        <f t="shared" si="192"/>
        <v>2.8130090989970213E-2</v>
      </c>
      <c r="FA173" s="849">
        <f t="shared" si="192"/>
        <v>2.8130090989970213E-2</v>
      </c>
      <c r="FB173" s="849">
        <f t="shared" si="192"/>
        <v>-4.9951640288712795E-2</v>
      </c>
      <c r="FC173" s="849">
        <f t="shared" si="192"/>
        <v>-4.9951640288712795E-2</v>
      </c>
      <c r="FD173" s="849">
        <f t="shared" si="192"/>
        <v>-4.9951640288712795E-2</v>
      </c>
      <c r="FE173" s="849">
        <f t="shared" si="192"/>
        <v>-4.9951640288712795E-2</v>
      </c>
      <c r="FF173" s="849">
        <f t="shared" si="192"/>
        <v>0</v>
      </c>
      <c r="FG173" s="849">
        <f t="shared" si="192"/>
        <v>-6.6916885629844103E-3</v>
      </c>
      <c r="FH173" s="849">
        <f t="shared" si="192"/>
        <v>-6.6916885629844103E-3</v>
      </c>
      <c r="FI173" s="849">
        <f t="shared" si="192"/>
        <v>-6.6916885629844103E-3</v>
      </c>
      <c r="FJ173" s="849">
        <f t="shared" si="192"/>
        <v>-6.6916885629844103E-3</v>
      </c>
      <c r="FK173" s="849">
        <f t="shared" si="192"/>
        <v>-6.6916885629844103E-3</v>
      </c>
      <c r="FL173" s="849">
        <f t="shared" si="192"/>
        <v>-6.6916885629844103E-3</v>
      </c>
      <c r="FM173" s="849">
        <f t="shared" si="192"/>
        <v>-6.6916885629844103E-3</v>
      </c>
      <c r="FN173" s="849">
        <f t="shared" si="192"/>
        <v>-1.6981778694674432E-2</v>
      </c>
      <c r="FO173" s="849">
        <f t="shared" si="192"/>
        <v>-1.6981778694674432E-2</v>
      </c>
      <c r="FP173" s="849">
        <f t="shared" si="192"/>
        <v>-1.6981778694674432E-2</v>
      </c>
      <c r="FQ173" s="849">
        <f t="shared" si="192"/>
        <v>-1.6981778694674432E-2</v>
      </c>
      <c r="FR173" s="849">
        <f t="shared" si="192"/>
        <v>-1.6981778694674432E-2</v>
      </c>
      <c r="FS173" s="849">
        <f t="shared" si="192"/>
        <v>-1.6981778694674432E-2</v>
      </c>
      <c r="FT173" s="849">
        <f t="shared" si="192"/>
        <v>-1.6981778694674432E-2</v>
      </c>
      <c r="FU173" s="849">
        <f t="shared" si="192"/>
        <v>-1.9924565324425991E-2</v>
      </c>
      <c r="FV173" s="849">
        <f t="shared" si="192"/>
        <v>-1.9924565324425991E-2</v>
      </c>
      <c r="FW173" s="849">
        <f t="shared" si="192"/>
        <v>-1.9924565324425991E-2</v>
      </c>
      <c r="FX173" s="849">
        <f t="shared" si="192"/>
        <v>-1.9924565324425991E-2</v>
      </c>
      <c r="FY173" s="849">
        <f t="shared" si="192"/>
        <v>-0.1153419670627569</v>
      </c>
      <c r="FZ173" s="849">
        <f t="shared" si="192"/>
        <v>-0.1153419670627569</v>
      </c>
      <c r="GA173" s="849">
        <f t="shared" si="192"/>
        <v>-0.83704765164143868</v>
      </c>
      <c r="GB173" s="849">
        <f t="shared" si="192"/>
        <v>-0.83704765164143868</v>
      </c>
      <c r="GC173" s="849">
        <f t="shared" si="192"/>
        <v>-0.83704765164143868</v>
      </c>
      <c r="GD173" s="849">
        <f t="shared" si="192"/>
        <v>-1.6519034191723891</v>
      </c>
      <c r="GE173" s="849">
        <f t="shared" si="192"/>
        <v>-1.6519034191723891</v>
      </c>
      <c r="GF173" s="849">
        <f t="shared" si="192"/>
        <v>-1.6519034191723891</v>
      </c>
      <c r="GG173" s="849">
        <f t="shared" si="192"/>
        <v>-1.6519034191723891</v>
      </c>
      <c r="GH173" s="849">
        <f t="shared" si="192"/>
        <v>-0.60373012997768427</v>
      </c>
      <c r="GI173" s="849">
        <f t="shared" si="192"/>
        <v>-0.59698085226941977</v>
      </c>
      <c r="GJ173" s="849">
        <f t="shared" si="192"/>
        <v>-0.59698085226941977</v>
      </c>
      <c r="GK173" s="849">
        <f t="shared" si="192"/>
        <v>-0.59698085226941977</v>
      </c>
      <c r="GL173" s="849">
        <f t="shared" si="192"/>
        <v>-0.59698085226941977</v>
      </c>
      <c r="GM173" s="849">
        <f t="shared" si="192"/>
        <v>-0.59698085226941977</v>
      </c>
      <c r="GN173" s="849">
        <f t="shared" si="192"/>
        <v>-0.59698085226941977</v>
      </c>
      <c r="GO173" s="849">
        <f t="shared" si="192"/>
        <v>-0.59698085226941977</v>
      </c>
      <c r="GP173" s="849">
        <f t="shared" si="192"/>
        <v>-0.13359023432675876</v>
      </c>
      <c r="GQ173" s="849">
        <f t="shared" si="192"/>
        <v>-0.13359023432675876</v>
      </c>
      <c r="GR173" s="849">
        <f t="shared" si="192"/>
        <v>-0.13359023432675876</v>
      </c>
      <c r="GS173" s="849">
        <f t="shared" si="192"/>
        <v>-0.13359023432675876</v>
      </c>
      <c r="GT173" s="849">
        <f t="shared" si="192"/>
        <v>-0.13359023432675876</v>
      </c>
      <c r="GU173" s="849">
        <f t="shared" ref="GU173:JF173" si="193">GU170</f>
        <v>-0.13359023432675876</v>
      </c>
      <c r="GV173" s="849">
        <f t="shared" si="193"/>
        <v>-0.13359023432675876</v>
      </c>
      <c r="GW173" s="849">
        <f t="shared" si="193"/>
        <v>-0.22355006174108993</v>
      </c>
      <c r="GX173" s="849">
        <f t="shared" si="193"/>
        <v>-0.22355006174108993</v>
      </c>
      <c r="GY173" s="849">
        <f t="shared" si="193"/>
        <v>-0.22355006174108993</v>
      </c>
      <c r="GZ173" s="849">
        <f t="shared" si="193"/>
        <v>-0.22355006174108993</v>
      </c>
      <c r="HA173" s="849">
        <f t="shared" si="193"/>
        <v>-0.22355006174108993</v>
      </c>
      <c r="HB173" s="849">
        <f t="shared" si="193"/>
        <v>-0.10545346283172563</v>
      </c>
      <c r="HC173" s="849">
        <f t="shared" si="193"/>
        <v>-0.10545346283172563</v>
      </c>
      <c r="HD173" s="849">
        <f t="shared" si="193"/>
        <v>-0.10545346283172563</v>
      </c>
      <c r="HE173" s="849">
        <f t="shared" si="193"/>
        <v>-0.10545346283172563</v>
      </c>
      <c r="HF173" s="849">
        <f t="shared" si="193"/>
        <v>-0.16729221407464845</v>
      </c>
      <c r="HG173" s="849">
        <f t="shared" si="193"/>
        <v>-0.15390883694867341</v>
      </c>
      <c r="HH173" s="849">
        <f t="shared" si="193"/>
        <v>-0.15390883694867341</v>
      </c>
      <c r="HI173" s="849">
        <f t="shared" si="193"/>
        <v>-0.15390883694867341</v>
      </c>
      <c r="HJ173" s="849">
        <f t="shared" si="193"/>
        <v>-0.15390883694867341</v>
      </c>
      <c r="HK173" s="849">
        <f t="shared" si="193"/>
        <v>-0.15390883694867341</v>
      </c>
      <c r="HL173" s="849">
        <f t="shared" si="193"/>
        <v>-0.15390883694867341</v>
      </c>
      <c r="HM173" s="849">
        <f t="shared" si="193"/>
        <v>-0.15390883694867341</v>
      </c>
      <c r="HN173" s="849">
        <f t="shared" si="193"/>
        <v>1.6981778694679761E-2</v>
      </c>
      <c r="HO173" s="849">
        <f t="shared" si="193"/>
        <v>1.6981778694679761E-2</v>
      </c>
      <c r="HP173" s="849">
        <f t="shared" si="193"/>
        <v>1.6981778694679761E-2</v>
      </c>
      <c r="HQ173" s="849">
        <f t="shared" si="193"/>
        <v>1.6981778694679761E-2</v>
      </c>
      <c r="HR173" s="849">
        <f t="shared" si="193"/>
        <v>1.6981778694679761E-2</v>
      </c>
      <c r="HS173" s="849">
        <f t="shared" si="193"/>
        <v>1.6981778694679761E-2</v>
      </c>
      <c r="HT173" s="849">
        <f t="shared" si="193"/>
        <v>1.6981778694679761E-2</v>
      </c>
      <c r="HU173" s="849">
        <f t="shared" si="193"/>
        <v>9.9622826622134397E-3</v>
      </c>
      <c r="HV173" s="849">
        <f t="shared" si="193"/>
        <v>9.9622826622134397E-3</v>
      </c>
      <c r="HW173" s="849">
        <f t="shared" si="193"/>
        <v>9.9622826622134397E-3</v>
      </c>
      <c r="HX173" s="849">
        <f t="shared" si="193"/>
        <v>9.9622826622134397E-3</v>
      </c>
      <c r="HY173" s="849">
        <f t="shared" si="193"/>
        <v>-4.6136786825103471E-2</v>
      </c>
      <c r="HZ173" s="849">
        <f t="shared" si="193"/>
        <v>-4.6136786825103471E-2</v>
      </c>
      <c r="IA173" s="849">
        <f t="shared" si="193"/>
        <v>-0.88628574879681565</v>
      </c>
      <c r="IB173" s="849">
        <f t="shared" si="193"/>
        <v>-0.88628574879681565</v>
      </c>
      <c r="IC173" s="849">
        <f t="shared" si="193"/>
        <v>-0.88628574879681565</v>
      </c>
      <c r="ID173" s="849">
        <f t="shared" si="193"/>
        <v>-1.474515301860472</v>
      </c>
      <c r="IE173" s="849">
        <f t="shared" si="193"/>
        <v>-1.474515301860472</v>
      </c>
      <c r="IF173" s="849">
        <f t="shared" si="193"/>
        <v>-1.474515301860472</v>
      </c>
      <c r="IG173" s="849">
        <f t="shared" si="193"/>
        <v>-1.474515301860472</v>
      </c>
      <c r="IH173" s="849">
        <f t="shared" si="193"/>
        <v>-0.22391404500682555</v>
      </c>
      <c r="II173" s="849">
        <f t="shared" si="193"/>
        <v>-0.21060089667708048</v>
      </c>
      <c r="IJ173" s="849">
        <f t="shared" si="193"/>
        <v>-0.21060089667708048</v>
      </c>
      <c r="IK173" s="849">
        <f t="shared" si="193"/>
        <v>-0.21060089667708048</v>
      </c>
      <c r="IL173" s="849">
        <f t="shared" si="193"/>
        <v>-0.21060089667708048</v>
      </c>
      <c r="IM173" s="849">
        <f t="shared" si="193"/>
        <v>-0.21060089667708048</v>
      </c>
      <c r="IN173" s="849">
        <f t="shared" si="193"/>
        <v>-0.21060089667708048</v>
      </c>
      <c r="IO173" s="849">
        <f t="shared" si="193"/>
        <v>-0.21060089667708048</v>
      </c>
      <c r="IP173" s="849">
        <f t="shared" si="193"/>
        <v>0.61805313129707962</v>
      </c>
      <c r="IQ173" s="849">
        <f t="shared" si="193"/>
        <v>0.61805313129707962</v>
      </c>
      <c r="IR173" s="849">
        <f t="shared" si="193"/>
        <v>0.61805313129707962</v>
      </c>
      <c r="IS173" s="849">
        <f t="shared" si="193"/>
        <v>0.61805313129707962</v>
      </c>
      <c r="IT173" s="849">
        <f t="shared" si="193"/>
        <v>0.61805313129707962</v>
      </c>
      <c r="IU173" s="849">
        <f t="shared" si="193"/>
        <v>0.61805313129707962</v>
      </c>
      <c r="IV173" s="849">
        <f t="shared" si="193"/>
        <v>0.61805313129707962</v>
      </c>
      <c r="IW173" s="849">
        <f t="shared" si="193"/>
        <v>-0.12941306212433901</v>
      </c>
      <c r="IX173" s="849">
        <f t="shared" si="193"/>
        <v>-0.12941306212433901</v>
      </c>
      <c r="IY173" s="849">
        <f t="shared" si="193"/>
        <v>-0.12941306212433901</v>
      </c>
      <c r="IZ173" s="849">
        <f t="shared" si="193"/>
        <v>-0.12941306212433901</v>
      </c>
      <c r="JA173" s="849">
        <f t="shared" si="193"/>
        <v>-0.12941306212433901</v>
      </c>
      <c r="JB173" s="849">
        <f t="shared" si="193"/>
        <v>4.4401458034411867E-2</v>
      </c>
      <c r="JC173" s="849">
        <f t="shared" si="193"/>
        <v>4.4401458034411867E-2</v>
      </c>
      <c r="JD173" s="849">
        <f t="shared" si="193"/>
        <v>4.4401458034411867E-2</v>
      </c>
      <c r="JE173" s="849">
        <f t="shared" si="193"/>
        <v>4.4401458034411867E-2</v>
      </c>
      <c r="JF173" s="849">
        <f t="shared" si="193"/>
        <v>5.353350850388594E-2</v>
      </c>
      <c r="JG173" s="849">
        <f t="shared" ref="JG173:LR173" si="194">JG170</f>
        <v>4.6841819940900642E-2</v>
      </c>
      <c r="JH173" s="849">
        <f t="shared" si="194"/>
        <v>4.6841819940900642E-2</v>
      </c>
      <c r="JI173" s="849">
        <f t="shared" si="194"/>
        <v>4.6841819940900642E-2</v>
      </c>
      <c r="JJ173" s="849">
        <f t="shared" si="194"/>
        <v>4.6841819940900642E-2</v>
      </c>
      <c r="JK173" s="849">
        <f t="shared" si="194"/>
        <v>4.6841819940900642E-2</v>
      </c>
      <c r="JL173" s="849">
        <f t="shared" si="194"/>
        <v>4.6841819940900642E-2</v>
      </c>
      <c r="JM173" s="849">
        <f t="shared" si="194"/>
        <v>4.6841819940900642E-2</v>
      </c>
      <c r="JN173" s="849">
        <f t="shared" si="194"/>
        <v>8.4908893473389924E-3</v>
      </c>
      <c r="JO173" s="849">
        <f t="shared" si="194"/>
        <v>8.4908893473389924E-3</v>
      </c>
      <c r="JP173" s="849">
        <f t="shared" si="194"/>
        <v>8.4908893473389924E-3</v>
      </c>
      <c r="JQ173" s="849">
        <f t="shared" si="194"/>
        <v>8.4908893473389924E-3</v>
      </c>
      <c r="JR173" s="849">
        <f t="shared" si="194"/>
        <v>8.4908893473389924E-3</v>
      </c>
      <c r="JS173" s="849">
        <f t="shared" si="194"/>
        <v>8.4908893473389924E-3</v>
      </c>
      <c r="JT173" s="849">
        <f t="shared" si="194"/>
        <v>8.4908893473389924E-3</v>
      </c>
      <c r="JU173" s="849">
        <f t="shared" si="194"/>
        <v>0</v>
      </c>
      <c r="JV173" s="849">
        <f t="shared" si="194"/>
        <v>0</v>
      </c>
      <c r="JW173" s="849">
        <f t="shared" si="194"/>
        <v>0</v>
      </c>
      <c r="JX173" s="849">
        <f t="shared" si="194"/>
        <v>0</v>
      </c>
      <c r="JY173" s="849">
        <f t="shared" si="194"/>
        <v>-5.7670983531379783E-2</v>
      </c>
      <c r="JZ173" s="849">
        <f t="shared" si="194"/>
        <v>-5.7670983531379783E-2</v>
      </c>
      <c r="KA173" s="849">
        <f t="shared" si="194"/>
        <v>-0.7878095544860626</v>
      </c>
      <c r="KB173" s="849">
        <f t="shared" si="194"/>
        <v>-0.7878095544860626</v>
      </c>
      <c r="KC173" s="849">
        <f t="shared" si="194"/>
        <v>-0.7878095544860626</v>
      </c>
      <c r="KD173" s="849">
        <f t="shared" si="194"/>
        <v>-1.4542163545469684</v>
      </c>
      <c r="KE173" s="849">
        <f t="shared" si="194"/>
        <v>-1.4542163545469684</v>
      </c>
      <c r="KF173" s="849">
        <f t="shared" si="194"/>
        <v>-1.4542163545469684</v>
      </c>
      <c r="KG173" s="849">
        <f t="shared" si="194"/>
        <v>-1.4542163545469684</v>
      </c>
      <c r="KH173" s="849">
        <f t="shared" si="194"/>
        <v>-0.16457340768265105</v>
      </c>
      <c r="KI173" s="849">
        <f t="shared" si="194"/>
        <v>-0.15920256967590696</v>
      </c>
      <c r="KJ173" s="849">
        <f t="shared" si="194"/>
        <v>-0.15920256967590696</v>
      </c>
      <c r="KK173" s="849">
        <f t="shared" si="194"/>
        <v>-0.15920256967590696</v>
      </c>
      <c r="KL173" s="849">
        <f t="shared" si="194"/>
        <v>-0.15920256967590696</v>
      </c>
      <c r="KM173" s="849">
        <f t="shared" si="194"/>
        <v>-0.15920256967590696</v>
      </c>
      <c r="KN173" s="849">
        <f t="shared" si="194"/>
        <v>-0.15920256967590696</v>
      </c>
      <c r="KO173" s="849">
        <f t="shared" si="194"/>
        <v>-0.15920256967590696</v>
      </c>
      <c r="KP173" s="849">
        <f t="shared" si="194"/>
        <v>0.48674096374698017</v>
      </c>
      <c r="KQ173" s="849">
        <f t="shared" si="194"/>
        <v>0.48674096374698017</v>
      </c>
      <c r="KR173" s="849">
        <f t="shared" si="194"/>
        <v>0.48674096374698017</v>
      </c>
      <c r="KS173" s="849">
        <f t="shared" si="194"/>
        <v>0.48674096374698017</v>
      </c>
      <c r="KT173" s="849">
        <f t="shared" si="194"/>
        <v>0.48674096374698017</v>
      </c>
      <c r="KU173" s="849">
        <f t="shared" si="194"/>
        <v>0.48674096374698017</v>
      </c>
      <c r="KV173" s="849">
        <f t="shared" si="194"/>
        <v>0.48674096374698017</v>
      </c>
      <c r="KW173" s="849">
        <f t="shared" si="194"/>
        <v>8.0701167137750218E-2</v>
      </c>
      <c r="KX173" s="849">
        <f t="shared" si="194"/>
        <v>8.0701167137750218E-2</v>
      </c>
      <c r="KY173" s="849">
        <f t="shared" si="194"/>
        <v>8.0701167137750218E-2</v>
      </c>
      <c r="KZ173" s="849">
        <f t="shared" si="194"/>
        <v>8.0701167137750218E-2</v>
      </c>
      <c r="LA173" s="849">
        <f t="shared" si="194"/>
        <v>8.0701167137750218E-2</v>
      </c>
      <c r="LB173" s="849">
        <f t="shared" si="194"/>
        <v>0.19632667153520433</v>
      </c>
      <c r="LC173" s="849">
        <f t="shared" si="194"/>
        <v>0.19632667153520433</v>
      </c>
      <c r="LD173" s="849">
        <f t="shared" si="194"/>
        <v>0.19632667153520433</v>
      </c>
      <c r="LE173" s="849">
        <f t="shared" si="194"/>
        <v>0.19632667153520433</v>
      </c>
      <c r="LF173" s="849">
        <f t="shared" si="194"/>
        <v>0.17355923258269179</v>
      </c>
      <c r="LG173" s="849">
        <f t="shared" si="194"/>
        <v>0.13340910120477556</v>
      </c>
      <c r="LH173" s="849">
        <f t="shared" si="194"/>
        <v>0.13340910120477556</v>
      </c>
      <c r="LI173" s="849">
        <f t="shared" si="194"/>
        <v>0.13340910120477556</v>
      </c>
      <c r="LJ173" s="849">
        <f t="shared" si="194"/>
        <v>0.13340910120477556</v>
      </c>
      <c r="LK173" s="849">
        <f t="shared" si="194"/>
        <v>0.13340910120477556</v>
      </c>
      <c r="LL173" s="849">
        <f t="shared" si="194"/>
        <v>0.13340910120477556</v>
      </c>
      <c r="LM173" s="849">
        <f t="shared" si="194"/>
        <v>0.13340910120477556</v>
      </c>
      <c r="LN173" s="849">
        <f t="shared" si="194"/>
        <v>-0.1443451189047682</v>
      </c>
      <c r="LO173" s="849">
        <f t="shared" si="194"/>
        <v>-0.1443451189047682</v>
      </c>
      <c r="LP173" s="849">
        <f t="shared" si="194"/>
        <v>-0.1443451189047682</v>
      </c>
      <c r="LQ173" s="849">
        <f t="shared" si="194"/>
        <v>-0.1443451189047682</v>
      </c>
      <c r="LR173" s="849">
        <f t="shared" si="194"/>
        <v>-0.1443451189047682</v>
      </c>
      <c r="LS173" s="849">
        <f t="shared" ref="LS173:OD173" si="195">LS170</f>
        <v>-0.1443451189047682</v>
      </c>
      <c r="LT173" s="849">
        <f t="shared" si="195"/>
        <v>-0.1443451189047682</v>
      </c>
      <c r="LU173" s="849">
        <f t="shared" si="195"/>
        <v>-0.15939652259542747</v>
      </c>
      <c r="LV173" s="849">
        <f t="shared" si="195"/>
        <v>-0.15939652259542747</v>
      </c>
      <c r="LW173" s="849">
        <f t="shared" si="195"/>
        <v>-0.15939652259542747</v>
      </c>
      <c r="LX173" s="849">
        <f t="shared" si="195"/>
        <v>-0.15939652259542747</v>
      </c>
      <c r="LY173" s="849">
        <f t="shared" si="195"/>
        <v>-0.1384103604753113</v>
      </c>
      <c r="LZ173" s="849">
        <f t="shared" si="195"/>
        <v>-0.1384103604753113</v>
      </c>
      <c r="MA173" s="849">
        <f t="shared" si="195"/>
        <v>-1.1817143317290917</v>
      </c>
      <c r="MB173" s="849">
        <f t="shared" si="195"/>
        <v>-1.1817143317290917</v>
      </c>
      <c r="MC173" s="849">
        <f t="shared" si="195"/>
        <v>-1.1817143317290917</v>
      </c>
      <c r="MD173" s="849">
        <f t="shared" si="195"/>
        <v>-1.094977517074077</v>
      </c>
      <c r="ME173" s="849">
        <f t="shared" si="195"/>
        <v>-1.094977517074077</v>
      </c>
      <c r="MF173" s="849">
        <f t="shared" si="195"/>
        <v>-1.094977517074077</v>
      </c>
      <c r="MG173" s="849">
        <f t="shared" si="195"/>
        <v>-1.094977517074077</v>
      </c>
      <c r="MH173" s="849">
        <f t="shared" si="195"/>
        <v>-0.3591296161903248</v>
      </c>
      <c r="MI173" s="849">
        <f t="shared" si="195"/>
        <v>-0.33785464211351268</v>
      </c>
      <c r="MJ173" s="849">
        <f t="shared" si="195"/>
        <v>-0.33785464211351268</v>
      </c>
      <c r="MK173" s="849">
        <f t="shared" si="195"/>
        <v>-0.33785464211351268</v>
      </c>
      <c r="ML173" s="849">
        <f t="shared" si="195"/>
        <v>-0.33785464211351268</v>
      </c>
      <c r="MM173" s="849">
        <f t="shared" si="195"/>
        <v>-0.33785464211351268</v>
      </c>
      <c r="MN173" s="849">
        <f t="shared" si="195"/>
        <v>-0.33785464211351268</v>
      </c>
      <c r="MO173" s="849">
        <f t="shared" si="195"/>
        <v>-0.33785464211351268</v>
      </c>
      <c r="MP173" s="849">
        <f t="shared" si="195"/>
        <v>-9.0821514163799577E-2</v>
      </c>
      <c r="MQ173" s="849">
        <f t="shared" si="195"/>
        <v>-9.0821514163799577E-2</v>
      </c>
      <c r="MR173" s="849">
        <f t="shared" si="195"/>
        <v>-9.0821514163799577E-2</v>
      </c>
      <c r="MS173" s="849">
        <f t="shared" si="195"/>
        <v>-9.0821514163799577E-2</v>
      </c>
      <c r="MT173" s="849">
        <f t="shared" si="195"/>
        <v>-9.0821514163799577E-2</v>
      </c>
      <c r="MU173" s="849">
        <f t="shared" si="195"/>
        <v>-9.0821514163799577E-2</v>
      </c>
      <c r="MV173" s="849">
        <f t="shared" si="195"/>
        <v>-9.0821514163799577E-2</v>
      </c>
      <c r="MW173" s="849">
        <f t="shared" si="195"/>
        <v>-0.41501014688062021</v>
      </c>
      <c r="MX173" s="849">
        <f t="shared" si="195"/>
        <v>-0.41501014688062021</v>
      </c>
      <c r="MY173" s="849">
        <f t="shared" si="195"/>
        <v>-0.41501014688062021</v>
      </c>
      <c r="MZ173" s="849">
        <f t="shared" si="195"/>
        <v>-0.41501014688062021</v>
      </c>
      <c r="NA173" s="849">
        <f t="shared" si="195"/>
        <v>-0.41501014688062021</v>
      </c>
      <c r="NB173" s="849">
        <f t="shared" si="195"/>
        <v>-0.39406294005540499</v>
      </c>
      <c r="NC173" s="849">
        <f t="shared" si="195"/>
        <v>-0.39406294005540499</v>
      </c>
      <c r="ND173" s="849">
        <f t="shared" si="195"/>
        <v>-0.39406294005540499</v>
      </c>
      <c r="NE173" s="849">
        <f t="shared" si="195"/>
        <v>-0.39406294005540499</v>
      </c>
      <c r="NF173" s="849">
        <f t="shared" si="195"/>
        <v>-0.18923451761543753</v>
      </c>
      <c r="NG173" s="849">
        <f t="shared" si="195"/>
        <v>-0.18923451761543753</v>
      </c>
      <c r="NH173" s="849">
        <f t="shared" si="195"/>
        <v>-0.18923451761543753</v>
      </c>
      <c r="NI173" s="849">
        <f t="shared" si="195"/>
        <v>-0.18923451761543753</v>
      </c>
      <c r="NJ173" s="849">
        <f t="shared" si="195"/>
        <v>-0.18923451761543753</v>
      </c>
      <c r="NK173" s="849">
        <f t="shared" si="195"/>
        <v>-0.18923451761543753</v>
      </c>
      <c r="NL173" s="849">
        <f t="shared" si="195"/>
        <v>-0.18923451761543753</v>
      </c>
      <c r="NM173" s="849">
        <f t="shared" si="195"/>
        <v>-0.18923451761543753</v>
      </c>
      <c r="NN173" s="849">
        <f t="shared" si="195"/>
        <v>-0.1443451189047682</v>
      </c>
      <c r="NO173" s="849">
        <f t="shared" si="195"/>
        <v>-0.1443451189047682</v>
      </c>
      <c r="NP173" s="849">
        <f t="shared" si="195"/>
        <v>-0.1443451189047682</v>
      </c>
      <c r="NQ173" s="849">
        <f t="shared" si="195"/>
        <v>-0.1443451189047682</v>
      </c>
      <c r="NR173" s="849">
        <f t="shared" si="195"/>
        <v>-0.1443451189047682</v>
      </c>
      <c r="NS173" s="849">
        <f t="shared" si="195"/>
        <v>-0.1443451189047682</v>
      </c>
      <c r="NT173" s="849">
        <f t="shared" si="195"/>
        <v>-0.1443451189047682</v>
      </c>
      <c r="NU173" s="849">
        <f t="shared" si="195"/>
        <v>-0.15939652259542747</v>
      </c>
      <c r="NV173" s="849">
        <f t="shared" si="195"/>
        <v>-0.15939652259542747</v>
      </c>
      <c r="NW173" s="849">
        <f t="shared" si="195"/>
        <v>-0.15939652259542747</v>
      </c>
      <c r="NX173" s="849">
        <f t="shared" si="195"/>
        <v>-0.15939652259542747</v>
      </c>
      <c r="NY173" s="849">
        <f t="shared" si="195"/>
        <v>-0.1384103604753113</v>
      </c>
      <c r="NZ173" s="849">
        <f t="shared" si="195"/>
        <v>-0.1384103604753113</v>
      </c>
      <c r="OA173" s="849">
        <f t="shared" si="195"/>
        <v>-1.1817143317290917</v>
      </c>
      <c r="OB173" s="849">
        <f t="shared" si="195"/>
        <v>-1.1817143317290917</v>
      </c>
      <c r="OC173" s="849">
        <f t="shared" si="195"/>
        <v>-1.1817143317290917</v>
      </c>
      <c r="OD173" s="849">
        <f t="shared" si="195"/>
        <v>-1.094977517074077</v>
      </c>
      <c r="OE173" s="849">
        <f t="shared" ref="OE173:QP173" si="196">OE170</f>
        <v>-1.094977517074077</v>
      </c>
      <c r="OF173" s="849">
        <f t="shared" si="196"/>
        <v>-1.094977517074077</v>
      </c>
      <c r="OG173" s="849">
        <f t="shared" si="196"/>
        <v>-1.094977517074077</v>
      </c>
      <c r="OH173" s="849">
        <f t="shared" si="196"/>
        <v>-0.3591296161903248</v>
      </c>
      <c r="OI173" s="849">
        <f t="shared" si="196"/>
        <v>-0.33785464211351268</v>
      </c>
      <c r="OJ173" s="849">
        <f t="shared" si="196"/>
        <v>-0.33785464211351268</v>
      </c>
      <c r="OK173" s="849">
        <f t="shared" si="196"/>
        <v>-0.33785464211351268</v>
      </c>
      <c r="OL173" s="849">
        <f t="shared" si="196"/>
        <v>-0.33785464211351268</v>
      </c>
      <c r="OM173" s="849">
        <f t="shared" si="196"/>
        <v>-0.33785464211351268</v>
      </c>
      <c r="ON173" s="849">
        <f t="shared" si="196"/>
        <v>-0.33785464211351268</v>
      </c>
      <c r="OO173" s="849">
        <f t="shared" si="196"/>
        <v>-0.33785464211351268</v>
      </c>
      <c r="OP173" s="849">
        <f t="shared" si="196"/>
        <v>-9.0821514163799577E-2</v>
      </c>
      <c r="OQ173" s="849">
        <f t="shared" si="196"/>
        <v>-9.0821514163799577E-2</v>
      </c>
      <c r="OR173" s="849">
        <f t="shared" si="196"/>
        <v>-9.0821514163799577E-2</v>
      </c>
      <c r="OS173" s="849">
        <f t="shared" si="196"/>
        <v>-9.0821514163799577E-2</v>
      </c>
      <c r="OT173" s="849">
        <f t="shared" si="196"/>
        <v>-9.0821514163799577E-2</v>
      </c>
      <c r="OU173" s="849">
        <f t="shared" si="196"/>
        <v>-9.0821514163799577E-2</v>
      </c>
      <c r="OV173" s="849">
        <f t="shared" si="196"/>
        <v>-9.0821514163799577E-2</v>
      </c>
      <c r="OW173" s="849">
        <f t="shared" si="196"/>
        <v>-0.41501014688062021</v>
      </c>
      <c r="OX173" s="849">
        <f t="shared" si="196"/>
        <v>-0.41501014688062021</v>
      </c>
      <c r="OY173" s="849">
        <f t="shared" si="196"/>
        <v>-0.41501014688062021</v>
      </c>
      <c r="OZ173" s="849">
        <f t="shared" si="196"/>
        <v>-0.41501014688062021</v>
      </c>
      <c r="PA173" s="849">
        <f t="shared" si="196"/>
        <v>-0.41501014688062021</v>
      </c>
      <c r="PB173" s="849">
        <f t="shared" si="196"/>
        <v>-0.39406294005540499</v>
      </c>
      <c r="PC173" s="849">
        <f t="shared" si="196"/>
        <v>-0.39406294005540499</v>
      </c>
      <c r="PD173" s="849">
        <f t="shared" si="196"/>
        <v>-0.39406294005540499</v>
      </c>
      <c r="PE173" s="849">
        <f t="shared" si="196"/>
        <v>-0.39406294005540499</v>
      </c>
      <c r="PF173" s="849">
        <f t="shared" si="196"/>
        <v>-0.18923451761543753</v>
      </c>
      <c r="PG173" s="849">
        <f t="shared" si="196"/>
        <v>-0.18923451761543753</v>
      </c>
      <c r="PH173" s="849">
        <f t="shared" si="196"/>
        <v>-0.18923451761543753</v>
      </c>
      <c r="PI173" s="849">
        <f t="shared" si="196"/>
        <v>-0.18923451761543753</v>
      </c>
      <c r="PJ173" s="849">
        <f t="shared" si="196"/>
        <v>-0.18923451761543753</v>
      </c>
      <c r="PK173" s="849">
        <f t="shared" si="196"/>
        <v>-0.18923451761543753</v>
      </c>
      <c r="PL173" s="849">
        <f t="shared" si="196"/>
        <v>-0.18923451761543753</v>
      </c>
      <c r="PM173" s="849">
        <f t="shared" si="196"/>
        <v>-0.18923451761543753</v>
      </c>
      <c r="PN173" s="849">
        <f t="shared" si="196"/>
        <v>-0.1443451189047682</v>
      </c>
      <c r="PO173" s="849">
        <f t="shared" si="196"/>
        <v>-0.1443451189047682</v>
      </c>
      <c r="PP173" s="849">
        <f t="shared" si="196"/>
        <v>-0.1443451189047682</v>
      </c>
      <c r="PQ173" s="849">
        <f t="shared" si="196"/>
        <v>-0.1443451189047682</v>
      </c>
      <c r="PR173" s="849">
        <f t="shared" si="196"/>
        <v>-0.1443451189047682</v>
      </c>
      <c r="PS173" s="849">
        <f t="shared" si="196"/>
        <v>-0.1443451189047682</v>
      </c>
      <c r="PT173" s="849">
        <f t="shared" si="196"/>
        <v>-0.1443451189047682</v>
      </c>
      <c r="PU173" s="849">
        <f t="shared" si="196"/>
        <v>-0.15939652259542747</v>
      </c>
      <c r="PV173" s="849">
        <f t="shared" si="196"/>
        <v>-0.15939652259542747</v>
      </c>
      <c r="PW173" s="849">
        <f t="shared" si="196"/>
        <v>-0.15939652259542747</v>
      </c>
      <c r="PX173" s="849">
        <f t="shared" si="196"/>
        <v>-0.15939652259542747</v>
      </c>
      <c r="PY173" s="849">
        <f t="shared" si="196"/>
        <v>-0.1384103604753113</v>
      </c>
      <c r="PZ173" s="849">
        <f t="shared" si="196"/>
        <v>-0.1384103604753113</v>
      </c>
      <c r="QA173" s="849">
        <f t="shared" si="196"/>
        <v>-1.1817143317290917</v>
      </c>
      <c r="QB173" s="849">
        <f t="shared" si="196"/>
        <v>-1.1817143317290917</v>
      </c>
      <c r="QC173" s="849">
        <f t="shared" si="196"/>
        <v>-1.1817143317290917</v>
      </c>
      <c r="QD173" s="849">
        <f t="shared" si="196"/>
        <v>-1.094977517074077</v>
      </c>
      <c r="QE173" s="849">
        <f t="shared" si="196"/>
        <v>-1.094977517074077</v>
      </c>
      <c r="QF173" s="849">
        <f t="shared" si="196"/>
        <v>-1.094977517074077</v>
      </c>
      <c r="QG173" s="849">
        <f t="shared" si="196"/>
        <v>-1.094977517074077</v>
      </c>
      <c r="QH173" s="849">
        <f t="shared" si="196"/>
        <v>-0.3591296161903248</v>
      </c>
      <c r="QI173" s="849">
        <f t="shared" si="196"/>
        <v>-0.33785464211351268</v>
      </c>
      <c r="QJ173" s="849">
        <f t="shared" si="196"/>
        <v>-0.33785464211351268</v>
      </c>
      <c r="QK173" s="849">
        <f t="shared" si="196"/>
        <v>-0.33785464211351268</v>
      </c>
      <c r="QL173" s="849">
        <f t="shared" si="196"/>
        <v>-0.33785464211351268</v>
      </c>
      <c r="QM173" s="849">
        <f t="shared" si="196"/>
        <v>-0.33785464211351268</v>
      </c>
      <c r="QN173" s="849">
        <f t="shared" si="196"/>
        <v>-0.33785464211351268</v>
      </c>
      <c r="QO173" s="849">
        <f t="shared" si="196"/>
        <v>-0.33785464211351268</v>
      </c>
      <c r="QP173" s="849">
        <f t="shared" si="196"/>
        <v>-9.0821514163799577E-2</v>
      </c>
      <c r="QQ173" s="849">
        <f t="shared" ref="QQ173:SI173" si="197">QQ170</f>
        <v>-9.0821514163799577E-2</v>
      </c>
      <c r="QR173" s="849">
        <f t="shared" si="197"/>
        <v>-9.0821514163799577E-2</v>
      </c>
      <c r="QS173" s="849">
        <f t="shared" si="197"/>
        <v>-9.0821514163799577E-2</v>
      </c>
      <c r="QT173" s="849">
        <f t="shared" si="197"/>
        <v>-9.0821514163799577E-2</v>
      </c>
      <c r="QU173" s="849">
        <f t="shared" si="197"/>
        <v>-9.0821514163799577E-2</v>
      </c>
      <c r="QV173" s="849">
        <f t="shared" si="197"/>
        <v>-9.0821514163799577E-2</v>
      </c>
      <c r="QW173" s="849">
        <f t="shared" si="197"/>
        <v>-0.41501014688062021</v>
      </c>
      <c r="QX173" s="849">
        <f t="shared" si="197"/>
        <v>-0.41501014688062021</v>
      </c>
      <c r="QY173" s="849">
        <f t="shared" si="197"/>
        <v>-0.41501014688062021</v>
      </c>
      <c r="QZ173" s="849">
        <f t="shared" si="197"/>
        <v>-0.41501014688062021</v>
      </c>
      <c r="RA173" s="849">
        <f t="shared" si="197"/>
        <v>-0.41501014688062021</v>
      </c>
      <c r="RB173" s="849">
        <f t="shared" si="197"/>
        <v>-0.39406294005540499</v>
      </c>
      <c r="RC173" s="849">
        <f t="shared" si="197"/>
        <v>-0.39406294005540499</v>
      </c>
      <c r="RD173" s="849">
        <f t="shared" si="197"/>
        <v>-0.39406294005540499</v>
      </c>
      <c r="RE173" s="849">
        <f t="shared" si="197"/>
        <v>-0.39406294005540499</v>
      </c>
      <c r="RF173" s="849">
        <f t="shared" si="197"/>
        <v>-0.18923451761543753</v>
      </c>
      <c r="RG173" s="849">
        <f t="shared" si="197"/>
        <v>-0.18923451761543753</v>
      </c>
      <c r="RH173" s="849">
        <f t="shared" si="197"/>
        <v>-0.18923451761543753</v>
      </c>
      <c r="RI173" s="849">
        <f t="shared" si="197"/>
        <v>-0.18923451761543753</v>
      </c>
      <c r="RJ173" s="849">
        <f t="shared" si="197"/>
        <v>-0.18923451761543753</v>
      </c>
      <c r="RK173" s="849">
        <f t="shared" si="197"/>
        <v>-0.18923451761543753</v>
      </c>
      <c r="RL173" s="849">
        <f t="shared" si="197"/>
        <v>-0.18923451761543753</v>
      </c>
      <c r="RM173" s="849">
        <f t="shared" si="197"/>
        <v>-0.18923451761543753</v>
      </c>
      <c r="RN173" s="849">
        <f t="shared" si="197"/>
        <v>-0.1443451189047682</v>
      </c>
      <c r="RO173" s="849">
        <f t="shared" si="197"/>
        <v>-0.1443451189047682</v>
      </c>
      <c r="RP173" s="849">
        <f t="shared" si="197"/>
        <v>-0.1443451189047682</v>
      </c>
      <c r="RQ173" s="849">
        <f t="shared" si="197"/>
        <v>-0.1443451189047682</v>
      </c>
      <c r="RR173" s="849">
        <f t="shared" si="197"/>
        <v>-0.1443451189047682</v>
      </c>
      <c r="RS173" s="849">
        <f t="shared" si="197"/>
        <v>-0.1443451189047682</v>
      </c>
      <c r="RT173" s="849">
        <f t="shared" si="197"/>
        <v>-0.1443451189047682</v>
      </c>
      <c r="RU173" s="849">
        <f t="shared" si="197"/>
        <v>-0.15939652259542747</v>
      </c>
      <c r="RV173" s="849">
        <f t="shared" si="197"/>
        <v>-0.15939652259542747</v>
      </c>
      <c r="RW173" s="849">
        <f t="shared" si="197"/>
        <v>-0.15939652259542747</v>
      </c>
      <c r="RX173" s="849">
        <f t="shared" si="197"/>
        <v>-0.15939652259542747</v>
      </c>
      <c r="RY173" s="849">
        <f t="shared" si="197"/>
        <v>-0.1384103604753113</v>
      </c>
      <c r="RZ173" s="849">
        <f t="shared" si="197"/>
        <v>-0.1384103604753113</v>
      </c>
      <c r="SA173" s="849">
        <f t="shared" si="197"/>
        <v>-1.1817143317290917</v>
      </c>
      <c r="SB173" s="849">
        <f t="shared" si="197"/>
        <v>-1.1817143317290917</v>
      </c>
      <c r="SC173" s="849">
        <f t="shared" si="197"/>
        <v>-1.1817143317290917</v>
      </c>
      <c r="SD173" s="849">
        <f t="shared" si="197"/>
        <v>-1.094977517074077</v>
      </c>
      <c r="SE173" s="849">
        <f t="shared" si="197"/>
        <v>-1.094977517074077</v>
      </c>
      <c r="SF173" s="849">
        <f t="shared" si="197"/>
        <v>-1.094977517074077</v>
      </c>
      <c r="SG173" s="849">
        <f t="shared" si="197"/>
        <v>-1.094977517074077</v>
      </c>
      <c r="SH173" s="849">
        <f t="shared" si="197"/>
        <v>-0.3591296161903248</v>
      </c>
      <c r="SI173" s="849">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49">
        <f t="shared" ref="K174:BV174" si="198">K171</f>
        <v>0</v>
      </c>
      <c r="L174" s="849">
        <f t="shared" si="198"/>
        <v>0</v>
      </c>
      <c r="M174" s="849">
        <f t="shared" si="198"/>
        <v>0</v>
      </c>
      <c r="N174" s="849">
        <f t="shared" si="198"/>
        <v>0</v>
      </c>
      <c r="O174" s="849">
        <f t="shared" si="198"/>
        <v>0</v>
      </c>
      <c r="P174" s="849">
        <f t="shared" si="198"/>
        <v>0</v>
      </c>
      <c r="Q174" s="849">
        <f t="shared" si="198"/>
        <v>0</v>
      </c>
      <c r="R174" s="849">
        <f t="shared" si="198"/>
        <v>0</v>
      </c>
      <c r="S174" s="849">
        <f t="shared" si="198"/>
        <v>0</v>
      </c>
      <c r="T174" s="849">
        <f t="shared" si="198"/>
        <v>0</v>
      </c>
      <c r="U174" s="849">
        <f t="shared" si="198"/>
        <v>0</v>
      </c>
      <c r="V174" s="849">
        <f t="shared" si="198"/>
        <v>0</v>
      </c>
      <c r="W174" s="849">
        <f t="shared" si="198"/>
        <v>0</v>
      </c>
      <c r="X174" s="849">
        <f t="shared" si="198"/>
        <v>0</v>
      </c>
      <c r="Y174" s="849">
        <f t="shared" si="198"/>
        <v>0</v>
      </c>
      <c r="Z174" s="849">
        <f t="shared" si="198"/>
        <v>0</v>
      </c>
      <c r="AA174" s="849">
        <f t="shared" si="198"/>
        <v>0</v>
      </c>
      <c r="AB174" s="849">
        <f t="shared" si="198"/>
        <v>0</v>
      </c>
      <c r="AC174" s="849">
        <f t="shared" si="198"/>
        <v>0</v>
      </c>
      <c r="AD174" s="849">
        <f t="shared" si="198"/>
        <v>0</v>
      </c>
      <c r="AE174" s="849">
        <f t="shared" si="198"/>
        <v>0</v>
      </c>
      <c r="AF174" s="849">
        <f t="shared" si="198"/>
        <v>0</v>
      </c>
      <c r="AG174" s="849">
        <f t="shared" si="198"/>
        <v>0</v>
      </c>
      <c r="AH174" s="849">
        <f t="shared" si="198"/>
        <v>0</v>
      </c>
      <c r="AI174" s="849">
        <f t="shared" si="198"/>
        <v>0</v>
      </c>
      <c r="AJ174" s="849">
        <f t="shared" si="198"/>
        <v>0</v>
      </c>
      <c r="AK174" s="849">
        <f t="shared" si="198"/>
        <v>0</v>
      </c>
      <c r="AL174" s="849">
        <f t="shared" si="198"/>
        <v>0</v>
      </c>
      <c r="AM174" s="849">
        <f t="shared" si="198"/>
        <v>0</v>
      </c>
      <c r="AN174" s="849">
        <f t="shared" si="198"/>
        <v>0</v>
      </c>
      <c r="AO174" s="849">
        <f t="shared" si="198"/>
        <v>0</v>
      </c>
      <c r="AP174" s="849">
        <f t="shared" si="198"/>
        <v>0</v>
      </c>
      <c r="AQ174" s="849">
        <f t="shared" si="198"/>
        <v>0</v>
      </c>
      <c r="AR174" s="849">
        <f t="shared" si="198"/>
        <v>0</v>
      </c>
      <c r="AS174" s="849">
        <f t="shared" si="198"/>
        <v>0</v>
      </c>
      <c r="AT174" s="849">
        <f t="shared" si="198"/>
        <v>0</v>
      </c>
      <c r="AU174" s="849">
        <f t="shared" si="198"/>
        <v>0</v>
      </c>
      <c r="AV174" s="849">
        <f t="shared" si="198"/>
        <v>0</v>
      </c>
      <c r="AW174" s="849">
        <f t="shared" si="198"/>
        <v>0</v>
      </c>
      <c r="AX174" s="849">
        <f t="shared" si="198"/>
        <v>0</v>
      </c>
      <c r="AY174" s="849">
        <f t="shared" si="198"/>
        <v>0</v>
      </c>
      <c r="AZ174" s="849">
        <f t="shared" si="198"/>
        <v>0</v>
      </c>
      <c r="BA174" s="849">
        <f t="shared" si="198"/>
        <v>0</v>
      </c>
      <c r="BB174" s="849">
        <f t="shared" si="198"/>
        <v>0</v>
      </c>
      <c r="BC174" s="849">
        <f t="shared" si="198"/>
        <v>0</v>
      </c>
      <c r="BD174" s="849">
        <f t="shared" si="198"/>
        <v>0</v>
      </c>
      <c r="BE174" s="849">
        <f t="shared" si="198"/>
        <v>0</v>
      </c>
      <c r="BF174" s="849">
        <f t="shared" si="198"/>
        <v>0</v>
      </c>
      <c r="BG174" s="849">
        <f t="shared" si="198"/>
        <v>0</v>
      </c>
      <c r="BH174" s="849">
        <f t="shared" si="198"/>
        <v>0</v>
      </c>
      <c r="BI174" s="849">
        <f t="shared" si="198"/>
        <v>0</v>
      </c>
      <c r="BJ174" s="849">
        <f t="shared" si="198"/>
        <v>0</v>
      </c>
      <c r="BK174" s="849">
        <f t="shared" si="198"/>
        <v>0</v>
      </c>
      <c r="BL174" s="849">
        <f t="shared" si="198"/>
        <v>0</v>
      </c>
      <c r="BM174" s="849">
        <f t="shared" si="198"/>
        <v>0</v>
      </c>
      <c r="BN174" s="849">
        <f t="shared" si="198"/>
        <v>-1.4256027151002826E-3</v>
      </c>
      <c r="BO174" s="849">
        <f t="shared" si="198"/>
        <v>-1.4256027151002826E-3</v>
      </c>
      <c r="BP174" s="849">
        <f t="shared" si="198"/>
        <v>-1.4256027151002826E-3</v>
      </c>
      <c r="BQ174" s="849">
        <f t="shared" si="198"/>
        <v>-1.4256027151002826E-3</v>
      </c>
      <c r="BR174" s="849">
        <f t="shared" si="198"/>
        <v>-1.4256027151002826E-3</v>
      </c>
      <c r="BS174" s="849">
        <f t="shared" si="198"/>
        <v>-1.4256027151002826E-3</v>
      </c>
      <c r="BT174" s="849">
        <f t="shared" si="198"/>
        <v>-1.4256027151002826E-3</v>
      </c>
      <c r="BU174" s="849">
        <f t="shared" si="198"/>
        <v>-9.9622826622143279E-3</v>
      </c>
      <c r="BV174" s="849">
        <f t="shared" si="198"/>
        <v>-9.9622826622143279E-3</v>
      </c>
      <c r="BW174" s="849">
        <f t="shared" ref="BW174:EH174" si="199">BW171</f>
        <v>-9.9622826622143279E-3</v>
      </c>
      <c r="BX174" s="849">
        <f t="shared" si="199"/>
        <v>-9.9622826622143279E-3</v>
      </c>
      <c r="BY174" s="849">
        <f t="shared" si="199"/>
        <v>0</v>
      </c>
      <c r="BZ174" s="849">
        <f t="shared" si="199"/>
        <v>0</v>
      </c>
      <c r="CA174" s="849">
        <f t="shared" si="199"/>
        <v>0</v>
      </c>
      <c r="CB174" s="849">
        <f t="shared" si="199"/>
        <v>0</v>
      </c>
      <c r="CC174" s="849">
        <f t="shared" si="199"/>
        <v>0</v>
      </c>
      <c r="CD174" s="849">
        <f t="shared" si="199"/>
        <v>0</v>
      </c>
      <c r="CE174" s="849">
        <f t="shared" si="199"/>
        <v>0</v>
      </c>
      <c r="CF174" s="849">
        <f t="shared" si="199"/>
        <v>0</v>
      </c>
      <c r="CG174" s="849">
        <f t="shared" si="199"/>
        <v>0</v>
      </c>
      <c r="CH174" s="849">
        <f t="shared" si="199"/>
        <v>-6.1097904578781836E-3</v>
      </c>
      <c r="CI174" s="849">
        <f t="shared" si="199"/>
        <v>-6.0860525519945696E-3</v>
      </c>
      <c r="CJ174" s="849">
        <f t="shared" si="199"/>
        <v>-6.0860525519945696E-3</v>
      </c>
      <c r="CK174" s="849">
        <f t="shared" si="199"/>
        <v>-6.0860525519945696E-3</v>
      </c>
      <c r="CL174" s="849">
        <f t="shared" si="199"/>
        <v>-6.0860525519945696E-3</v>
      </c>
      <c r="CM174" s="849">
        <f t="shared" si="199"/>
        <v>-6.0860525519945696E-3</v>
      </c>
      <c r="CN174" s="849">
        <f t="shared" si="199"/>
        <v>-6.0860525519945696E-3</v>
      </c>
      <c r="CO174" s="849">
        <f t="shared" si="199"/>
        <v>-6.0860525519945696E-3</v>
      </c>
      <c r="CP174" s="849">
        <f t="shared" si="199"/>
        <v>0</v>
      </c>
      <c r="CQ174" s="849">
        <f t="shared" si="199"/>
        <v>0</v>
      </c>
      <c r="CR174" s="849">
        <f t="shared" si="199"/>
        <v>0</v>
      </c>
      <c r="CS174" s="849">
        <f t="shared" si="199"/>
        <v>0</v>
      </c>
      <c r="CT174" s="849">
        <f t="shared" si="199"/>
        <v>0</v>
      </c>
      <c r="CU174" s="849">
        <f t="shared" si="199"/>
        <v>0</v>
      </c>
      <c r="CV174" s="849">
        <f t="shared" si="199"/>
        <v>0</v>
      </c>
      <c r="CW174" s="849">
        <f t="shared" si="199"/>
        <v>0</v>
      </c>
      <c r="CX174" s="849">
        <f t="shared" si="199"/>
        <v>0</v>
      </c>
      <c r="CY174" s="849">
        <f t="shared" si="199"/>
        <v>0</v>
      </c>
      <c r="CZ174" s="849">
        <f t="shared" si="199"/>
        <v>0</v>
      </c>
      <c r="DA174" s="849">
        <f t="shared" si="199"/>
        <v>0</v>
      </c>
      <c r="DB174" s="849">
        <f t="shared" si="199"/>
        <v>-2.6173618428790846E-3</v>
      </c>
      <c r="DC174" s="849">
        <f t="shared" si="199"/>
        <v>-2.6173618428790846E-3</v>
      </c>
      <c r="DD174" s="849">
        <f t="shared" si="199"/>
        <v>-2.6173618428790846E-3</v>
      </c>
      <c r="DE174" s="849">
        <f t="shared" si="199"/>
        <v>-2.6173618428790846E-3</v>
      </c>
      <c r="DF174" s="849">
        <f t="shared" si="199"/>
        <v>0</v>
      </c>
      <c r="DG174" s="849">
        <f t="shared" si="199"/>
        <v>-2.3519104818898739E-3</v>
      </c>
      <c r="DH174" s="849">
        <f t="shared" si="199"/>
        <v>-2.3519104818898739E-3</v>
      </c>
      <c r="DI174" s="849">
        <f t="shared" si="199"/>
        <v>-2.3519104818898739E-3</v>
      </c>
      <c r="DJ174" s="849">
        <f t="shared" si="199"/>
        <v>-2.3519104818898739E-3</v>
      </c>
      <c r="DK174" s="849">
        <f t="shared" si="199"/>
        <v>-2.3519104818898739E-3</v>
      </c>
      <c r="DL174" s="849">
        <f t="shared" si="199"/>
        <v>-2.3519104818898739E-3</v>
      </c>
      <c r="DM174" s="849">
        <f t="shared" si="199"/>
        <v>-2.3519104818898739E-3</v>
      </c>
      <c r="DN174" s="849">
        <f t="shared" si="199"/>
        <v>-8.490889347337216E-3</v>
      </c>
      <c r="DO174" s="849">
        <f t="shared" si="199"/>
        <v>-8.490889347337216E-3</v>
      </c>
      <c r="DP174" s="849">
        <f t="shared" si="199"/>
        <v>-8.490889347337216E-3</v>
      </c>
      <c r="DQ174" s="849">
        <f t="shared" si="199"/>
        <v>-8.490889347337216E-3</v>
      </c>
      <c r="DR174" s="849">
        <f t="shared" si="199"/>
        <v>-8.490889347337216E-3</v>
      </c>
      <c r="DS174" s="849">
        <f t="shared" si="199"/>
        <v>-8.490889347337216E-3</v>
      </c>
      <c r="DT174" s="849">
        <f t="shared" si="199"/>
        <v>-8.490889347337216E-3</v>
      </c>
      <c r="DU174" s="849">
        <f t="shared" si="199"/>
        <v>-9.9622826622125515E-3</v>
      </c>
      <c r="DV174" s="849">
        <f t="shared" si="199"/>
        <v>-9.9622826622125515E-3</v>
      </c>
      <c r="DW174" s="849">
        <f t="shared" si="199"/>
        <v>-9.9622826622125515E-3</v>
      </c>
      <c r="DX174" s="849">
        <f t="shared" si="199"/>
        <v>-9.9622826622125515E-3</v>
      </c>
      <c r="DY174" s="849">
        <f t="shared" si="199"/>
        <v>8.0739376943932406E-2</v>
      </c>
      <c r="DZ174" s="849">
        <f t="shared" si="199"/>
        <v>8.0739376943932406E-2</v>
      </c>
      <c r="EA174" s="849">
        <f t="shared" si="199"/>
        <v>1.4771429146613668</v>
      </c>
      <c r="EB174" s="849">
        <f t="shared" si="199"/>
        <v>1.4771429146613668</v>
      </c>
      <c r="EC174" s="849">
        <f t="shared" si="199"/>
        <v>1.4771429146613668</v>
      </c>
      <c r="ED174" s="849">
        <f t="shared" si="199"/>
        <v>2.0556067090288384</v>
      </c>
      <c r="EE174" s="849">
        <f t="shared" si="199"/>
        <v>2.0556067090288384</v>
      </c>
      <c r="EF174" s="849">
        <f t="shared" si="199"/>
        <v>2.0556067090288384</v>
      </c>
      <c r="EG174" s="849">
        <f t="shared" si="199"/>
        <v>2.0556067090288384</v>
      </c>
      <c r="EH174" s="849">
        <f t="shared" si="199"/>
        <v>0.13671512676976327</v>
      </c>
      <c r="EI174" s="849">
        <f t="shared" ref="EI174:GT174" si="200">EI171</f>
        <v>0.15888514732702141</v>
      </c>
      <c r="EJ174" s="849">
        <f t="shared" si="200"/>
        <v>0.15888514732702141</v>
      </c>
      <c r="EK174" s="849">
        <f t="shared" si="200"/>
        <v>0.15888514732702141</v>
      </c>
      <c r="EL174" s="849">
        <f t="shared" si="200"/>
        <v>0.15888514732702141</v>
      </c>
      <c r="EM174" s="849">
        <f t="shared" si="200"/>
        <v>0.15888514732702141</v>
      </c>
      <c r="EN174" s="849">
        <f t="shared" si="200"/>
        <v>0.15888514732702141</v>
      </c>
      <c r="EO174" s="849">
        <f t="shared" si="200"/>
        <v>0.15888514732702141</v>
      </c>
      <c r="EP174" s="849">
        <f t="shared" si="200"/>
        <v>-0.12298173638285093</v>
      </c>
      <c r="EQ174" s="849">
        <f t="shared" si="200"/>
        <v>-0.12298173638285093</v>
      </c>
      <c r="ER174" s="849">
        <f t="shared" si="200"/>
        <v>-0.12298173638285093</v>
      </c>
      <c r="ES174" s="849">
        <f t="shared" si="200"/>
        <v>-0.12298173638285093</v>
      </c>
      <c r="ET174" s="849">
        <f t="shared" si="200"/>
        <v>-0.12298173638285093</v>
      </c>
      <c r="EU174" s="849">
        <f t="shared" si="200"/>
        <v>-0.12298173638285093</v>
      </c>
      <c r="EV174" s="849">
        <f t="shared" si="200"/>
        <v>-0.12298173638285093</v>
      </c>
      <c r="EW174" s="849">
        <f t="shared" si="200"/>
        <v>2.8130090989970213E-2</v>
      </c>
      <c r="EX174" s="849">
        <f t="shared" si="200"/>
        <v>2.8130090989970213E-2</v>
      </c>
      <c r="EY174" s="849">
        <f t="shared" si="200"/>
        <v>2.8130090989970213E-2</v>
      </c>
      <c r="EZ174" s="849">
        <f t="shared" si="200"/>
        <v>2.8130090989970213E-2</v>
      </c>
      <c r="FA174" s="849">
        <f t="shared" si="200"/>
        <v>2.8130090989970213E-2</v>
      </c>
      <c r="FB174" s="849">
        <f t="shared" si="200"/>
        <v>-4.9951640288712795E-2</v>
      </c>
      <c r="FC174" s="849">
        <f t="shared" si="200"/>
        <v>-4.9951640288712795E-2</v>
      </c>
      <c r="FD174" s="849">
        <f t="shared" si="200"/>
        <v>-4.9951640288712795E-2</v>
      </c>
      <c r="FE174" s="849">
        <f t="shared" si="200"/>
        <v>-4.9951640288712795E-2</v>
      </c>
      <c r="FF174" s="849">
        <f t="shared" si="200"/>
        <v>6.0225197066870351E-2</v>
      </c>
      <c r="FG174" s="849">
        <f t="shared" si="200"/>
        <v>4.6841819940900642E-2</v>
      </c>
      <c r="FH174" s="849">
        <f t="shared" si="200"/>
        <v>4.6841819940900642E-2</v>
      </c>
      <c r="FI174" s="849">
        <f t="shared" si="200"/>
        <v>4.6841819940900642E-2</v>
      </c>
      <c r="FJ174" s="849">
        <f t="shared" si="200"/>
        <v>4.6841819940900642E-2</v>
      </c>
      <c r="FK174" s="849">
        <f t="shared" si="200"/>
        <v>4.6841819940900642E-2</v>
      </c>
      <c r="FL174" s="849">
        <f t="shared" si="200"/>
        <v>4.6841819940900642E-2</v>
      </c>
      <c r="FM174" s="849">
        <f t="shared" si="200"/>
        <v>4.6841819940900642E-2</v>
      </c>
      <c r="FN174" s="849">
        <f t="shared" si="200"/>
        <v>-1.6981778694674432E-2</v>
      </c>
      <c r="FO174" s="849">
        <f t="shared" si="200"/>
        <v>-1.6981778694674432E-2</v>
      </c>
      <c r="FP174" s="849">
        <f t="shared" si="200"/>
        <v>-1.6981778694674432E-2</v>
      </c>
      <c r="FQ174" s="849">
        <f t="shared" si="200"/>
        <v>-1.6981778694674432E-2</v>
      </c>
      <c r="FR174" s="849">
        <f t="shared" si="200"/>
        <v>-1.6981778694674432E-2</v>
      </c>
      <c r="FS174" s="849">
        <f t="shared" si="200"/>
        <v>-1.6981778694674432E-2</v>
      </c>
      <c r="FT174" s="849">
        <f t="shared" si="200"/>
        <v>-1.6981778694674432E-2</v>
      </c>
      <c r="FU174" s="849">
        <f t="shared" si="200"/>
        <v>-1.9924565324425991E-2</v>
      </c>
      <c r="FV174" s="849">
        <f t="shared" si="200"/>
        <v>-1.9924565324425991E-2</v>
      </c>
      <c r="FW174" s="849">
        <f t="shared" si="200"/>
        <v>-1.9924565324425991E-2</v>
      </c>
      <c r="FX174" s="849">
        <f t="shared" si="200"/>
        <v>-1.9924565324425991E-2</v>
      </c>
      <c r="FY174" s="849">
        <f t="shared" si="200"/>
        <v>0.21914973741924459</v>
      </c>
      <c r="FZ174" s="849">
        <f t="shared" si="200"/>
        <v>0.21914973741924459</v>
      </c>
      <c r="GA174" s="849">
        <f t="shared" si="200"/>
        <v>1.546076250678893</v>
      </c>
      <c r="GB174" s="849">
        <f t="shared" si="200"/>
        <v>1.546076250678893</v>
      </c>
      <c r="GC174" s="849">
        <f t="shared" si="200"/>
        <v>1.546076250678893</v>
      </c>
      <c r="GD174" s="849">
        <f t="shared" si="200"/>
        <v>1.5816628615809876</v>
      </c>
      <c r="GE174" s="849">
        <f t="shared" si="200"/>
        <v>1.5816628615809876</v>
      </c>
      <c r="GF174" s="849">
        <f t="shared" si="200"/>
        <v>1.5816628615809876</v>
      </c>
      <c r="GG174" s="849">
        <f t="shared" si="200"/>
        <v>1.5816628615809876</v>
      </c>
      <c r="GH174" s="849">
        <f t="shared" si="200"/>
        <v>0.18105516788428133</v>
      </c>
      <c r="GI174" s="849">
        <f t="shared" si="200"/>
        <v>0.14410513362218147</v>
      </c>
      <c r="GJ174" s="849">
        <f t="shared" si="200"/>
        <v>0.14410513362218147</v>
      </c>
      <c r="GK174" s="849">
        <f t="shared" si="200"/>
        <v>0.14410513362218147</v>
      </c>
      <c r="GL174" s="849">
        <f t="shared" si="200"/>
        <v>0.14410513362218147</v>
      </c>
      <c r="GM174" s="849">
        <f t="shared" si="200"/>
        <v>0.14410513362218147</v>
      </c>
      <c r="GN174" s="849">
        <f t="shared" si="200"/>
        <v>0.14410513362218147</v>
      </c>
      <c r="GO174" s="849">
        <f t="shared" si="200"/>
        <v>0.14410513362218147</v>
      </c>
      <c r="GP174" s="849">
        <f t="shared" si="200"/>
        <v>-0.21771127715171978</v>
      </c>
      <c r="GQ174" s="849">
        <f t="shared" si="200"/>
        <v>-0.21771127715171978</v>
      </c>
      <c r="GR174" s="849">
        <f t="shared" si="200"/>
        <v>-0.21771127715171978</v>
      </c>
      <c r="GS174" s="849">
        <f t="shared" si="200"/>
        <v>-0.21771127715171978</v>
      </c>
      <c r="GT174" s="849">
        <f t="shared" si="200"/>
        <v>-0.21771127715171978</v>
      </c>
      <c r="GU174" s="849">
        <f t="shared" ref="GU174:JF174" si="201">GU171</f>
        <v>-0.21771127715171978</v>
      </c>
      <c r="GV174" s="849">
        <f t="shared" si="201"/>
        <v>-0.21771127715171978</v>
      </c>
      <c r="GW174" s="849">
        <f t="shared" si="201"/>
        <v>4.1591147966739683E-2</v>
      </c>
      <c r="GX174" s="849">
        <f t="shared" si="201"/>
        <v>4.1591147966739683E-2</v>
      </c>
      <c r="GY174" s="849">
        <f t="shared" si="201"/>
        <v>4.1591147966739683E-2</v>
      </c>
      <c r="GZ174" s="849">
        <f t="shared" si="201"/>
        <v>4.1591147966739683E-2</v>
      </c>
      <c r="HA174" s="849">
        <f t="shared" si="201"/>
        <v>4.1591147966739683E-2</v>
      </c>
      <c r="HB174" s="849">
        <f t="shared" si="201"/>
        <v>0.11655382734033459</v>
      </c>
      <c r="HC174" s="849">
        <f t="shared" si="201"/>
        <v>0.11655382734033459</v>
      </c>
      <c r="HD174" s="849">
        <f t="shared" si="201"/>
        <v>0.11655382734033459</v>
      </c>
      <c r="HE174" s="849">
        <f t="shared" si="201"/>
        <v>0.11655382734033459</v>
      </c>
      <c r="HF174" s="849">
        <f t="shared" si="201"/>
        <v>6.6916885629844103E-3</v>
      </c>
      <c r="HG174" s="849">
        <f t="shared" si="201"/>
        <v>0</v>
      </c>
      <c r="HH174" s="849">
        <f t="shared" si="201"/>
        <v>0</v>
      </c>
      <c r="HI174" s="849">
        <f t="shared" si="201"/>
        <v>0</v>
      </c>
      <c r="HJ174" s="849">
        <f t="shared" si="201"/>
        <v>0</v>
      </c>
      <c r="HK174" s="849">
        <f t="shared" si="201"/>
        <v>0</v>
      </c>
      <c r="HL174" s="849">
        <f t="shared" si="201"/>
        <v>0</v>
      </c>
      <c r="HM174" s="849">
        <f t="shared" si="201"/>
        <v>0</v>
      </c>
      <c r="HN174" s="849">
        <f t="shared" si="201"/>
        <v>1.6981778694679761E-2</v>
      </c>
      <c r="HO174" s="849">
        <f t="shared" si="201"/>
        <v>1.6981778694679761E-2</v>
      </c>
      <c r="HP174" s="849">
        <f t="shared" si="201"/>
        <v>1.6981778694679761E-2</v>
      </c>
      <c r="HQ174" s="849">
        <f t="shared" si="201"/>
        <v>1.6981778694679761E-2</v>
      </c>
      <c r="HR174" s="849">
        <f t="shared" si="201"/>
        <v>1.6981778694679761E-2</v>
      </c>
      <c r="HS174" s="849">
        <f t="shared" si="201"/>
        <v>1.6981778694679761E-2</v>
      </c>
      <c r="HT174" s="849">
        <f t="shared" si="201"/>
        <v>1.6981778694679761E-2</v>
      </c>
      <c r="HU174" s="849">
        <f t="shared" si="201"/>
        <v>9.9622826622134397E-3</v>
      </c>
      <c r="HV174" s="849">
        <f t="shared" si="201"/>
        <v>9.9622826622134397E-3</v>
      </c>
      <c r="HW174" s="849">
        <f t="shared" si="201"/>
        <v>9.9622826622134397E-3</v>
      </c>
      <c r="HX174" s="849">
        <f t="shared" si="201"/>
        <v>9.9622826622134397E-3</v>
      </c>
      <c r="HY174" s="849">
        <f t="shared" si="201"/>
        <v>0.24221813083179455</v>
      </c>
      <c r="HZ174" s="849">
        <f t="shared" si="201"/>
        <v>0.24221813083179455</v>
      </c>
      <c r="IA174" s="849">
        <f t="shared" si="201"/>
        <v>1.2900381454709269</v>
      </c>
      <c r="IB174" s="849">
        <f t="shared" si="201"/>
        <v>1.2900381454709269</v>
      </c>
      <c r="IC174" s="849">
        <f t="shared" si="201"/>
        <v>1.2900381454709269</v>
      </c>
      <c r="ID174" s="849">
        <f t="shared" si="201"/>
        <v>1.1002005903788081</v>
      </c>
      <c r="IE174" s="849">
        <f t="shared" si="201"/>
        <v>1.1002005903788081</v>
      </c>
      <c r="IF174" s="849">
        <f t="shared" si="201"/>
        <v>1.1002005903788081</v>
      </c>
      <c r="IG174" s="849">
        <f t="shared" si="201"/>
        <v>1.1002005903788081</v>
      </c>
      <c r="IH174" s="849">
        <f t="shared" si="201"/>
        <v>0.22170020557258674</v>
      </c>
      <c r="II174" s="849">
        <f t="shared" si="201"/>
        <v>0.22170020557258496</v>
      </c>
      <c r="IJ174" s="849">
        <f t="shared" si="201"/>
        <v>0.22170020557258496</v>
      </c>
      <c r="IK174" s="849">
        <f t="shared" si="201"/>
        <v>0.22170020557258496</v>
      </c>
      <c r="IL174" s="849">
        <f t="shared" si="201"/>
        <v>0.22170020557258496</v>
      </c>
      <c r="IM174" s="849">
        <f t="shared" si="201"/>
        <v>0.22170020557258496</v>
      </c>
      <c r="IN174" s="849">
        <f t="shared" si="201"/>
        <v>0.22170020557258496</v>
      </c>
      <c r="IO174" s="849">
        <f t="shared" si="201"/>
        <v>0.22170020557258496</v>
      </c>
      <c r="IP174" s="849">
        <f t="shared" si="201"/>
        <v>-5.9925084571080589E-2</v>
      </c>
      <c r="IQ174" s="849">
        <f t="shared" si="201"/>
        <v>-5.9925084571080589E-2</v>
      </c>
      <c r="IR174" s="849">
        <f t="shared" si="201"/>
        <v>-5.9925084571080589E-2</v>
      </c>
      <c r="IS174" s="849">
        <f t="shared" si="201"/>
        <v>-5.9925084571080589E-2</v>
      </c>
      <c r="IT174" s="849">
        <f t="shared" si="201"/>
        <v>-5.9925084571080589E-2</v>
      </c>
      <c r="IU174" s="849">
        <f t="shared" si="201"/>
        <v>-5.9925084571080589E-2</v>
      </c>
      <c r="IV174" s="849">
        <f t="shared" si="201"/>
        <v>-5.9925084571080589E-2</v>
      </c>
      <c r="IW174" s="849">
        <f t="shared" si="201"/>
        <v>-0.12941306212433901</v>
      </c>
      <c r="IX174" s="849">
        <f t="shared" si="201"/>
        <v>-0.12941306212433901</v>
      </c>
      <c r="IY174" s="849">
        <f t="shared" si="201"/>
        <v>-0.12941306212433901</v>
      </c>
      <c r="IZ174" s="849">
        <f t="shared" si="201"/>
        <v>-0.12941306212433901</v>
      </c>
      <c r="JA174" s="849">
        <f t="shared" si="201"/>
        <v>-0.12941306212433901</v>
      </c>
      <c r="JB174" s="849">
        <f t="shared" si="201"/>
        <v>0.111003645086031</v>
      </c>
      <c r="JC174" s="849">
        <f t="shared" si="201"/>
        <v>0.111003645086031</v>
      </c>
      <c r="JD174" s="849">
        <f t="shared" si="201"/>
        <v>0.111003645086031</v>
      </c>
      <c r="JE174" s="849">
        <f t="shared" si="201"/>
        <v>0.111003645086031</v>
      </c>
      <c r="JF174" s="849">
        <f t="shared" si="201"/>
        <v>5.353350850388594E-2</v>
      </c>
      <c r="JG174" s="849">
        <f t="shared" ref="JG174:LR174" si="202">JG171</f>
        <v>4.6841819940900642E-2</v>
      </c>
      <c r="JH174" s="849">
        <f t="shared" si="202"/>
        <v>4.6841819940900642E-2</v>
      </c>
      <c r="JI174" s="849">
        <f t="shared" si="202"/>
        <v>4.6841819940900642E-2</v>
      </c>
      <c r="JJ174" s="849">
        <f t="shared" si="202"/>
        <v>4.6841819940900642E-2</v>
      </c>
      <c r="JK174" s="849">
        <f t="shared" si="202"/>
        <v>4.6841819940900642E-2</v>
      </c>
      <c r="JL174" s="849">
        <f t="shared" si="202"/>
        <v>4.6841819940900642E-2</v>
      </c>
      <c r="JM174" s="849">
        <f t="shared" si="202"/>
        <v>4.6841819940900642E-2</v>
      </c>
      <c r="JN174" s="849">
        <f t="shared" si="202"/>
        <v>8.4908893473389924E-3</v>
      </c>
      <c r="JO174" s="849">
        <f t="shared" si="202"/>
        <v>8.4908893473389924E-3</v>
      </c>
      <c r="JP174" s="849">
        <f t="shared" si="202"/>
        <v>8.4908893473389924E-3</v>
      </c>
      <c r="JQ174" s="849">
        <f t="shared" si="202"/>
        <v>8.4908893473389924E-3</v>
      </c>
      <c r="JR174" s="849">
        <f t="shared" si="202"/>
        <v>8.4908893473389924E-3</v>
      </c>
      <c r="JS174" s="849">
        <f t="shared" si="202"/>
        <v>8.4908893473389924E-3</v>
      </c>
      <c r="JT174" s="849">
        <f t="shared" si="202"/>
        <v>8.4908893473389924E-3</v>
      </c>
      <c r="JU174" s="849">
        <f t="shared" si="202"/>
        <v>0</v>
      </c>
      <c r="JV174" s="849">
        <f t="shared" si="202"/>
        <v>0</v>
      </c>
      <c r="JW174" s="849">
        <f t="shared" si="202"/>
        <v>0</v>
      </c>
      <c r="JX174" s="849">
        <f t="shared" si="202"/>
        <v>0</v>
      </c>
      <c r="JY174" s="849">
        <f t="shared" si="202"/>
        <v>2.3068393412553512E-2</v>
      </c>
      <c r="JZ174" s="849">
        <f t="shared" si="202"/>
        <v>2.3068393412553512E-2</v>
      </c>
      <c r="KA174" s="849">
        <f t="shared" si="202"/>
        <v>0.98476194310757581</v>
      </c>
      <c r="KB174" s="849">
        <f t="shared" si="202"/>
        <v>0.98476194310757581</v>
      </c>
      <c r="KC174" s="849">
        <f t="shared" si="202"/>
        <v>0.98476194310757581</v>
      </c>
      <c r="KD174" s="849">
        <f t="shared" si="202"/>
        <v>0.88256096428840181</v>
      </c>
      <c r="KE174" s="849">
        <f t="shared" si="202"/>
        <v>0.88256096428840181</v>
      </c>
      <c r="KF174" s="849">
        <f t="shared" si="202"/>
        <v>0.88256096428840181</v>
      </c>
      <c r="KG174" s="849">
        <f t="shared" si="202"/>
        <v>0.88256096428840181</v>
      </c>
      <c r="KH174" s="849">
        <f t="shared" si="202"/>
        <v>0.22539520899879584</v>
      </c>
      <c r="KI174" s="849">
        <f t="shared" si="202"/>
        <v>0.19214017816290863</v>
      </c>
      <c r="KJ174" s="849">
        <f t="shared" si="202"/>
        <v>0.19214017816290863</v>
      </c>
      <c r="KK174" s="849">
        <f t="shared" si="202"/>
        <v>0.19214017816290863</v>
      </c>
      <c r="KL174" s="849">
        <f t="shared" si="202"/>
        <v>0.19214017816290863</v>
      </c>
      <c r="KM174" s="849">
        <f t="shared" si="202"/>
        <v>0.19214017816290863</v>
      </c>
      <c r="KN174" s="849">
        <f t="shared" si="202"/>
        <v>0.19214017816290863</v>
      </c>
      <c r="KO174" s="849">
        <f t="shared" si="202"/>
        <v>0.19214017816290863</v>
      </c>
      <c r="KP174" s="849">
        <f t="shared" si="202"/>
        <v>-0.13821958517443989</v>
      </c>
      <c r="KQ174" s="849">
        <f t="shared" si="202"/>
        <v>-0.13821958517443989</v>
      </c>
      <c r="KR174" s="849">
        <f t="shared" si="202"/>
        <v>-0.13821958517443989</v>
      </c>
      <c r="KS174" s="849">
        <f t="shared" si="202"/>
        <v>-0.13821958517443989</v>
      </c>
      <c r="KT174" s="849">
        <f t="shared" si="202"/>
        <v>-0.13821958517443989</v>
      </c>
      <c r="KU174" s="849">
        <f t="shared" si="202"/>
        <v>-0.13821958517443989</v>
      </c>
      <c r="KV174" s="849">
        <f t="shared" si="202"/>
        <v>-0.13821958517443989</v>
      </c>
      <c r="KW174" s="849">
        <f t="shared" si="202"/>
        <v>0.27804979427715892</v>
      </c>
      <c r="KX174" s="849">
        <f t="shared" si="202"/>
        <v>0.27804979427715892</v>
      </c>
      <c r="KY174" s="849">
        <f t="shared" si="202"/>
        <v>0.27804979427715892</v>
      </c>
      <c r="KZ174" s="849">
        <f t="shared" si="202"/>
        <v>0.27804979427715892</v>
      </c>
      <c r="LA174" s="849">
        <f t="shared" si="202"/>
        <v>0.27804979427715892</v>
      </c>
      <c r="LB174" s="849">
        <f t="shared" si="202"/>
        <v>0.28512958760402451</v>
      </c>
      <c r="LC174" s="849">
        <f t="shared" si="202"/>
        <v>0.28512958760402451</v>
      </c>
      <c r="LD174" s="849">
        <f t="shared" si="202"/>
        <v>0.28512958760402451</v>
      </c>
      <c r="LE174" s="849">
        <f t="shared" si="202"/>
        <v>0.28512958760402451</v>
      </c>
      <c r="LF174" s="849">
        <f t="shared" si="202"/>
        <v>0.27393456102748015</v>
      </c>
      <c r="LG174" s="849">
        <f t="shared" si="202"/>
        <v>0.22040105252359155</v>
      </c>
      <c r="LH174" s="849">
        <f t="shared" si="202"/>
        <v>0.22040105252359155</v>
      </c>
      <c r="LI174" s="849">
        <f t="shared" si="202"/>
        <v>0.22040105252359155</v>
      </c>
      <c r="LJ174" s="849">
        <f t="shared" si="202"/>
        <v>0.22040105252359155</v>
      </c>
      <c r="LK174" s="849">
        <f t="shared" si="202"/>
        <v>0.22040105252359155</v>
      </c>
      <c r="LL174" s="849">
        <f t="shared" si="202"/>
        <v>0.22040105252359155</v>
      </c>
      <c r="LM174" s="849">
        <f t="shared" si="202"/>
        <v>0.22040105252359155</v>
      </c>
      <c r="LN174" s="849">
        <f t="shared" si="202"/>
        <v>-0.1443451189047682</v>
      </c>
      <c r="LO174" s="849">
        <f t="shared" si="202"/>
        <v>-0.1443451189047682</v>
      </c>
      <c r="LP174" s="849">
        <f t="shared" si="202"/>
        <v>-0.1443451189047682</v>
      </c>
      <c r="LQ174" s="849">
        <f t="shared" si="202"/>
        <v>-0.1443451189047682</v>
      </c>
      <c r="LR174" s="849">
        <f t="shared" si="202"/>
        <v>-0.1443451189047682</v>
      </c>
      <c r="LS174" s="849">
        <f t="shared" ref="LS174:OD174" si="203">LS171</f>
        <v>-0.1443451189047682</v>
      </c>
      <c r="LT174" s="849">
        <f t="shared" si="203"/>
        <v>-0.1443451189047682</v>
      </c>
      <c r="LU174" s="849">
        <f t="shared" si="203"/>
        <v>-0.15939652259542747</v>
      </c>
      <c r="LV174" s="849">
        <f t="shared" si="203"/>
        <v>-0.15939652259542747</v>
      </c>
      <c r="LW174" s="849">
        <f t="shared" si="203"/>
        <v>-0.15939652259542747</v>
      </c>
      <c r="LX174" s="849">
        <f t="shared" si="203"/>
        <v>-0.15939652259542747</v>
      </c>
      <c r="LY174" s="849">
        <f t="shared" si="203"/>
        <v>0.24221813083179367</v>
      </c>
      <c r="LZ174" s="849">
        <f t="shared" si="203"/>
        <v>0.24221813083179367</v>
      </c>
      <c r="MA174" s="849">
        <f t="shared" si="203"/>
        <v>1.6544000644207282</v>
      </c>
      <c r="MB174" s="849">
        <f t="shared" si="203"/>
        <v>1.6544000644207282</v>
      </c>
      <c r="MC174" s="849">
        <f t="shared" si="203"/>
        <v>1.6544000644207282</v>
      </c>
      <c r="MD174" s="849">
        <f t="shared" si="203"/>
        <v>1.374940967818123</v>
      </c>
      <c r="ME174" s="849">
        <f t="shared" si="203"/>
        <v>1.374940967818123</v>
      </c>
      <c r="MF174" s="849">
        <f t="shared" si="203"/>
        <v>1.374940967818123</v>
      </c>
      <c r="MG174" s="849">
        <f t="shared" si="203"/>
        <v>1.374940967818123</v>
      </c>
      <c r="MH174" s="849">
        <f t="shared" si="203"/>
        <v>6.6510061671777976E-2</v>
      </c>
      <c r="MI174" s="849">
        <f t="shared" si="203"/>
        <v>4.064503768830896E-2</v>
      </c>
      <c r="MJ174" s="849">
        <f t="shared" si="203"/>
        <v>4.064503768830896E-2</v>
      </c>
      <c r="MK174" s="849">
        <f t="shared" si="203"/>
        <v>4.064503768830896E-2</v>
      </c>
      <c r="ML174" s="849">
        <f t="shared" si="203"/>
        <v>4.064503768830896E-2</v>
      </c>
      <c r="MM174" s="849">
        <f t="shared" si="203"/>
        <v>4.064503768830896E-2</v>
      </c>
      <c r="MN174" s="849">
        <f t="shared" si="203"/>
        <v>4.064503768830896E-2</v>
      </c>
      <c r="MO174" s="849">
        <f t="shared" si="203"/>
        <v>4.064503768830896E-2</v>
      </c>
      <c r="MP174" s="849">
        <f t="shared" si="203"/>
        <v>-0.24433505728092086</v>
      </c>
      <c r="MQ174" s="849">
        <f t="shared" si="203"/>
        <v>-0.24433505728092086</v>
      </c>
      <c r="MR174" s="849">
        <f t="shared" si="203"/>
        <v>-0.24433505728092086</v>
      </c>
      <c r="MS174" s="849">
        <f t="shared" si="203"/>
        <v>-0.24433505728092086</v>
      </c>
      <c r="MT174" s="849">
        <f t="shared" si="203"/>
        <v>-0.24433505728092086</v>
      </c>
      <c r="MU174" s="849">
        <f t="shared" si="203"/>
        <v>-0.24433505728092086</v>
      </c>
      <c r="MV174" s="849">
        <f t="shared" si="203"/>
        <v>-0.24433505728092086</v>
      </c>
      <c r="MW174" s="849">
        <f t="shared" si="203"/>
        <v>-1.7481611248259199E-2</v>
      </c>
      <c r="MX174" s="849">
        <f t="shared" si="203"/>
        <v>-1.7481611248259199E-2</v>
      </c>
      <c r="MY174" s="849">
        <f t="shared" si="203"/>
        <v>-1.7481611248259199E-2</v>
      </c>
      <c r="MZ174" s="849">
        <f t="shared" si="203"/>
        <v>-1.7481611248259199E-2</v>
      </c>
      <c r="NA174" s="849">
        <f t="shared" si="203"/>
        <v>-1.7481611248259199E-2</v>
      </c>
      <c r="NB174" s="849">
        <f t="shared" si="203"/>
        <v>-0.11100364508602745</v>
      </c>
      <c r="NC174" s="849">
        <f t="shared" si="203"/>
        <v>-0.11100364508602745</v>
      </c>
      <c r="ND174" s="849">
        <f t="shared" si="203"/>
        <v>-0.11100364508602745</v>
      </c>
      <c r="NE174" s="849">
        <f t="shared" si="203"/>
        <v>-0.11100364508602745</v>
      </c>
      <c r="NF174" s="849">
        <f t="shared" si="203"/>
        <v>-6.6916885629858314E-2</v>
      </c>
      <c r="NG174" s="849">
        <f t="shared" si="203"/>
        <v>-6.6916885629858314E-2</v>
      </c>
      <c r="NH174" s="849">
        <f t="shared" si="203"/>
        <v>-6.6916885629858314E-2</v>
      </c>
      <c r="NI174" s="849">
        <f t="shared" si="203"/>
        <v>-6.6916885629858314E-2</v>
      </c>
      <c r="NJ174" s="849">
        <f t="shared" si="203"/>
        <v>-6.6916885629858314E-2</v>
      </c>
      <c r="NK174" s="849">
        <f t="shared" si="203"/>
        <v>-6.6916885629858314E-2</v>
      </c>
      <c r="NL174" s="849">
        <f t="shared" si="203"/>
        <v>-6.6916885629858314E-2</v>
      </c>
      <c r="NM174" s="849">
        <f t="shared" si="203"/>
        <v>-6.6916885629858314E-2</v>
      </c>
      <c r="NN174" s="849">
        <f t="shared" si="203"/>
        <v>-0.1443451189047682</v>
      </c>
      <c r="NO174" s="849">
        <f t="shared" si="203"/>
        <v>-0.1443451189047682</v>
      </c>
      <c r="NP174" s="849">
        <f t="shared" si="203"/>
        <v>-0.1443451189047682</v>
      </c>
      <c r="NQ174" s="849">
        <f t="shared" si="203"/>
        <v>-0.1443451189047682</v>
      </c>
      <c r="NR174" s="849">
        <f t="shared" si="203"/>
        <v>-0.1443451189047682</v>
      </c>
      <c r="NS174" s="849">
        <f t="shared" si="203"/>
        <v>-0.1443451189047682</v>
      </c>
      <c r="NT174" s="849">
        <f t="shared" si="203"/>
        <v>-0.1443451189047682</v>
      </c>
      <c r="NU174" s="849">
        <f t="shared" si="203"/>
        <v>-0.15939652259542747</v>
      </c>
      <c r="NV174" s="849">
        <f t="shared" si="203"/>
        <v>-0.15939652259542747</v>
      </c>
      <c r="NW174" s="849">
        <f t="shared" si="203"/>
        <v>-0.15939652259542747</v>
      </c>
      <c r="NX174" s="849">
        <f t="shared" si="203"/>
        <v>-0.15939652259542747</v>
      </c>
      <c r="NY174" s="849">
        <f t="shared" si="203"/>
        <v>0.24221813083179367</v>
      </c>
      <c r="NZ174" s="849">
        <f t="shared" si="203"/>
        <v>0.24221813083179367</v>
      </c>
      <c r="OA174" s="849">
        <f t="shared" si="203"/>
        <v>1.6544000644207282</v>
      </c>
      <c r="OB174" s="849">
        <f t="shared" si="203"/>
        <v>1.6544000644207282</v>
      </c>
      <c r="OC174" s="849">
        <f t="shared" si="203"/>
        <v>1.6544000644207282</v>
      </c>
      <c r="OD174" s="849">
        <f t="shared" si="203"/>
        <v>1.374940967818123</v>
      </c>
      <c r="OE174" s="849">
        <f t="shared" ref="OE174:QP174" si="204">OE171</f>
        <v>1.374940967818123</v>
      </c>
      <c r="OF174" s="849">
        <f t="shared" si="204"/>
        <v>1.374940967818123</v>
      </c>
      <c r="OG174" s="849">
        <f t="shared" si="204"/>
        <v>1.374940967818123</v>
      </c>
      <c r="OH174" s="849">
        <f t="shared" si="204"/>
        <v>6.6510061671777976E-2</v>
      </c>
      <c r="OI174" s="849">
        <f t="shared" si="204"/>
        <v>4.064503768830896E-2</v>
      </c>
      <c r="OJ174" s="849">
        <f t="shared" si="204"/>
        <v>4.064503768830896E-2</v>
      </c>
      <c r="OK174" s="849">
        <f t="shared" si="204"/>
        <v>4.064503768830896E-2</v>
      </c>
      <c r="OL174" s="849">
        <f t="shared" si="204"/>
        <v>4.064503768830896E-2</v>
      </c>
      <c r="OM174" s="849">
        <f t="shared" si="204"/>
        <v>4.064503768830896E-2</v>
      </c>
      <c r="ON174" s="849">
        <f t="shared" si="204"/>
        <v>4.064503768830896E-2</v>
      </c>
      <c r="OO174" s="849">
        <f t="shared" si="204"/>
        <v>4.064503768830896E-2</v>
      </c>
      <c r="OP174" s="849">
        <f t="shared" si="204"/>
        <v>-0.24433505728092086</v>
      </c>
      <c r="OQ174" s="849">
        <f t="shared" si="204"/>
        <v>-0.24433505728092086</v>
      </c>
      <c r="OR174" s="849">
        <f t="shared" si="204"/>
        <v>-0.24433505728092086</v>
      </c>
      <c r="OS174" s="849">
        <f t="shared" si="204"/>
        <v>-0.24433505728092086</v>
      </c>
      <c r="OT174" s="849">
        <f t="shared" si="204"/>
        <v>-0.24433505728092086</v>
      </c>
      <c r="OU174" s="849">
        <f t="shared" si="204"/>
        <v>-0.24433505728092086</v>
      </c>
      <c r="OV174" s="849">
        <f t="shared" si="204"/>
        <v>-0.24433505728092086</v>
      </c>
      <c r="OW174" s="849">
        <f t="shared" si="204"/>
        <v>-1.7481611248259199E-2</v>
      </c>
      <c r="OX174" s="849">
        <f t="shared" si="204"/>
        <v>-1.7481611248259199E-2</v>
      </c>
      <c r="OY174" s="849">
        <f t="shared" si="204"/>
        <v>-1.7481611248259199E-2</v>
      </c>
      <c r="OZ174" s="849">
        <f t="shared" si="204"/>
        <v>-1.7481611248259199E-2</v>
      </c>
      <c r="PA174" s="849">
        <f t="shared" si="204"/>
        <v>-1.7481611248259199E-2</v>
      </c>
      <c r="PB174" s="849">
        <f t="shared" si="204"/>
        <v>-0.11100364508602745</v>
      </c>
      <c r="PC174" s="849">
        <f t="shared" si="204"/>
        <v>-0.11100364508602745</v>
      </c>
      <c r="PD174" s="849">
        <f t="shared" si="204"/>
        <v>-0.11100364508602745</v>
      </c>
      <c r="PE174" s="849">
        <f t="shared" si="204"/>
        <v>-0.11100364508602745</v>
      </c>
      <c r="PF174" s="849">
        <f t="shared" si="204"/>
        <v>-6.6916885629858314E-2</v>
      </c>
      <c r="PG174" s="849">
        <f t="shared" si="204"/>
        <v>-6.6916885629858314E-2</v>
      </c>
      <c r="PH174" s="849">
        <f t="shared" si="204"/>
        <v>-6.6916885629858314E-2</v>
      </c>
      <c r="PI174" s="849">
        <f t="shared" si="204"/>
        <v>-6.6916885629858314E-2</v>
      </c>
      <c r="PJ174" s="849">
        <f t="shared" si="204"/>
        <v>-6.6916885629858314E-2</v>
      </c>
      <c r="PK174" s="849">
        <f t="shared" si="204"/>
        <v>-6.6916885629858314E-2</v>
      </c>
      <c r="PL174" s="849">
        <f t="shared" si="204"/>
        <v>-6.6916885629858314E-2</v>
      </c>
      <c r="PM174" s="849">
        <f t="shared" si="204"/>
        <v>-6.6916885629858314E-2</v>
      </c>
      <c r="PN174" s="849">
        <f t="shared" si="204"/>
        <v>-0.1443451189047682</v>
      </c>
      <c r="PO174" s="849">
        <f t="shared" si="204"/>
        <v>-0.1443451189047682</v>
      </c>
      <c r="PP174" s="849">
        <f t="shared" si="204"/>
        <v>-0.1443451189047682</v>
      </c>
      <c r="PQ174" s="849">
        <f t="shared" si="204"/>
        <v>-0.1443451189047682</v>
      </c>
      <c r="PR174" s="849">
        <f t="shared" si="204"/>
        <v>-0.1443451189047682</v>
      </c>
      <c r="PS174" s="849">
        <f t="shared" si="204"/>
        <v>-0.1443451189047682</v>
      </c>
      <c r="PT174" s="849">
        <f t="shared" si="204"/>
        <v>-0.1443451189047682</v>
      </c>
      <c r="PU174" s="849">
        <f t="shared" si="204"/>
        <v>-0.15939652259542747</v>
      </c>
      <c r="PV174" s="849">
        <f t="shared" si="204"/>
        <v>-0.15939652259542747</v>
      </c>
      <c r="PW174" s="849">
        <f t="shared" si="204"/>
        <v>-0.15939652259542747</v>
      </c>
      <c r="PX174" s="849">
        <f t="shared" si="204"/>
        <v>-0.15939652259542747</v>
      </c>
      <c r="PY174" s="849">
        <f t="shared" si="204"/>
        <v>0.24221813083179367</v>
      </c>
      <c r="PZ174" s="849">
        <f t="shared" si="204"/>
        <v>0.24221813083179367</v>
      </c>
      <c r="QA174" s="849">
        <f t="shared" si="204"/>
        <v>1.6544000644207282</v>
      </c>
      <c r="QB174" s="849">
        <f t="shared" si="204"/>
        <v>1.6544000644207282</v>
      </c>
      <c r="QC174" s="849">
        <f t="shared" si="204"/>
        <v>1.6544000644207282</v>
      </c>
      <c r="QD174" s="849">
        <f t="shared" si="204"/>
        <v>1.374940967818123</v>
      </c>
      <c r="QE174" s="849">
        <f t="shared" si="204"/>
        <v>1.374940967818123</v>
      </c>
      <c r="QF174" s="849">
        <f t="shared" si="204"/>
        <v>1.374940967818123</v>
      </c>
      <c r="QG174" s="849">
        <f t="shared" si="204"/>
        <v>1.374940967818123</v>
      </c>
      <c r="QH174" s="849">
        <f t="shared" si="204"/>
        <v>6.6510061671777976E-2</v>
      </c>
      <c r="QI174" s="849">
        <f t="shared" si="204"/>
        <v>4.064503768830896E-2</v>
      </c>
      <c r="QJ174" s="849">
        <f t="shared" si="204"/>
        <v>4.064503768830896E-2</v>
      </c>
      <c r="QK174" s="849">
        <f t="shared" si="204"/>
        <v>4.064503768830896E-2</v>
      </c>
      <c r="QL174" s="849">
        <f t="shared" si="204"/>
        <v>4.064503768830896E-2</v>
      </c>
      <c r="QM174" s="849">
        <f t="shared" si="204"/>
        <v>4.064503768830896E-2</v>
      </c>
      <c r="QN174" s="849">
        <f t="shared" si="204"/>
        <v>4.064503768830896E-2</v>
      </c>
      <c r="QO174" s="849">
        <f t="shared" si="204"/>
        <v>4.064503768830896E-2</v>
      </c>
      <c r="QP174" s="849">
        <f t="shared" si="204"/>
        <v>-0.24433505728092086</v>
      </c>
      <c r="QQ174" s="849">
        <f t="shared" ref="QQ174:SI174" si="205">QQ171</f>
        <v>-0.24433505728092086</v>
      </c>
      <c r="QR174" s="849">
        <f t="shared" si="205"/>
        <v>-0.24433505728092086</v>
      </c>
      <c r="QS174" s="849">
        <f t="shared" si="205"/>
        <v>-0.24433505728092086</v>
      </c>
      <c r="QT174" s="849">
        <f t="shared" si="205"/>
        <v>-0.24433505728092086</v>
      </c>
      <c r="QU174" s="849">
        <f t="shared" si="205"/>
        <v>-0.24433505728092086</v>
      </c>
      <c r="QV174" s="849">
        <f t="shared" si="205"/>
        <v>-0.24433505728092086</v>
      </c>
      <c r="QW174" s="849">
        <f t="shared" si="205"/>
        <v>-1.7481611248259199E-2</v>
      </c>
      <c r="QX174" s="849">
        <f t="shared" si="205"/>
        <v>-1.7481611248259199E-2</v>
      </c>
      <c r="QY174" s="849">
        <f t="shared" si="205"/>
        <v>-1.7481611248259199E-2</v>
      </c>
      <c r="QZ174" s="849">
        <f t="shared" si="205"/>
        <v>-1.7481611248259199E-2</v>
      </c>
      <c r="RA174" s="849">
        <f t="shared" si="205"/>
        <v>-1.7481611248259199E-2</v>
      </c>
      <c r="RB174" s="849">
        <f t="shared" si="205"/>
        <v>-0.11100364508602745</v>
      </c>
      <c r="RC174" s="849">
        <f t="shared" si="205"/>
        <v>-0.11100364508602745</v>
      </c>
      <c r="RD174" s="849">
        <f t="shared" si="205"/>
        <v>-0.11100364508602745</v>
      </c>
      <c r="RE174" s="849">
        <f t="shared" si="205"/>
        <v>-0.11100364508602745</v>
      </c>
      <c r="RF174" s="849">
        <f t="shared" si="205"/>
        <v>-6.6916885629858314E-2</v>
      </c>
      <c r="RG174" s="849">
        <f t="shared" si="205"/>
        <v>-6.6916885629858314E-2</v>
      </c>
      <c r="RH174" s="849">
        <f t="shared" si="205"/>
        <v>-6.6916885629858314E-2</v>
      </c>
      <c r="RI174" s="849">
        <f t="shared" si="205"/>
        <v>-6.6916885629858314E-2</v>
      </c>
      <c r="RJ174" s="849">
        <f t="shared" si="205"/>
        <v>-6.6916885629858314E-2</v>
      </c>
      <c r="RK174" s="849">
        <f t="shared" si="205"/>
        <v>-6.6916885629858314E-2</v>
      </c>
      <c r="RL174" s="849">
        <f t="shared" si="205"/>
        <v>-6.6916885629858314E-2</v>
      </c>
      <c r="RM174" s="849">
        <f t="shared" si="205"/>
        <v>-6.6916885629858314E-2</v>
      </c>
      <c r="RN174" s="849">
        <f t="shared" si="205"/>
        <v>-0.1443451189047682</v>
      </c>
      <c r="RO174" s="849">
        <f t="shared" si="205"/>
        <v>-0.1443451189047682</v>
      </c>
      <c r="RP174" s="849">
        <f t="shared" si="205"/>
        <v>-0.1443451189047682</v>
      </c>
      <c r="RQ174" s="849">
        <f t="shared" si="205"/>
        <v>-0.1443451189047682</v>
      </c>
      <c r="RR174" s="849">
        <f t="shared" si="205"/>
        <v>-0.1443451189047682</v>
      </c>
      <c r="RS174" s="849">
        <f t="shared" si="205"/>
        <v>-0.1443451189047682</v>
      </c>
      <c r="RT174" s="849">
        <f t="shared" si="205"/>
        <v>-0.1443451189047682</v>
      </c>
      <c r="RU174" s="849">
        <f t="shared" si="205"/>
        <v>-0.15939652259542747</v>
      </c>
      <c r="RV174" s="849">
        <f t="shared" si="205"/>
        <v>-0.15939652259542747</v>
      </c>
      <c r="RW174" s="849">
        <f t="shared" si="205"/>
        <v>-0.15939652259542747</v>
      </c>
      <c r="RX174" s="849">
        <f t="shared" si="205"/>
        <v>-0.15939652259542747</v>
      </c>
      <c r="RY174" s="849">
        <f t="shared" si="205"/>
        <v>0.24221813083179367</v>
      </c>
      <c r="RZ174" s="849">
        <f t="shared" si="205"/>
        <v>0.24221813083179367</v>
      </c>
      <c r="SA174" s="849">
        <f t="shared" si="205"/>
        <v>1.6544000644207282</v>
      </c>
      <c r="SB174" s="849">
        <f t="shared" si="205"/>
        <v>1.6544000644207282</v>
      </c>
      <c r="SC174" s="849">
        <f t="shared" si="205"/>
        <v>1.6544000644207282</v>
      </c>
      <c r="SD174" s="849">
        <f t="shared" si="205"/>
        <v>1.374940967818123</v>
      </c>
      <c r="SE174" s="849">
        <f t="shared" si="205"/>
        <v>1.374940967818123</v>
      </c>
      <c r="SF174" s="849">
        <f t="shared" si="205"/>
        <v>1.374940967818123</v>
      </c>
      <c r="SG174" s="849">
        <f t="shared" si="205"/>
        <v>1.374940967818123</v>
      </c>
      <c r="SH174" s="849">
        <f t="shared" si="205"/>
        <v>6.6510061671777976E-2</v>
      </c>
      <c r="SI174" s="849">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0">
        <f>K174</f>
        <v>0</v>
      </c>
      <c r="L175" s="850">
        <f t="shared" ref="L175" si="206">L174</f>
        <v>0</v>
      </c>
      <c r="M175" s="850">
        <f t="shared" ref="M175" si="207">M174</f>
        <v>0</v>
      </c>
      <c r="N175" s="850">
        <f t="shared" ref="N175" si="208">N174</f>
        <v>0</v>
      </c>
      <c r="O175" s="850">
        <f t="shared" ref="O175" si="209">O174</f>
        <v>0</v>
      </c>
      <c r="P175" s="850">
        <f t="shared" ref="P175" si="210">P174</f>
        <v>0</v>
      </c>
      <c r="Q175" s="850">
        <f t="shared" ref="Q175" si="211">Q174</f>
        <v>0</v>
      </c>
      <c r="R175" s="850">
        <f t="shared" ref="R175" si="212">R174</f>
        <v>0</v>
      </c>
      <c r="S175" s="850">
        <f t="shared" ref="S175" si="213">S174</f>
        <v>0</v>
      </c>
      <c r="T175" s="850">
        <f t="shared" ref="T175" si="214">T174</f>
        <v>0</v>
      </c>
      <c r="U175" s="850">
        <f t="shared" ref="U175" si="215">U174</f>
        <v>0</v>
      </c>
      <c r="V175" s="850">
        <f t="shared" ref="V175" si="216">V174</f>
        <v>0</v>
      </c>
      <c r="W175" s="850">
        <f t="shared" ref="W175" si="217">W174</f>
        <v>0</v>
      </c>
      <c r="X175" s="850">
        <f t="shared" ref="X175" si="218">X174</f>
        <v>0</v>
      </c>
      <c r="Y175" s="850">
        <f t="shared" ref="Y175" si="219">Y174</f>
        <v>0</v>
      </c>
      <c r="Z175" s="850">
        <f t="shared" ref="Z175" si="220">Z174</f>
        <v>0</v>
      </c>
      <c r="AA175" s="850">
        <f t="shared" ref="AA175" si="221">AA174</f>
        <v>0</v>
      </c>
      <c r="AB175" s="850">
        <f t="shared" ref="AB175" si="222">AB174</f>
        <v>0</v>
      </c>
      <c r="AC175" s="850">
        <f t="shared" ref="AC175" si="223">AC174</f>
        <v>0</v>
      </c>
      <c r="AD175" s="850">
        <f t="shared" ref="AD175" si="224">AD174</f>
        <v>0</v>
      </c>
      <c r="AE175" s="850">
        <f t="shared" ref="AE175" si="225">AE174</f>
        <v>0</v>
      </c>
      <c r="AF175" s="850">
        <f t="shared" ref="AF175" si="226">AF174</f>
        <v>0</v>
      </c>
      <c r="AG175" s="850">
        <f t="shared" ref="AG175" si="227">AG174</f>
        <v>0</v>
      </c>
      <c r="AH175" s="850">
        <f t="shared" ref="AH175" si="228">AH174</f>
        <v>0</v>
      </c>
      <c r="AI175" s="850">
        <f t="shared" ref="AI175" si="229">AI174</f>
        <v>0</v>
      </c>
      <c r="AJ175" s="850">
        <f t="shared" ref="AJ175" si="230">AJ174</f>
        <v>0</v>
      </c>
      <c r="AK175" s="850">
        <f t="shared" ref="AK175" si="231">AK174</f>
        <v>0</v>
      </c>
      <c r="AL175" s="850">
        <f t="shared" ref="AL175" si="232">AL174</f>
        <v>0</v>
      </c>
      <c r="AM175" s="850">
        <f t="shared" ref="AM175" si="233">AM174</f>
        <v>0</v>
      </c>
      <c r="AN175" s="850">
        <f t="shared" ref="AN175" si="234">AN174</f>
        <v>0</v>
      </c>
      <c r="AO175" s="850">
        <f t="shared" ref="AO175" si="235">AO174</f>
        <v>0</v>
      </c>
      <c r="AP175" s="850">
        <f t="shared" ref="AP175" si="236">AP174</f>
        <v>0</v>
      </c>
      <c r="AQ175" s="850">
        <f t="shared" ref="AQ175" si="237">AQ174</f>
        <v>0</v>
      </c>
      <c r="AR175" s="850">
        <f t="shared" ref="AR175" si="238">AR174</f>
        <v>0</v>
      </c>
      <c r="AS175" s="850">
        <f t="shared" ref="AS175" si="239">AS174</f>
        <v>0</v>
      </c>
      <c r="AT175" s="850">
        <f t="shared" ref="AT175" si="240">AT174</f>
        <v>0</v>
      </c>
      <c r="AU175" s="850">
        <f t="shared" ref="AU175" si="241">AU174</f>
        <v>0</v>
      </c>
      <c r="AV175" s="850">
        <f t="shared" ref="AV175" si="242">AV174</f>
        <v>0</v>
      </c>
      <c r="AW175" s="850">
        <f t="shared" ref="AW175" si="243">AW174</f>
        <v>0</v>
      </c>
      <c r="AX175" s="850">
        <f t="shared" ref="AX175" si="244">AX174</f>
        <v>0</v>
      </c>
      <c r="AY175" s="850">
        <f t="shared" ref="AY175" si="245">AY174</f>
        <v>0</v>
      </c>
      <c r="AZ175" s="850">
        <f t="shared" ref="AZ175" si="246">AZ174</f>
        <v>0</v>
      </c>
      <c r="BA175" s="850">
        <f t="shared" ref="BA175" si="247">BA174</f>
        <v>0</v>
      </c>
      <c r="BB175" s="850">
        <f t="shared" ref="BB175" si="248">BB174</f>
        <v>0</v>
      </c>
      <c r="BC175" s="850">
        <f t="shared" ref="BC175" si="249">BC174</f>
        <v>0</v>
      </c>
      <c r="BD175" s="850">
        <f t="shared" ref="BD175" si="250">BD174</f>
        <v>0</v>
      </c>
      <c r="BE175" s="850">
        <f t="shared" ref="BE175" si="251">BE174</f>
        <v>0</v>
      </c>
      <c r="BF175" s="850">
        <f t="shared" ref="BF175" si="252">BF174</f>
        <v>0</v>
      </c>
      <c r="BG175" s="850">
        <f t="shared" ref="BG175" si="253">BG174</f>
        <v>0</v>
      </c>
      <c r="BH175" s="850">
        <f t="shared" ref="BH175" si="254">BH174</f>
        <v>0</v>
      </c>
      <c r="BI175" s="850">
        <f t="shared" ref="BI175" si="255">BI174</f>
        <v>0</v>
      </c>
      <c r="BJ175" s="850">
        <f t="shared" ref="BJ175" si="256">BJ174</f>
        <v>0</v>
      </c>
      <c r="BK175" s="850">
        <f t="shared" ref="BK175" si="257">BK174</f>
        <v>0</v>
      </c>
      <c r="BL175" s="850">
        <f t="shared" ref="BL175" si="258">BL174</f>
        <v>0</v>
      </c>
      <c r="BM175" s="850">
        <f t="shared" ref="BM175" si="259">BM174</f>
        <v>0</v>
      </c>
      <c r="BN175" s="850">
        <f t="shared" ref="BN175" si="260">BN174</f>
        <v>-1.4256027151002826E-3</v>
      </c>
      <c r="BO175" s="850">
        <f t="shared" ref="BO175" si="261">BO174</f>
        <v>-1.4256027151002826E-3</v>
      </c>
      <c r="BP175" s="850">
        <f t="shared" ref="BP175" si="262">BP174</f>
        <v>-1.4256027151002826E-3</v>
      </c>
      <c r="BQ175" s="850">
        <f t="shared" ref="BQ175" si="263">BQ174</f>
        <v>-1.4256027151002826E-3</v>
      </c>
      <c r="BR175" s="850">
        <f t="shared" ref="BR175" si="264">BR174</f>
        <v>-1.4256027151002826E-3</v>
      </c>
      <c r="BS175" s="850">
        <f t="shared" ref="BS175" si="265">BS174</f>
        <v>-1.4256027151002826E-3</v>
      </c>
      <c r="BT175" s="850">
        <f t="shared" ref="BT175" si="266">BT174</f>
        <v>-1.4256027151002826E-3</v>
      </c>
      <c r="BU175" s="850">
        <f t="shared" ref="BU175" si="267">BU174</f>
        <v>-9.9622826622143279E-3</v>
      </c>
      <c r="BV175" s="850">
        <f t="shared" ref="BV175" si="268">BV174</f>
        <v>-9.9622826622143279E-3</v>
      </c>
      <c r="BW175" s="850">
        <f t="shared" ref="BW175" si="269">BW174</f>
        <v>-9.9622826622143279E-3</v>
      </c>
      <c r="BX175" s="850">
        <f t="shared" ref="BX175" si="270">BX174</f>
        <v>-9.9622826622143279E-3</v>
      </c>
      <c r="BY175" s="850">
        <f t="shared" ref="BY175" si="271">BY174</f>
        <v>0</v>
      </c>
      <c r="BZ175" s="850">
        <f t="shared" ref="BZ175" si="272">BZ174</f>
        <v>0</v>
      </c>
      <c r="CA175" s="850">
        <f t="shared" ref="CA175" si="273">CA174</f>
        <v>0</v>
      </c>
      <c r="CB175" s="850">
        <f t="shared" ref="CB175" si="274">CB174</f>
        <v>0</v>
      </c>
      <c r="CC175" s="850">
        <f t="shared" ref="CC175" si="275">CC174</f>
        <v>0</v>
      </c>
      <c r="CD175" s="850">
        <f t="shared" ref="CD175" si="276">CD174</f>
        <v>0</v>
      </c>
      <c r="CE175" s="850">
        <f t="shared" ref="CE175" si="277">CE174</f>
        <v>0</v>
      </c>
      <c r="CF175" s="850">
        <f t="shared" ref="CF175" si="278">CF174</f>
        <v>0</v>
      </c>
      <c r="CG175" s="850">
        <f t="shared" ref="CG175" si="279">CG174</f>
        <v>0</v>
      </c>
      <c r="CH175" s="850">
        <f t="shared" ref="CH175" si="280">CH174</f>
        <v>-6.1097904578781836E-3</v>
      </c>
      <c r="CI175" s="850">
        <f t="shared" ref="CI175" si="281">CI174</f>
        <v>-6.0860525519945696E-3</v>
      </c>
      <c r="CJ175" s="850">
        <f t="shared" ref="CJ175" si="282">CJ174</f>
        <v>-6.0860525519945696E-3</v>
      </c>
      <c r="CK175" s="850">
        <f t="shared" ref="CK175" si="283">CK174</f>
        <v>-6.0860525519945696E-3</v>
      </c>
      <c r="CL175" s="850">
        <f t="shared" ref="CL175" si="284">CL174</f>
        <v>-6.0860525519945696E-3</v>
      </c>
      <c r="CM175" s="850">
        <f t="shared" ref="CM175" si="285">CM174</f>
        <v>-6.0860525519945696E-3</v>
      </c>
      <c r="CN175" s="850">
        <f t="shared" ref="CN175" si="286">CN174</f>
        <v>-6.0860525519945696E-3</v>
      </c>
      <c r="CO175" s="850">
        <f t="shared" ref="CO175" si="287">CO174</f>
        <v>-6.0860525519945696E-3</v>
      </c>
      <c r="CP175" s="850">
        <f t="shared" ref="CP175" si="288">CP174</f>
        <v>0</v>
      </c>
      <c r="CQ175" s="850">
        <f t="shared" ref="CQ175" si="289">CQ174</f>
        <v>0</v>
      </c>
      <c r="CR175" s="850">
        <f t="shared" ref="CR175" si="290">CR174</f>
        <v>0</v>
      </c>
      <c r="CS175" s="850">
        <f t="shared" ref="CS175" si="291">CS174</f>
        <v>0</v>
      </c>
      <c r="CT175" s="850">
        <f t="shared" ref="CT175" si="292">CT174</f>
        <v>0</v>
      </c>
      <c r="CU175" s="850">
        <f t="shared" ref="CU175" si="293">CU174</f>
        <v>0</v>
      </c>
      <c r="CV175" s="850">
        <f t="shared" ref="CV175" si="294">CV174</f>
        <v>0</v>
      </c>
      <c r="CW175" s="850">
        <f t="shared" ref="CW175" si="295">CW174</f>
        <v>0</v>
      </c>
      <c r="CX175" s="850">
        <f t="shared" ref="CX175" si="296">CX174</f>
        <v>0</v>
      </c>
      <c r="CY175" s="850">
        <f t="shared" ref="CY175" si="297">CY174</f>
        <v>0</v>
      </c>
      <c r="CZ175" s="850">
        <f t="shared" ref="CZ175" si="298">CZ174</f>
        <v>0</v>
      </c>
      <c r="DA175" s="850">
        <f t="shared" ref="DA175" si="299">DA174</f>
        <v>0</v>
      </c>
      <c r="DB175" s="850">
        <f t="shared" ref="DB175" si="300">DB174</f>
        <v>-2.6173618428790846E-3</v>
      </c>
      <c r="DC175" s="850">
        <f t="shared" ref="DC175" si="301">DC174</f>
        <v>-2.6173618428790846E-3</v>
      </c>
      <c r="DD175" s="850">
        <f t="shared" ref="DD175" si="302">DD174</f>
        <v>-2.6173618428790846E-3</v>
      </c>
      <c r="DE175" s="850">
        <f t="shared" ref="DE175" si="303">DE174</f>
        <v>-2.6173618428790846E-3</v>
      </c>
      <c r="DF175" s="850">
        <f t="shared" ref="DF175" si="304">DF174</f>
        <v>0</v>
      </c>
      <c r="DG175" s="850">
        <f t="shared" ref="DG175" si="305">DG174</f>
        <v>-2.3519104818898739E-3</v>
      </c>
      <c r="DH175" s="850">
        <f t="shared" ref="DH175" si="306">DH174</f>
        <v>-2.3519104818898739E-3</v>
      </c>
      <c r="DI175" s="850">
        <f t="shared" ref="DI175" si="307">DI174</f>
        <v>-2.3519104818898739E-3</v>
      </c>
      <c r="DJ175" s="850">
        <f t="shared" ref="DJ175" si="308">DJ174</f>
        <v>-2.3519104818898739E-3</v>
      </c>
      <c r="DK175" s="850">
        <f t="shared" ref="DK175" si="309">DK174</f>
        <v>-2.3519104818898739E-3</v>
      </c>
      <c r="DL175" s="850">
        <f t="shared" ref="DL175" si="310">DL174</f>
        <v>-2.3519104818898739E-3</v>
      </c>
      <c r="DM175" s="850">
        <f t="shared" ref="DM175" si="311">DM174</f>
        <v>-2.3519104818898739E-3</v>
      </c>
      <c r="DN175" s="850">
        <f t="shared" ref="DN175" si="312">DN174</f>
        <v>-8.490889347337216E-3</v>
      </c>
      <c r="DO175" s="850">
        <f t="shared" ref="DO175" si="313">DO174</f>
        <v>-8.490889347337216E-3</v>
      </c>
      <c r="DP175" s="850">
        <f t="shared" ref="DP175" si="314">DP174</f>
        <v>-8.490889347337216E-3</v>
      </c>
      <c r="DQ175" s="850">
        <f t="shared" ref="DQ175" si="315">DQ174</f>
        <v>-8.490889347337216E-3</v>
      </c>
      <c r="DR175" s="850">
        <f t="shared" ref="DR175" si="316">DR174</f>
        <v>-8.490889347337216E-3</v>
      </c>
      <c r="DS175" s="850">
        <f t="shared" ref="DS175" si="317">DS174</f>
        <v>-8.490889347337216E-3</v>
      </c>
      <c r="DT175" s="850">
        <f t="shared" ref="DT175" si="318">DT174</f>
        <v>-8.490889347337216E-3</v>
      </c>
      <c r="DU175" s="850">
        <f t="shared" ref="DU175" si="319">DU174</f>
        <v>-9.9622826622125515E-3</v>
      </c>
      <c r="DV175" s="850">
        <f t="shared" ref="DV175" si="320">DV174</f>
        <v>-9.9622826622125515E-3</v>
      </c>
      <c r="DW175" s="850">
        <f t="shared" ref="DW175" si="321">DW174</f>
        <v>-9.9622826622125515E-3</v>
      </c>
      <c r="DX175" s="850">
        <f t="shared" ref="DX175" si="322">DX174</f>
        <v>-9.9622826622125515E-3</v>
      </c>
      <c r="DY175" s="850">
        <f t="shared" ref="DY175" si="323">DY174</f>
        <v>8.0739376943932406E-2</v>
      </c>
      <c r="DZ175" s="850">
        <f t="shared" ref="DZ175" si="324">DZ174</f>
        <v>8.0739376943932406E-2</v>
      </c>
      <c r="EA175" s="850">
        <f t="shared" ref="EA175" si="325">EA174</f>
        <v>1.4771429146613668</v>
      </c>
      <c r="EB175" s="850">
        <f t="shared" ref="EB175" si="326">EB174</f>
        <v>1.4771429146613668</v>
      </c>
      <c r="EC175" s="850">
        <f t="shared" ref="EC175" si="327">EC174</f>
        <v>1.4771429146613668</v>
      </c>
      <c r="ED175" s="850">
        <f t="shared" ref="ED175" si="328">ED174</f>
        <v>2.0556067090288384</v>
      </c>
      <c r="EE175" s="850">
        <f t="shared" ref="EE175" si="329">EE174</f>
        <v>2.0556067090288384</v>
      </c>
      <c r="EF175" s="850">
        <f t="shared" ref="EF175" si="330">EF174</f>
        <v>2.0556067090288384</v>
      </c>
      <c r="EG175" s="850">
        <f t="shared" ref="EG175" si="331">EG174</f>
        <v>2.0556067090288384</v>
      </c>
      <c r="EH175" s="850">
        <f t="shared" ref="EH175" si="332">EH174</f>
        <v>0.13671512676976327</v>
      </c>
      <c r="EI175" s="850">
        <f t="shared" ref="EI175" si="333">EI174</f>
        <v>0.15888514732702141</v>
      </c>
      <c r="EJ175" s="850">
        <f t="shared" ref="EJ175" si="334">EJ174</f>
        <v>0.15888514732702141</v>
      </c>
      <c r="EK175" s="850">
        <f t="shared" ref="EK175" si="335">EK174</f>
        <v>0.15888514732702141</v>
      </c>
      <c r="EL175" s="850">
        <f t="shared" ref="EL175" si="336">EL174</f>
        <v>0.15888514732702141</v>
      </c>
      <c r="EM175" s="850">
        <f t="shared" ref="EM175" si="337">EM174</f>
        <v>0.15888514732702141</v>
      </c>
      <c r="EN175" s="850">
        <f t="shared" ref="EN175" si="338">EN174</f>
        <v>0.15888514732702141</v>
      </c>
      <c r="EO175" s="850">
        <f t="shared" ref="EO175" si="339">EO174</f>
        <v>0.15888514732702141</v>
      </c>
      <c r="EP175" s="850">
        <f t="shared" ref="EP175" si="340">EP174</f>
        <v>-0.12298173638285093</v>
      </c>
      <c r="EQ175" s="850">
        <f t="shared" ref="EQ175" si="341">EQ174</f>
        <v>-0.12298173638285093</v>
      </c>
      <c r="ER175" s="850">
        <f t="shared" ref="ER175" si="342">ER174</f>
        <v>-0.12298173638285093</v>
      </c>
      <c r="ES175" s="850">
        <f t="shared" ref="ES175" si="343">ES174</f>
        <v>-0.12298173638285093</v>
      </c>
      <c r="ET175" s="850">
        <f t="shared" ref="ET175" si="344">ET174</f>
        <v>-0.12298173638285093</v>
      </c>
      <c r="EU175" s="850">
        <f t="shared" ref="EU175" si="345">EU174</f>
        <v>-0.12298173638285093</v>
      </c>
      <c r="EV175" s="850">
        <f t="shared" ref="EV175" si="346">EV174</f>
        <v>-0.12298173638285093</v>
      </c>
      <c r="EW175" s="850">
        <f t="shared" ref="EW175" si="347">EW174</f>
        <v>2.8130090989970213E-2</v>
      </c>
      <c r="EX175" s="850">
        <f t="shared" ref="EX175" si="348">EX174</f>
        <v>2.8130090989970213E-2</v>
      </c>
      <c r="EY175" s="850">
        <f t="shared" ref="EY175" si="349">EY174</f>
        <v>2.8130090989970213E-2</v>
      </c>
      <c r="EZ175" s="850">
        <f t="shared" ref="EZ175" si="350">EZ174</f>
        <v>2.8130090989970213E-2</v>
      </c>
      <c r="FA175" s="850">
        <f t="shared" ref="FA175" si="351">FA174</f>
        <v>2.8130090989970213E-2</v>
      </c>
      <c r="FB175" s="850">
        <f t="shared" ref="FB175" si="352">FB174</f>
        <v>-4.9951640288712795E-2</v>
      </c>
      <c r="FC175" s="850">
        <f t="shared" ref="FC175" si="353">FC174</f>
        <v>-4.9951640288712795E-2</v>
      </c>
      <c r="FD175" s="850">
        <f t="shared" ref="FD175" si="354">FD174</f>
        <v>-4.9951640288712795E-2</v>
      </c>
      <c r="FE175" s="850">
        <f t="shared" ref="FE175" si="355">FE174</f>
        <v>-4.9951640288712795E-2</v>
      </c>
      <c r="FF175" s="850">
        <f t="shared" ref="FF175" si="356">FF174</f>
        <v>6.0225197066870351E-2</v>
      </c>
      <c r="FG175" s="850">
        <f t="shared" ref="FG175" si="357">FG174</f>
        <v>4.6841819940900642E-2</v>
      </c>
      <c r="FH175" s="850">
        <f t="shared" ref="FH175" si="358">FH174</f>
        <v>4.6841819940900642E-2</v>
      </c>
      <c r="FI175" s="850">
        <f t="shared" ref="FI175" si="359">FI174</f>
        <v>4.6841819940900642E-2</v>
      </c>
      <c r="FJ175" s="850">
        <f t="shared" ref="FJ175" si="360">FJ174</f>
        <v>4.6841819940900642E-2</v>
      </c>
      <c r="FK175" s="850">
        <f t="shared" ref="FK175" si="361">FK174</f>
        <v>4.6841819940900642E-2</v>
      </c>
      <c r="FL175" s="850">
        <f t="shared" ref="FL175" si="362">FL174</f>
        <v>4.6841819940900642E-2</v>
      </c>
      <c r="FM175" s="850">
        <f t="shared" ref="FM175" si="363">FM174</f>
        <v>4.6841819940900642E-2</v>
      </c>
      <c r="FN175" s="850">
        <f t="shared" ref="FN175" si="364">FN174</f>
        <v>-1.6981778694674432E-2</v>
      </c>
      <c r="FO175" s="850">
        <f t="shared" ref="FO175" si="365">FO174</f>
        <v>-1.6981778694674432E-2</v>
      </c>
      <c r="FP175" s="850">
        <f t="shared" ref="FP175" si="366">FP174</f>
        <v>-1.6981778694674432E-2</v>
      </c>
      <c r="FQ175" s="850">
        <f t="shared" ref="FQ175" si="367">FQ174</f>
        <v>-1.6981778694674432E-2</v>
      </c>
      <c r="FR175" s="850">
        <f t="shared" ref="FR175" si="368">FR174</f>
        <v>-1.6981778694674432E-2</v>
      </c>
      <c r="FS175" s="850">
        <f t="shared" ref="FS175" si="369">FS174</f>
        <v>-1.6981778694674432E-2</v>
      </c>
      <c r="FT175" s="850">
        <f t="shared" ref="FT175" si="370">FT174</f>
        <v>-1.6981778694674432E-2</v>
      </c>
      <c r="FU175" s="850">
        <f t="shared" ref="FU175" si="371">FU174</f>
        <v>-1.9924565324425991E-2</v>
      </c>
      <c r="FV175" s="850">
        <f t="shared" ref="FV175" si="372">FV174</f>
        <v>-1.9924565324425991E-2</v>
      </c>
      <c r="FW175" s="850">
        <f t="shared" ref="FW175" si="373">FW174</f>
        <v>-1.9924565324425991E-2</v>
      </c>
      <c r="FX175" s="850">
        <f t="shared" ref="FX175" si="374">FX174</f>
        <v>-1.9924565324425991E-2</v>
      </c>
      <c r="FY175" s="850">
        <f t="shared" ref="FY175" si="375">FY174</f>
        <v>0.21914973741924459</v>
      </c>
      <c r="FZ175" s="850">
        <f t="shared" ref="FZ175" si="376">FZ174</f>
        <v>0.21914973741924459</v>
      </c>
      <c r="GA175" s="850">
        <f t="shared" ref="GA175" si="377">GA174</f>
        <v>1.546076250678893</v>
      </c>
      <c r="GB175" s="850">
        <f t="shared" ref="GB175" si="378">GB174</f>
        <v>1.546076250678893</v>
      </c>
      <c r="GC175" s="850">
        <f t="shared" ref="GC175" si="379">GC174</f>
        <v>1.546076250678893</v>
      </c>
      <c r="GD175" s="850">
        <f t="shared" ref="GD175" si="380">GD174</f>
        <v>1.5816628615809876</v>
      </c>
      <c r="GE175" s="850">
        <f t="shared" ref="GE175" si="381">GE174</f>
        <v>1.5816628615809876</v>
      </c>
      <c r="GF175" s="850">
        <f t="shared" ref="GF175" si="382">GF174</f>
        <v>1.5816628615809876</v>
      </c>
      <c r="GG175" s="850">
        <f t="shared" ref="GG175" si="383">GG174</f>
        <v>1.5816628615809876</v>
      </c>
      <c r="GH175" s="850">
        <f t="shared" ref="GH175" si="384">GH174</f>
        <v>0.18105516788428133</v>
      </c>
      <c r="GI175" s="850">
        <f t="shared" ref="GI175" si="385">GI174</f>
        <v>0.14410513362218147</v>
      </c>
      <c r="GJ175" s="850">
        <f t="shared" ref="GJ175" si="386">GJ174</f>
        <v>0.14410513362218147</v>
      </c>
      <c r="GK175" s="850">
        <f t="shared" ref="GK175" si="387">GK174</f>
        <v>0.14410513362218147</v>
      </c>
      <c r="GL175" s="850">
        <f t="shared" ref="GL175" si="388">GL174</f>
        <v>0.14410513362218147</v>
      </c>
      <c r="GM175" s="850">
        <f t="shared" ref="GM175" si="389">GM174</f>
        <v>0.14410513362218147</v>
      </c>
      <c r="GN175" s="850">
        <f t="shared" ref="GN175" si="390">GN174</f>
        <v>0.14410513362218147</v>
      </c>
      <c r="GO175" s="850">
        <f t="shared" ref="GO175" si="391">GO174</f>
        <v>0.14410513362218147</v>
      </c>
      <c r="GP175" s="850">
        <f t="shared" ref="GP175" si="392">GP174</f>
        <v>-0.21771127715171978</v>
      </c>
      <c r="GQ175" s="850">
        <f t="shared" ref="GQ175" si="393">GQ174</f>
        <v>-0.21771127715171978</v>
      </c>
      <c r="GR175" s="850">
        <f t="shared" ref="GR175" si="394">GR174</f>
        <v>-0.21771127715171978</v>
      </c>
      <c r="GS175" s="850">
        <f t="shared" ref="GS175" si="395">GS174</f>
        <v>-0.21771127715171978</v>
      </c>
      <c r="GT175" s="850">
        <f t="shared" ref="GT175" si="396">GT174</f>
        <v>-0.21771127715171978</v>
      </c>
      <c r="GU175" s="850">
        <f t="shared" ref="GU175" si="397">GU174</f>
        <v>-0.21771127715171978</v>
      </c>
      <c r="GV175" s="850">
        <f t="shared" ref="GV175" si="398">GV174</f>
        <v>-0.21771127715171978</v>
      </c>
      <c r="GW175" s="850">
        <f t="shared" ref="GW175" si="399">GW174</f>
        <v>4.1591147966739683E-2</v>
      </c>
      <c r="GX175" s="850">
        <f t="shared" ref="GX175" si="400">GX174</f>
        <v>4.1591147966739683E-2</v>
      </c>
      <c r="GY175" s="850">
        <f t="shared" ref="GY175" si="401">GY174</f>
        <v>4.1591147966739683E-2</v>
      </c>
      <c r="GZ175" s="850">
        <f t="shared" ref="GZ175" si="402">GZ174</f>
        <v>4.1591147966739683E-2</v>
      </c>
      <c r="HA175" s="850">
        <f t="shared" ref="HA175" si="403">HA174</f>
        <v>4.1591147966739683E-2</v>
      </c>
      <c r="HB175" s="850">
        <f t="shared" ref="HB175" si="404">HB174</f>
        <v>0.11655382734033459</v>
      </c>
      <c r="HC175" s="850">
        <f t="shared" ref="HC175" si="405">HC174</f>
        <v>0.11655382734033459</v>
      </c>
      <c r="HD175" s="850">
        <f t="shared" ref="HD175" si="406">HD174</f>
        <v>0.11655382734033459</v>
      </c>
      <c r="HE175" s="850">
        <f t="shared" ref="HE175" si="407">HE174</f>
        <v>0.11655382734033459</v>
      </c>
      <c r="HF175" s="850">
        <f t="shared" ref="HF175" si="408">HF174</f>
        <v>6.6916885629844103E-3</v>
      </c>
      <c r="HG175" s="850">
        <f t="shared" ref="HG175" si="409">HG174</f>
        <v>0</v>
      </c>
      <c r="HH175" s="850">
        <f t="shared" ref="HH175" si="410">HH174</f>
        <v>0</v>
      </c>
      <c r="HI175" s="850">
        <f t="shared" ref="HI175" si="411">HI174</f>
        <v>0</v>
      </c>
      <c r="HJ175" s="850">
        <f t="shared" ref="HJ175" si="412">HJ174</f>
        <v>0</v>
      </c>
      <c r="HK175" s="850">
        <f t="shared" ref="HK175" si="413">HK174</f>
        <v>0</v>
      </c>
      <c r="HL175" s="850">
        <f t="shared" ref="HL175" si="414">HL174</f>
        <v>0</v>
      </c>
      <c r="HM175" s="850">
        <f t="shared" ref="HM175" si="415">HM174</f>
        <v>0</v>
      </c>
      <c r="HN175" s="850">
        <f t="shared" ref="HN175" si="416">HN174</f>
        <v>1.6981778694679761E-2</v>
      </c>
      <c r="HO175" s="850">
        <f t="shared" ref="HO175" si="417">HO174</f>
        <v>1.6981778694679761E-2</v>
      </c>
      <c r="HP175" s="850">
        <f t="shared" ref="HP175" si="418">HP174</f>
        <v>1.6981778694679761E-2</v>
      </c>
      <c r="HQ175" s="850">
        <f t="shared" ref="HQ175" si="419">HQ174</f>
        <v>1.6981778694679761E-2</v>
      </c>
      <c r="HR175" s="850">
        <f t="shared" ref="HR175" si="420">HR174</f>
        <v>1.6981778694679761E-2</v>
      </c>
      <c r="HS175" s="850">
        <f t="shared" ref="HS175" si="421">HS174</f>
        <v>1.6981778694679761E-2</v>
      </c>
      <c r="HT175" s="850">
        <f t="shared" ref="HT175" si="422">HT174</f>
        <v>1.6981778694679761E-2</v>
      </c>
      <c r="HU175" s="850">
        <f t="shared" ref="HU175" si="423">HU174</f>
        <v>9.9622826622134397E-3</v>
      </c>
      <c r="HV175" s="850">
        <f t="shared" ref="HV175" si="424">HV174</f>
        <v>9.9622826622134397E-3</v>
      </c>
      <c r="HW175" s="850">
        <f t="shared" ref="HW175" si="425">HW174</f>
        <v>9.9622826622134397E-3</v>
      </c>
      <c r="HX175" s="850">
        <f t="shared" ref="HX175" si="426">HX174</f>
        <v>9.9622826622134397E-3</v>
      </c>
      <c r="HY175" s="850">
        <f t="shared" ref="HY175" si="427">HY174</f>
        <v>0.24221813083179455</v>
      </c>
      <c r="HZ175" s="850">
        <f t="shared" ref="HZ175" si="428">HZ174</f>
        <v>0.24221813083179455</v>
      </c>
      <c r="IA175" s="850">
        <f t="shared" ref="IA175" si="429">IA174</f>
        <v>1.2900381454709269</v>
      </c>
      <c r="IB175" s="850">
        <f t="shared" ref="IB175" si="430">IB174</f>
        <v>1.2900381454709269</v>
      </c>
      <c r="IC175" s="850">
        <f t="shared" ref="IC175" si="431">IC174</f>
        <v>1.2900381454709269</v>
      </c>
      <c r="ID175" s="850">
        <f t="shared" ref="ID175" si="432">ID174</f>
        <v>1.1002005903788081</v>
      </c>
      <c r="IE175" s="850">
        <f t="shared" ref="IE175" si="433">IE174</f>
        <v>1.1002005903788081</v>
      </c>
      <c r="IF175" s="850">
        <f t="shared" ref="IF175" si="434">IF174</f>
        <v>1.1002005903788081</v>
      </c>
      <c r="IG175" s="850">
        <f t="shared" ref="IG175" si="435">IG174</f>
        <v>1.1002005903788081</v>
      </c>
      <c r="IH175" s="850">
        <f t="shared" ref="IH175" si="436">IH174</f>
        <v>0.22170020557258674</v>
      </c>
      <c r="II175" s="850">
        <f t="shared" ref="II175" si="437">II174</f>
        <v>0.22170020557258496</v>
      </c>
      <c r="IJ175" s="850">
        <f t="shared" ref="IJ175" si="438">IJ174</f>
        <v>0.22170020557258496</v>
      </c>
      <c r="IK175" s="850">
        <f t="shared" ref="IK175" si="439">IK174</f>
        <v>0.22170020557258496</v>
      </c>
      <c r="IL175" s="850">
        <f t="shared" ref="IL175" si="440">IL174</f>
        <v>0.22170020557258496</v>
      </c>
      <c r="IM175" s="850">
        <f t="shared" ref="IM175" si="441">IM174</f>
        <v>0.22170020557258496</v>
      </c>
      <c r="IN175" s="850">
        <f t="shared" ref="IN175" si="442">IN174</f>
        <v>0.22170020557258496</v>
      </c>
      <c r="IO175" s="850">
        <f t="shared" ref="IO175" si="443">IO174</f>
        <v>0.22170020557258496</v>
      </c>
      <c r="IP175" s="850">
        <f t="shared" ref="IP175" si="444">IP174</f>
        <v>-5.9925084571080589E-2</v>
      </c>
      <c r="IQ175" s="850">
        <f t="shared" ref="IQ175" si="445">IQ174</f>
        <v>-5.9925084571080589E-2</v>
      </c>
      <c r="IR175" s="850">
        <f t="shared" ref="IR175" si="446">IR174</f>
        <v>-5.9925084571080589E-2</v>
      </c>
      <c r="IS175" s="850">
        <f t="shared" ref="IS175" si="447">IS174</f>
        <v>-5.9925084571080589E-2</v>
      </c>
      <c r="IT175" s="850">
        <f t="shared" ref="IT175" si="448">IT174</f>
        <v>-5.9925084571080589E-2</v>
      </c>
      <c r="IU175" s="850">
        <f t="shared" ref="IU175" si="449">IU174</f>
        <v>-5.9925084571080589E-2</v>
      </c>
      <c r="IV175" s="850">
        <f t="shared" ref="IV175" si="450">IV174</f>
        <v>-5.9925084571080589E-2</v>
      </c>
      <c r="IW175" s="850">
        <f t="shared" ref="IW175" si="451">IW174</f>
        <v>-0.12941306212433901</v>
      </c>
      <c r="IX175" s="850">
        <f t="shared" ref="IX175" si="452">IX174</f>
        <v>-0.12941306212433901</v>
      </c>
      <c r="IY175" s="850">
        <f t="shared" ref="IY175" si="453">IY174</f>
        <v>-0.12941306212433901</v>
      </c>
      <c r="IZ175" s="850">
        <f t="shared" ref="IZ175" si="454">IZ174</f>
        <v>-0.12941306212433901</v>
      </c>
      <c r="JA175" s="850">
        <f t="shared" ref="JA175" si="455">JA174</f>
        <v>-0.12941306212433901</v>
      </c>
      <c r="JB175" s="850">
        <f t="shared" ref="JB175" si="456">JB174</f>
        <v>0.111003645086031</v>
      </c>
      <c r="JC175" s="850">
        <f t="shared" ref="JC175" si="457">JC174</f>
        <v>0.111003645086031</v>
      </c>
      <c r="JD175" s="850">
        <f t="shared" ref="JD175" si="458">JD174</f>
        <v>0.111003645086031</v>
      </c>
      <c r="JE175" s="850">
        <f t="shared" ref="JE175" si="459">JE174</f>
        <v>0.111003645086031</v>
      </c>
      <c r="JF175" s="850">
        <f t="shared" ref="JF175" si="460">JF174</f>
        <v>5.353350850388594E-2</v>
      </c>
      <c r="JG175" s="850">
        <f t="shared" ref="JG175" si="461">JG174</f>
        <v>4.6841819940900642E-2</v>
      </c>
      <c r="JH175" s="850">
        <f t="shared" ref="JH175" si="462">JH174</f>
        <v>4.6841819940900642E-2</v>
      </c>
      <c r="JI175" s="850">
        <f t="shared" ref="JI175" si="463">JI174</f>
        <v>4.6841819940900642E-2</v>
      </c>
      <c r="JJ175" s="850">
        <f t="shared" ref="JJ175" si="464">JJ174</f>
        <v>4.6841819940900642E-2</v>
      </c>
      <c r="JK175" s="850">
        <f t="shared" ref="JK175" si="465">JK174</f>
        <v>4.6841819940900642E-2</v>
      </c>
      <c r="JL175" s="850">
        <f t="shared" ref="JL175" si="466">JL174</f>
        <v>4.6841819940900642E-2</v>
      </c>
      <c r="JM175" s="850">
        <f t="shared" ref="JM175" si="467">JM174</f>
        <v>4.6841819940900642E-2</v>
      </c>
      <c r="JN175" s="850">
        <f t="shared" ref="JN175" si="468">JN174</f>
        <v>8.4908893473389924E-3</v>
      </c>
      <c r="JO175" s="850">
        <f t="shared" ref="JO175" si="469">JO174</f>
        <v>8.4908893473389924E-3</v>
      </c>
      <c r="JP175" s="850">
        <f t="shared" ref="JP175" si="470">JP174</f>
        <v>8.4908893473389924E-3</v>
      </c>
      <c r="JQ175" s="850">
        <f t="shared" ref="JQ175" si="471">JQ174</f>
        <v>8.4908893473389924E-3</v>
      </c>
      <c r="JR175" s="850">
        <f t="shared" ref="JR175" si="472">JR174</f>
        <v>8.4908893473389924E-3</v>
      </c>
      <c r="JS175" s="850">
        <f t="shared" ref="JS175" si="473">JS174</f>
        <v>8.4908893473389924E-3</v>
      </c>
      <c r="JT175" s="850">
        <f t="shared" ref="JT175" si="474">JT174</f>
        <v>8.4908893473389924E-3</v>
      </c>
      <c r="JU175" s="850">
        <f t="shared" ref="JU175" si="475">JU174</f>
        <v>0</v>
      </c>
      <c r="JV175" s="850">
        <f t="shared" ref="JV175" si="476">JV174</f>
        <v>0</v>
      </c>
      <c r="JW175" s="850">
        <f t="shared" ref="JW175" si="477">JW174</f>
        <v>0</v>
      </c>
      <c r="JX175" s="850">
        <f t="shared" ref="JX175" si="478">JX174</f>
        <v>0</v>
      </c>
      <c r="JY175" s="850">
        <f t="shared" ref="JY175" si="479">JY174</f>
        <v>2.3068393412553512E-2</v>
      </c>
      <c r="JZ175" s="850">
        <f t="shared" ref="JZ175" si="480">JZ174</f>
        <v>2.3068393412553512E-2</v>
      </c>
      <c r="KA175" s="850">
        <f t="shared" ref="KA175" si="481">KA174</f>
        <v>0.98476194310757581</v>
      </c>
      <c r="KB175" s="850">
        <f t="shared" ref="KB175" si="482">KB174</f>
        <v>0.98476194310757581</v>
      </c>
      <c r="KC175" s="850">
        <f t="shared" ref="KC175" si="483">KC174</f>
        <v>0.98476194310757581</v>
      </c>
      <c r="KD175" s="850">
        <f t="shared" ref="KD175" si="484">KD174</f>
        <v>0.88256096428840181</v>
      </c>
      <c r="KE175" s="850">
        <f t="shared" ref="KE175" si="485">KE174</f>
        <v>0.88256096428840181</v>
      </c>
      <c r="KF175" s="850">
        <f t="shared" ref="KF175" si="486">KF174</f>
        <v>0.88256096428840181</v>
      </c>
      <c r="KG175" s="850">
        <f t="shared" ref="KG175" si="487">KG174</f>
        <v>0.88256096428840181</v>
      </c>
      <c r="KH175" s="850">
        <f t="shared" ref="KH175" si="488">KH174</f>
        <v>0.22539520899879584</v>
      </c>
      <c r="KI175" s="850">
        <f t="shared" ref="KI175" si="489">KI174</f>
        <v>0.19214017816290863</v>
      </c>
      <c r="KJ175" s="850">
        <f t="shared" ref="KJ175" si="490">KJ174</f>
        <v>0.19214017816290863</v>
      </c>
      <c r="KK175" s="850">
        <f t="shared" ref="KK175" si="491">KK174</f>
        <v>0.19214017816290863</v>
      </c>
      <c r="KL175" s="850">
        <f t="shared" ref="KL175" si="492">KL174</f>
        <v>0.19214017816290863</v>
      </c>
      <c r="KM175" s="850">
        <f t="shared" ref="KM175" si="493">KM174</f>
        <v>0.19214017816290863</v>
      </c>
      <c r="KN175" s="850">
        <f t="shared" ref="KN175" si="494">KN174</f>
        <v>0.19214017816290863</v>
      </c>
      <c r="KO175" s="850">
        <f t="shared" ref="KO175" si="495">KO174</f>
        <v>0.19214017816290863</v>
      </c>
      <c r="KP175" s="850">
        <f t="shared" ref="KP175" si="496">KP174</f>
        <v>-0.13821958517443989</v>
      </c>
      <c r="KQ175" s="850">
        <f t="shared" ref="KQ175" si="497">KQ174</f>
        <v>-0.13821958517443989</v>
      </c>
      <c r="KR175" s="850">
        <f t="shared" ref="KR175" si="498">KR174</f>
        <v>-0.13821958517443989</v>
      </c>
      <c r="KS175" s="850">
        <f t="shared" ref="KS175" si="499">KS174</f>
        <v>-0.13821958517443989</v>
      </c>
      <c r="KT175" s="850">
        <f t="shared" ref="KT175" si="500">KT174</f>
        <v>-0.13821958517443989</v>
      </c>
      <c r="KU175" s="850">
        <f t="shared" ref="KU175" si="501">KU174</f>
        <v>-0.13821958517443989</v>
      </c>
      <c r="KV175" s="850">
        <f t="shared" ref="KV175" si="502">KV174</f>
        <v>-0.13821958517443989</v>
      </c>
      <c r="KW175" s="850">
        <f t="shared" ref="KW175" si="503">KW174</f>
        <v>0.27804979427715892</v>
      </c>
      <c r="KX175" s="850">
        <f t="shared" ref="KX175" si="504">KX174</f>
        <v>0.27804979427715892</v>
      </c>
      <c r="KY175" s="850">
        <f t="shared" ref="KY175" si="505">KY174</f>
        <v>0.27804979427715892</v>
      </c>
      <c r="KZ175" s="850">
        <f t="shared" ref="KZ175" si="506">KZ174</f>
        <v>0.27804979427715892</v>
      </c>
      <c r="LA175" s="850">
        <f t="shared" ref="LA175" si="507">LA174</f>
        <v>0.27804979427715892</v>
      </c>
      <c r="LB175" s="850">
        <f t="shared" ref="LB175" si="508">LB174</f>
        <v>0.28512958760402451</v>
      </c>
      <c r="LC175" s="850">
        <f t="shared" ref="LC175" si="509">LC174</f>
        <v>0.28512958760402451</v>
      </c>
      <c r="LD175" s="850">
        <f t="shared" ref="LD175" si="510">LD174</f>
        <v>0.28512958760402451</v>
      </c>
      <c r="LE175" s="850">
        <f t="shared" ref="LE175" si="511">LE174</f>
        <v>0.28512958760402451</v>
      </c>
      <c r="LF175" s="850">
        <f t="shared" ref="LF175" si="512">LF174</f>
        <v>0.27393456102748015</v>
      </c>
      <c r="LG175" s="850">
        <f t="shared" ref="LG175" si="513">LG174</f>
        <v>0.22040105252359155</v>
      </c>
      <c r="LH175" s="850">
        <f t="shared" ref="LH175" si="514">LH174</f>
        <v>0.22040105252359155</v>
      </c>
      <c r="LI175" s="850">
        <f t="shared" ref="LI175" si="515">LI174</f>
        <v>0.22040105252359155</v>
      </c>
      <c r="LJ175" s="850">
        <f t="shared" ref="LJ175" si="516">LJ174</f>
        <v>0.22040105252359155</v>
      </c>
      <c r="LK175" s="850">
        <f t="shared" ref="LK175" si="517">LK174</f>
        <v>0.22040105252359155</v>
      </c>
      <c r="LL175" s="850">
        <f t="shared" ref="LL175" si="518">LL174</f>
        <v>0.22040105252359155</v>
      </c>
      <c r="LM175" s="850">
        <f t="shared" ref="LM175" si="519">LM174</f>
        <v>0.22040105252359155</v>
      </c>
      <c r="LN175" s="850">
        <f t="shared" ref="LN175" si="520">LN174</f>
        <v>-0.1443451189047682</v>
      </c>
      <c r="LO175" s="850">
        <f t="shared" ref="LO175" si="521">LO174</f>
        <v>-0.1443451189047682</v>
      </c>
      <c r="LP175" s="850">
        <f t="shared" ref="LP175" si="522">LP174</f>
        <v>-0.1443451189047682</v>
      </c>
      <c r="LQ175" s="850">
        <f t="shared" ref="LQ175" si="523">LQ174</f>
        <v>-0.1443451189047682</v>
      </c>
      <c r="LR175" s="850">
        <f t="shared" ref="LR175" si="524">LR174</f>
        <v>-0.1443451189047682</v>
      </c>
      <c r="LS175" s="850">
        <f t="shared" ref="LS175" si="525">LS174</f>
        <v>-0.1443451189047682</v>
      </c>
      <c r="LT175" s="850">
        <f t="shared" ref="LT175" si="526">LT174</f>
        <v>-0.1443451189047682</v>
      </c>
      <c r="LU175" s="850">
        <f t="shared" ref="LU175" si="527">LU174</f>
        <v>-0.15939652259542747</v>
      </c>
      <c r="LV175" s="850">
        <f t="shared" ref="LV175" si="528">LV174</f>
        <v>-0.15939652259542747</v>
      </c>
      <c r="LW175" s="850">
        <f t="shared" ref="LW175" si="529">LW174</f>
        <v>-0.15939652259542747</v>
      </c>
      <c r="LX175" s="850">
        <f t="shared" ref="LX175" si="530">LX174</f>
        <v>-0.15939652259542747</v>
      </c>
      <c r="LY175" s="850">
        <f t="shared" ref="LY175" si="531">LY174</f>
        <v>0.24221813083179367</v>
      </c>
      <c r="LZ175" s="850">
        <f t="shared" ref="LZ175" si="532">LZ174</f>
        <v>0.24221813083179367</v>
      </c>
      <c r="MA175" s="850">
        <f t="shared" ref="MA175" si="533">MA174</f>
        <v>1.6544000644207282</v>
      </c>
      <c r="MB175" s="850">
        <f t="shared" ref="MB175" si="534">MB174</f>
        <v>1.6544000644207282</v>
      </c>
      <c r="MC175" s="850">
        <f t="shared" ref="MC175" si="535">MC174</f>
        <v>1.6544000644207282</v>
      </c>
      <c r="MD175" s="850">
        <f t="shared" ref="MD175" si="536">MD174</f>
        <v>1.374940967818123</v>
      </c>
      <c r="ME175" s="850">
        <f t="shared" ref="ME175" si="537">ME174</f>
        <v>1.374940967818123</v>
      </c>
      <c r="MF175" s="850">
        <f t="shared" ref="MF175" si="538">MF174</f>
        <v>1.374940967818123</v>
      </c>
      <c r="MG175" s="850">
        <f t="shared" ref="MG175" si="539">MG174</f>
        <v>1.374940967818123</v>
      </c>
      <c r="MH175" s="850">
        <f t="shared" ref="MH175" si="540">MH174</f>
        <v>6.6510061671777976E-2</v>
      </c>
      <c r="MI175" s="850">
        <f t="shared" ref="MI175" si="541">MI174</f>
        <v>4.064503768830896E-2</v>
      </c>
      <c r="MJ175" s="850">
        <f t="shared" ref="MJ175" si="542">MJ174</f>
        <v>4.064503768830896E-2</v>
      </c>
      <c r="MK175" s="850">
        <f t="shared" ref="MK175" si="543">MK174</f>
        <v>4.064503768830896E-2</v>
      </c>
      <c r="ML175" s="850">
        <f t="shared" ref="ML175" si="544">ML174</f>
        <v>4.064503768830896E-2</v>
      </c>
      <c r="MM175" s="850">
        <f t="shared" ref="MM175" si="545">MM174</f>
        <v>4.064503768830896E-2</v>
      </c>
      <c r="MN175" s="850">
        <f t="shared" ref="MN175" si="546">MN174</f>
        <v>4.064503768830896E-2</v>
      </c>
      <c r="MO175" s="850">
        <f t="shared" ref="MO175" si="547">MO174</f>
        <v>4.064503768830896E-2</v>
      </c>
      <c r="MP175" s="850">
        <f t="shared" ref="MP175" si="548">MP174</f>
        <v>-0.24433505728092086</v>
      </c>
      <c r="MQ175" s="850">
        <f t="shared" ref="MQ175" si="549">MQ174</f>
        <v>-0.24433505728092086</v>
      </c>
      <c r="MR175" s="850">
        <f t="shared" ref="MR175" si="550">MR174</f>
        <v>-0.24433505728092086</v>
      </c>
      <c r="MS175" s="850">
        <f t="shared" ref="MS175" si="551">MS174</f>
        <v>-0.24433505728092086</v>
      </c>
      <c r="MT175" s="850">
        <f t="shared" ref="MT175" si="552">MT174</f>
        <v>-0.24433505728092086</v>
      </c>
      <c r="MU175" s="850">
        <f t="shared" ref="MU175" si="553">MU174</f>
        <v>-0.24433505728092086</v>
      </c>
      <c r="MV175" s="850">
        <f t="shared" ref="MV175" si="554">MV174</f>
        <v>-0.24433505728092086</v>
      </c>
      <c r="MW175" s="850">
        <f t="shared" ref="MW175" si="555">MW174</f>
        <v>-1.7481611248259199E-2</v>
      </c>
      <c r="MX175" s="850">
        <f t="shared" ref="MX175" si="556">MX174</f>
        <v>-1.7481611248259199E-2</v>
      </c>
      <c r="MY175" s="850">
        <f t="shared" ref="MY175" si="557">MY174</f>
        <v>-1.7481611248259199E-2</v>
      </c>
      <c r="MZ175" s="850">
        <f t="shared" ref="MZ175" si="558">MZ174</f>
        <v>-1.7481611248259199E-2</v>
      </c>
      <c r="NA175" s="850">
        <f t="shared" ref="NA175" si="559">NA174</f>
        <v>-1.7481611248259199E-2</v>
      </c>
      <c r="NB175" s="850">
        <f t="shared" ref="NB175" si="560">NB174</f>
        <v>-0.11100364508602745</v>
      </c>
      <c r="NC175" s="850">
        <f t="shared" ref="NC175" si="561">NC174</f>
        <v>-0.11100364508602745</v>
      </c>
      <c r="ND175" s="850">
        <f t="shared" ref="ND175" si="562">ND174</f>
        <v>-0.11100364508602745</v>
      </c>
      <c r="NE175" s="850">
        <f t="shared" ref="NE175" si="563">NE174</f>
        <v>-0.11100364508602745</v>
      </c>
      <c r="NF175" s="850">
        <f t="shared" ref="NF175" si="564">NF174</f>
        <v>-6.6916885629858314E-2</v>
      </c>
      <c r="NG175" s="850">
        <f t="shared" ref="NG175" si="565">NG174</f>
        <v>-6.6916885629858314E-2</v>
      </c>
      <c r="NH175" s="850">
        <f t="shared" ref="NH175" si="566">NH174</f>
        <v>-6.6916885629858314E-2</v>
      </c>
      <c r="NI175" s="850">
        <f t="shared" ref="NI175" si="567">NI174</f>
        <v>-6.6916885629858314E-2</v>
      </c>
      <c r="NJ175" s="850">
        <f t="shared" ref="NJ175" si="568">NJ174</f>
        <v>-6.6916885629858314E-2</v>
      </c>
      <c r="NK175" s="850">
        <f t="shared" ref="NK175" si="569">NK174</f>
        <v>-6.6916885629858314E-2</v>
      </c>
      <c r="NL175" s="850">
        <f t="shared" ref="NL175" si="570">NL174</f>
        <v>-6.6916885629858314E-2</v>
      </c>
      <c r="NM175" s="850">
        <f t="shared" ref="NM175" si="571">NM174</f>
        <v>-6.6916885629858314E-2</v>
      </c>
      <c r="NN175" s="850">
        <f t="shared" ref="NN175" si="572">NN174</f>
        <v>-0.1443451189047682</v>
      </c>
      <c r="NO175" s="850">
        <f t="shared" ref="NO175" si="573">NO174</f>
        <v>-0.1443451189047682</v>
      </c>
      <c r="NP175" s="850">
        <f t="shared" ref="NP175" si="574">NP174</f>
        <v>-0.1443451189047682</v>
      </c>
      <c r="NQ175" s="850">
        <f t="shared" ref="NQ175" si="575">NQ174</f>
        <v>-0.1443451189047682</v>
      </c>
      <c r="NR175" s="850">
        <f t="shared" ref="NR175" si="576">NR174</f>
        <v>-0.1443451189047682</v>
      </c>
      <c r="NS175" s="850">
        <f t="shared" ref="NS175" si="577">NS174</f>
        <v>-0.1443451189047682</v>
      </c>
      <c r="NT175" s="850">
        <f t="shared" ref="NT175" si="578">NT174</f>
        <v>-0.1443451189047682</v>
      </c>
      <c r="NU175" s="850">
        <f t="shared" ref="NU175" si="579">NU174</f>
        <v>-0.15939652259542747</v>
      </c>
      <c r="NV175" s="850">
        <f t="shared" ref="NV175" si="580">NV174</f>
        <v>-0.15939652259542747</v>
      </c>
      <c r="NW175" s="850">
        <f t="shared" ref="NW175" si="581">NW174</f>
        <v>-0.15939652259542747</v>
      </c>
      <c r="NX175" s="850">
        <f t="shared" ref="NX175" si="582">NX174</f>
        <v>-0.15939652259542747</v>
      </c>
      <c r="NY175" s="850">
        <f t="shared" ref="NY175" si="583">NY174</f>
        <v>0.24221813083179367</v>
      </c>
      <c r="NZ175" s="850">
        <f t="shared" ref="NZ175" si="584">NZ174</f>
        <v>0.24221813083179367</v>
      </c>
      <c r="OA175" s="850">
        <f t="shared" ref="OA175" si="585">OA174</f>
        <v>1.6544000644207282</v>
      </c>
      <c r="OB175" s="850">
        <f t="shared" ref="OB175" si="586">OB174</f>
        <v>1.6544000644207282</v>
      </c>
      <c r="OC175" s="850">
        <f t="shared" ref="OC175" si="587">OC174</f>
        <v>1.6544000644207282</v>
      </c>
      <c r="OD175" s="850">
        <f t="shared" ref="OD175" si="588">OD174</f>
        <v>1.374940967818123</v>
      </c>
      <c r="OE175" s="850">
        <f t="shared" ref="OE175" si="589">OE174</f>
        <v>1.374940967818123</v>
      </c>
      <c r="OF175" s="850">
        <f t="shared" ref="OF175" si="590">OF174</f>
        <v>1.374940967818123</v>
      </c>
      <c r="OG175" s="850">
        <f t="shared" ref="OG175" si="591">OG174</f>
        <v>1.374940967818123</v>
      </c>
      <c r="OH175" s="850">
        <f t="shared" ref="OH175" si="592">OH174</f>
        <v>6.6510061671777976E-2</v>
      </c>
      <c r="OI175" s="850">
        <f t="shared" ref="OI175" si="593">OI174</f>
        <v>4.064503768830896E-2</v>
      </c>
      <c r="OJ175" s="850">
        <f t="shared" ref="OJ175" si="594">OJ174</f>
        <v>4.064503768830896E-2</v>
      </c>
      <c r="OK175" s="850">
        <f t="shared" ref="OK175" si="595">OK174</f>
        <v>4.064503768830896E-2</v>
      </c>
      <c r="OL175" s="850">
        <f t="shared" ref="OL175" si="596">OL174</f>
        <v>4.064503768830896E-2</v>
      </c>
      <c r="OM175" s="850">
        <f t="shared" ref="OM175" si="597">OM174</f>
        <v>4.064503768830896E-2</v>
      </c>
      <c r="ON175" s="850">
        <f t="shared" ref="ON175" si="598">ON174</f>
        <v>4.064503768830896E-2</v>
      </c>
      <c r="OO175" s="850">
        <f t="shared" ref="OO175" si="599">OO174</f>
        <v>4.064503768830896E-2</v>
      </c>
      <c r="OP175" s="850">
        <f t="shared" ref="OP175" si="600">OP174</f>
        <v>-0.24433505728092086</v>
      </c>
      <c r="OQ175" s="850">
        <f t="shared" ref="OQ175" si="601">OQ174</f>
        <v>-0.24433505728092086</v>
      </c>
      <c r="OR175" s="850">
        <f t="shared" ref="OR175" si="602">OR174</f>
        <v>-0.24433505728092086</v>
      </c>
      <c r="OS175" s="850">
        <f t="shared" ref="OS175" si="603">OS174</f>
        <v>-0.24433505728092086</v>
      </c>
      <c r="OT175" s="850">
        <f t="shared" ref="OT175" si="604">OT174</f>
        <v>-0.24433505728092086</v>
      </c>
      <c r="OU175" s="850">
        <f t="shared" ref="OU175" si="605">OU174</f>
        <v>-0.24433505728092086</v>
      </c>
      <c r="OV175" s="850">
        <f t="shared" ref="OV175" si="606">OV174</f>
        <v>-0.24433505728092086</v>
      </c>
      <c r="OW175" s="850">
        <f t="shared" ref="OW175" si="607">OW174</f>
        <v>-1.7481611248259199E-2</v>
      </c>
      <c r="OX175" s="850">
        <f t="shared" ref="OX175" si="608">OX174</f>
        <v>-1.7481611248259199E-2</v>
      </c>
      <c r="OY175" s="850">
        <f t="shared" ref="OY175" si="609">OY174</f>
        <v>-1.7481611248259199E-2</v>
      </c>
      <c r="OZ175" s="850">
        <f t="shared" ref="OZ175" si="610">OZ174</f>
        <v>-1.7481611248259199E-2</v>
      </c>
      <c r="PA175" s="850">
        <f t="shared" ref="PA175" si="611">PA174</f>
        <v>-1.7481611248259199E-2</v>
      </c>
      <c r="PB175" s="850">
        <f t="shared" ref="PB175" si="612">PB174</f>
        <v>-0.11100364508602745</v>
      </c>
      <c r="PC175" s="850">
        <f t="shared" ref="PC175" si="613">PC174</f>
        <v>-0.11100364508602745</v>
      </c>
      <c r="PD175" s="850">
        <f t="shared" ref="PD175" si="614">PD174</f>
        <v>-0.11100364508602745</v>
      </c>
      <c r="PE175" s="850">
        <f t="shared" ref="PE175" si="615">PE174</f>
        <v>-0.11100364508602745</v>
      </c>
      <c r="PF175" s="850">
        <f t="shared" ref="PF175" si="616">PF174</f>
        <v>-6.6916885629858314E-2</v>
      </c>
      <c r="PG175" s="850">
        <f t="shared" ref="PG175" si="617">PG174</f>
        <v>-6.6916885629858314E-2</v>
      </c>
      <c r="PH175" s="850">
        <f t="shared" ref="PH175" si="618">PH174</f>
        <v>-6.6916885629858314E-2</v>
      </c>
      <c r="PI175" s="850">
        <f t="shared" ref="PI175" si="619">PI174</f>
        <v>-6.6916885629858314E-2</v>
      </c>
      <c r="PJ175" s="850">
        <f t="shared" ref="PJ175" si="620">PJ174</f>
        <v>-6.6916885629858314E-2</v>
      </c>
      <c r="PK175" s="850">
        <f t="shared" ref="PK175" si="621">PK174</f>
        <v>-6.6916885629858314E-2</v>
      </c>
      <c r="PL175" s="850">
        <f t="shared" ref="PL175" si="622">PL174</f>
        <v>-6.6916885629858314E-2</v>
      </c>
      <c r="PM175" s="850">
        <f t="shared" ref="PM175" si="623">PM174</f>
        <v>-6.6916885629858314E-2</v>
      </c>
      <c r="PN175" s="850">
        <f t="shared" ref="PN175" si="624">PN174</f>
        <v>-0.1443451189047682</v>
      </c>
      <c r="PO175" s="850">
        <f t="shared" ref="PO175" si="625">PO174</f>
        <v>-0.1443451189047682</v>
      </c>
      <c r="PP175" s="850">
        <f t="shared" ref="PP175" si="626">PP174</f>
        <v>-0.1443451189047682</v>
      </c>
      <c r="PQ175" s="850">
        <f t="shared" ref="PQ175" si="627">PQ174</f>
        <v>-0.1443451189047682</v>
      </c>
      <c r="PR175" s="850">
        <f t="shared" ref="PR175" si="628">PR174</f>
        <v>-0.1443451189047682</v>
      </c>
      <c r="PS175" s="850">
        <f t="shared" ref="PS175" si="629">PS174</f>
        <v>-0.1443451189047682</v>
      </c>
      <c r="PT175" s="850">
        <f t="shared" ref="PT175" si="630">PT174</f>
        <v>-0.1443451189047682</v>
      </c>
      <c r="PU175" s="850">
        <f t="shared" ref="PU175" si="631">PU174</f>
        <v>-0.15939652259542747</v>
      </c>
      <c r="PV175" s="850">
        <f t="shared" ref="PV175" si="632">PV174</f>
        <v>-0.15939652259542747</v>
      </c>
      <c r="PW175" s="850">
        <f t="shared" ref="PW175" si="633">PW174</f>
        <v>-0.15939652259542747</v>
      </c>
      <c r="PX175" s="850">
        <f t="shared" ref="PX175" si="634">PX174</f>
        <v>-0.15939652259542747</v>
      </c>
      <c r="PY175" s="850">
        <f t="shared" ref="PY175" si="635">PY174</f>
        <v>0.24221813083179367</v>
      </c>
      <c r="PZ175" s="850">
        <f t="shared" ref="PZ175" si="636">PZ174</f>
        <v>0.24221813083179367</v>
      </c>
      <c r="QA175" s="850">
        <f t="shared" ref="QA175" si="637">QA174</f>
        <v>1.6544000644207282</v>
      </c>
      <c r="QB175" s="850">
        <f t="shared" ref="QB175" si="638">QB174</f>
        <v>1.6544000644207282</v>
      </c>
      <c r="QC175" s="850">
        <f t="shared" ref="QC175" si="639">QC174</f>
        <v>1.6544000644207282</v>
      </c>
      <c r="QD175" s="850">
        <f t="shared" ref="QD175" si="640">QD174</f>
        <v>1.374940967818123</v>
      </c>
      <c r="QE175" s="850">
        <f t="shared" ref="QE175" si="641">QE174</f>
        <v>1.374940967818123</v>
      </c>
      <c r="QF175" s="850">
        <f t="shared" ref="QF175" si="642">QF174</f>
        <v>1.374940967818123</v>
      </c>
      <c r="QG175" s="850">
        <f t="shared" ref="QG175" si="643">QG174</f>
        <v>1.374940967818123</v>
      </c>
      <c r="QH175" s="850">
        <f t="shared" ref="QH175" si="644">QH174</f>
        <v>6.6510061671777976E-2</v>
      </c>
      <c r="QI175" s="850">
        <f t="shared" ref="QI175" si="645">QI174</f>
        <v>4.064503768830896E-2</v>
      </c>
      <c r="QJ175" s="850">
        <f t="shared" ref="QJ175" si="646">QJ174</f>
        <v>4.064503768830896E-2</v>
      </c>
      <c r="QK175" s="850">
        <f t="shared" ref="QK175" si="647">QK174</f>
        <v>4.064503768830896E-2</v>
      </c>
      <c r="QL175" s="850">
        <f t="shared" ref="QL175" si="648">QL174</f>
        <v>4.064503768830896E-2</v>
      </c>
      <c r="QM175" s="850">
        <f t="shared" ref="QM175" si="649">QM174</f>
        <v>4.064503768830896E-2</v>
      </c>
      <c r="QN175" s="850">
        <f t="shared" ref="QN175" si="650">QN174</f>
        <v>4.064503768830896E-2</v>
      </c>
      <c r="QO175" s="850">
        <f t="shared" ref="QO175" si="651">QO174</f>
        <v>4.064503768830896E-2</v>
      </c>
      <c r="QP175" s="850">
        <f t="shared" ref="QP175" si="652">QP174</f>
        <v>-0.24433505728092086</v>
      </c>
      <c r="QQ175" s="850">
        <f t="shared" ref="QQ175" si="653">QQ174</f>
        <v>-0.24433505728092086</v>
      </c>
      <c r="QR175" s="850">
        <f t="shared" ref="QR175" si="654">QR174</f>
        <v>-0.24433505728092086</v>
      </c>
      <c r="QS175" s="850">
        <f t="shared" ref="QS175" si="655">QS174</f>
        <v>-0.24433505728092086</v>
      </c>
      <c r="QT175" s="850">
        <f t="shared" ref="QT175" si="656">QT174</f>
        <v>-0.24433505728092086</v>
      </c>
      <c r="QU175" s="850">
        <f t="shared" ref="QU175" si="657">QU174</f>
        <v>-0.24433505728092086</v>
      </c>
      <c r="QV175" s="850">
        <f t="shared" ref="QV175" si="658">QV174</f>
        <v>-0.24433505728092086</v>
      </c>
      <c r="QW175" s="850">
        <f t="shared" ref="QW175" si="659">QW174</f>
        <v>-1.7481611248259199E-2</v>
      </c>
      <c r="QX175" s="850">
        <f t="shared" ref="QX175" si="660">QX174</f>
        <v>-1.7481611248259199E-2</v>
      </c>
      <c r="QY175" s="850">
        <f t="shared" ref="QY175" si="661">QY174</f>
        <v>-1.7481611248259199E-2</v>
      </c>
      <c r="QZ175" s="850">
        <f t="shared" ref="QZ175" si="662">QZ174</f>
        <v>-1.7481611248259199E-2</v>
      </c>
      <c r="RA175" s="850">
        <f t="shared" ref="RA175" si="663">RA174</f>
        <v>-1.7481611248259199E-2</v>
      </c>
      <c r="RB175" s="850">
        <f t="shared" ref="RB175" si="664">RB174</f>
        <v>-0.11100364508602745</v>
      </c>
      <c r="RC175" s="850">
        <f t="shared" ref="RC175" si="665">RC174</f>
        <v>-0.11100364508602745</v>
      </c>
      <c r="RD175" s="850">
        <f t="shared" ref="RD175" si="666">RD174</f>
        <v>-0.11100364508602745</v>
      </c>
      <c r="RE175" s="850">
        <f t="shared" ref="RE175" si="667">RE174</f>
        <v>-0.11100364508602745</v>
      </c>
      <c r="RF175" s="850">
        <f t="shared" ref="RF175" si="668">RF174</f>
        <v>-6.6916885629858314E-2</v>
      </c>
      <c r="RG175" s="850">
        <f t="shared" ref="RG175" si="669">RG174</f>
        <v>-6.6916885629858314E-2</v>
      </c>
      <c r="RH175" s="850">
        <f t="shared" ref="RH175" si="670">RH174</f>
        <v>-6.6916885629858314E-2</v>
      </c>
      <c r="RI175" s="850">
        <f t="shared" ref="RI175" si="671">RI174</f>
        <v>-6.6916885629858314E-2</v>
      </c>
      <c r="RJ175" s="850">
        <f t="shared" ref="RJ175" si="672">RJ174</f>
        <v>-6.6916885629858314E-2</v>
      </c>
      <c r="RK175" s="850">
        <f t="shared" ref="RK175" si="673">RK174</f>
        <v>-6.6916885629858314E-2</v>
      </c>
      <c r="RL175" s="850">
        <f t="shared" ref="RL175" si="674">RL174</f>
        <v>-6.6916885629858314E-2</v>
      </c>
      <c r="RM175" s="850">
        <f t="shared" ref="RM175" si="675">RM174</f>
        <v>-6.6916885629858314E-2</v>
      </c>
      <c r="RN175" s="850">
        <f t="shared" ref="RN175" si="676">RN174</f>
        <v>-0.1443451189047682</v>
      </c>
      <c r="RO175" s="850">
        <f t="shared" ref="RO175" si="677">RO174</f>
        <v>-0.1443451189047682</v>
      </c>
      <c r="RP175" s="850">
        <f t="shared" ref="RP175" si="678">RP174</f>
        <v>-0.1443451189047682</v>
      </c>
      <c r="RQ175" s="850">
        <f t="shared" ref="RQ175" si="679">RQ174</f>
        <v>-0.1443451189047682</v>
      </c>
      <c r="RR175" s="850">
        <f t="shared" ref="RR175" si="680">RR174</f>
        <v>-0.1443451189047682</v>
      </c>
      <c r="RS175" s="850">
        <f t="shared" ref="RS175" si="681">RS174</f>
        <v>-0.1443451189047682</v>
      </c>
      <c r="RT175" s="850">
        <f t="shared" ref="RT175" si="682">RT174</f>
        <v>-0.1443451189047682</v>
      </c>
      <c r="RU175" s="850">
        <f t="shared" ref="RU175" si="683">RU174</f>
        <v>-0.15939652259542747</v>
      </c>
      <c r="RV175" s="850">
        <f t="shared" ref="RV175" si="684">RV174</f>
        <v>-0.15939652259542747</v>
      </c>
      <c r="RW175" s="850">
        <f t="shared" ref="RW175" si="685">RW174</f>
        <v>-0.15939652259542747</v>
      </c>
      <c r="RX175" s="850">
        <f t="shared" ref="RX175" si="686">RX174</f>
        <v>-0.15939652259542747</v>
      </c>
      <c r="RY175" s="850">
        <f t="shared" ref="RY175" si="687">RY174</f>
        <v>0.24221813083179367</v>
      </c>
      <c r="RZ175" s="850">
        <f t="shared" ref="RZ175" si="688">RZ174</f>
        <v>0.24221813083179367</v>
      </c>
      <c r="SA175" s="850">
        <f t="shared" ref="SA175" si="689">SA174</f>
        <v>1.6544000644207282</v>
      </c>
      <c r="SB175" s="850">
        <f t="shared" ref="SB175" si="690">SB174</f>
        <v>1.6544000644207282</v>
      </c>
      <c r="SC175" s="850">
        <f t="shared" ref="SC175" si="691">SC174</f>
        <v>1.6544000644207282</v>
      </c>
      <c r="SD175" s="850">
        <f t="shared" ref="SD175" si="692">SD174</f>
        <v>1.374940967818123</v>
      </c>
      <c r="SE175" s="850">
        <f t="shared" ref="SE175" si="693">SE174</f>
        <v>1.374940967818123</v>
      </c>
      <c r="SF175" s="850">
        <f t="shared" ref="SF175" si="694">SF174</f>
        <v>1.374940967818123</v>
      </c>
      <c r="SG175" s="850">
        <f t="shared" ref="SG175" si="695">SG174</f>
        <v>1.374940967818123</v>
      </c>
      <c r="SH175" s="850">
        <f t="shared" ref="SH175" si="696">SH174</f>
        <v>6.6510061671777976E-2</v>
      </c>
      <c r="SI175" s="850">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5">
        <v>0.14041013019597237</v>
      </c>
      <c r="EI195" s="858">
        <v>0.17</v>
      </c>
      <c r="EJ195" s="858">
        <v>0.2</v>
      </c>
      <c r="EK195" s="858">
        <v>0.25</v>
      </c>
      <c r="EL195" s="858">
        <v>0.3</v>
      </c>
      <c r="EM195" s="858">
        <v>0.5</v>
      </c>
      <c r="EN195" s="858">
        <v>0.6</v>
      </c>
      <c r="EO195" s="858">
        <v>0.8</v>
      </c>
      <c r="EP195" s="858">
        <v>0.2</v>
      </c>
      <c r="EQ195" s="858">
        <v>0</v>
      </c>
      <c r="ER195" s="858">
        <v>0</v>
      </c>
      <c r="ES195" s="856">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49">
        <f>K193</f>
        <v>0</v>
      </c>
      <c r="L196" s="849">
        <f t="shared" ref="L196:BW196" si="700">L193</f>
        <v>0</v>
      </c>
      <c r="M196" s="849">
        <f t="shared" si="700"/>
        <v>0</v>
      </c>
      <c r="N196" s="849">
        <f t="shared" si="700"/>
        <v>0</v>
      </c>
      <c r="O196" s="849">
        <f t="shared" si="700"/>
        <v>0</v>
      </c>
      <c r="P196" s="849">
        <f t="shared" si="700"/>
        <v>0</v>
      </c>
      <c r="Q196" s="849">
        <f t="shared" si="700"/>
        <v>0</v>
      </c>
      <c r="R196" s="849">
        <f t="shared" si="700"/>
        <v>0</v>
      </c>
      <c r="S196" s="849">
        <f t="shared" si="700"/>
        <v>0</v>
      </c>
      <c r="T196" s="849">
        <f t="shared" si="700"/>
        <v>0</v>
      </c>
      <c r="U196" s="849">
        <f t="shared" si="700"/>
        <v>0</v>
      </c>
      <c r="V196" s="849">
        <f t="shared" si="700"/>
        <v>0</v>
      </c>
      <c r="W196" s="849">
        <f t="shared" si="700"/>
        <v>0</v>
      </c>
      <c r="X196" s="849">
        <f t="shared" si="700"/>
        <v>0</v>
      </c>
      <c r="Y196" s="849">
        <f t="shared" si="700"/>
        <v>0</v>
      </c>
      <c r="Z196" s="849">
        <f t="shared" si="700"/>
        <v>0</v>
      </c>
      <c r="AA196" s="849">
        <f t="shared" si="700"/>
        <v>0</v>
      </c>
      <c r="AB196" s="849">
        <f t="shared" si="700"/>
        <v>0</v>
      </c>
      <c r="AC196" s="849">
        <f t="shared" si="700"/>
        <v>0</v>
      </c>
      <c r="AD196" s="849">
        <f t="shared" si="700"/>
        <v>0</v>
      </c>
      <c r="AE196" s="849">
        <f t="shared" si="700"/>
        <v>0</v>
      </c>
      <c r="AF196" s="849">
        <f t="shared" si="700"/>
        <v>0</v>
      </c>
      <c r="AG196" s="849">
        <f t="shared" si="700"/>
        <v>0</v>
      </c>
      <c r="AH196" s="849">
        <f t="shared" si="700"/>
        <v>0</v>
      </c>
      <c r="AI196" s="849">
        <f t="shared" si="700"/>
        <v>0</v>
      </c>
      <c r="AJ196" s="849">
        <f t="shared" si="700"/>
        <v>0</v>
      </c>
      <c r="AK196" s="849">
        <f t="shared" si="700"/>
        <v>0</v>
      </c>
      <c r="AL196" s="849">
        <f t="shared" si="700"/>
        <v>0</v>
      </c>
      <c r="AM196" s="849">
        <f t="shared" si="700"/>
        <v>0</v>
      </c>
      <c r="AN196" s="849">
        <f t="shared" si="700"/>
        <v>0</v>
      </c>
      <c r="AO196" s="849">
        <f t="shared" si="700"/>
        <v>0</v>
      </c>
      <c r="AP196" s="849">
        <f t="shared" si="700"/>
        <v>0</v>
      </c>
      <c r="AQ196" s="849">
        <f t="shared" si="700"/>
        <v>0</v>
      </c>
      <c r="AR196" s="849">
        <f t="shared" si="700"/>
        <v>0</v>
      </c>
      <c r="AS196" s="849">
        <f t="shared" si="700"/>
        <v>0</v>
      </c>
      <c r="AT196" s="849">
        <f t="shared" si="700"/>
        <v>0</v>
      </c>
      <c r="AU196" s="849">
        <f t="shared" si="700"/>
        <v>0</v>
      </c>
      <c r="AV196" s="849">
        <f t="shared" si="700"/>
        <v>0</v>
      </c>
      <c r="AW196" s="849">
        <f t="shared" si="700"/>
        <v>0</v>
      </c>
      <c r="AX196" s="849">
        <f t="shared" si="700"/>
        <v>0</v>
      </c>
      <c r="AY196" s="849">
        <f t="shared" si="700"/>
        <v>0</v>
      </c>
      <c r="AZ196" s="849">
        <f t="shared" si="700"/>
        <v>0</v>
      </c>
      <c r="BA196" s="849">
        <f t="shared" si="700"/>
        <v>0</v>
      </c>
      <c r="BB196" s="849">
        <f t="shared" si="700"/>
        <v>0</v>
      </c>
      <c r="BC196" s="849">
        <f t="shared" si="700"/>
        <v>0</v>
      </c>
      <c r="BD196" s="849">
        <f t="shared" si="700"/>
        <v>0</v>
      </c>
      <c r="BE196" s="849">
        <f t="shared" si="700"/>
        <v>0</v>
      </c>
      <c r="BF196" s="849">
        <f t="shared" si="700"/>
        <v>0</v>
      </c>
      <c r="BG196" s="849">
        <f t="shared" si="700"/>
        <v>0</v>
      </c>
      <c r="BH196" s="849">
        <f t="shared" si="700"/>
        <v>0</v>
      </c>
      <c r="BI196" s="849">
        <f t="shared" si="700"/>
        <v>0</v>
      </c>
      <c r="BJ196" s="849">
        <f t="shared" si="700"/>
        <v>0</v>
      </c>
      <c r="BK196" s="849">
        <f t="shared" si="700"/>
        <v>0</v>
      </c>
      <c r="BL196" s="849">
        <f t="shared" si="700"/>
        <v>0</v>
      </c>
      <c r="BM196" s="849">
        <f t="shared" si="700"/>
        <v>0</v>
      </c>
      <c r="BN196" s="849">
        <f t="shared" si="700"/>
        <v>-8.4908893473416569E-3</v>
      </c>
      <c r="BO196" s="849">
        <f t="shared" si="700"/>
        <v>-8.4908893473416569E-3</v>
      </c>
      <c r="BP196" s="849">
        <f t="shared" si="700"/>
        <v>-8.4908893473416569E-3</v>
      </c>
      <c r="BQ196" s="849">
        <f t="shared" si="700"/>
        <v>-8.4908893473416569E-3</v>
      </c>
      <c r="BR196" s="849">
        <f t="shared" si="700"/>
        <v>-8.4908893473416569E-3</v>
      </c>
      <c r="BS196" s="849">
        <f t="shared" si="700"/>
        <v>-8.4908893473416569E-3</v>
      </c>
      <c r="BT196" s="849">
        <f t="shared" si="700"/>
        <v>-8.4908893473416569E-3</v>
      </c>
      <c r="BU196" s="849">
        <f t="shared" si="700"/>
        <v>-2.9886847986642984E-2</v>
      </c>
      <c r="BV196" s="849">
        <f t="shared" si="700"/>
        <v>-2.9886847986642984E-2</v>
      </c>
      <c r="BW196" s="849">
        <f t="shared" si="700"/>
        <v>-2.9886847986642984E-2</v>
      </c>
      <c r="BX196" s="849">
        <f t="shared" ref="BX196:EI196" si="701">BX193</f>
        <v>-2.9886847986642984E-2</v>
      </c>
      <c r="BY196" s="849">
        <f t="shared" si="701"/>
        <v>-3.4602590118830712E-2</v>
      </c>
      <c r="BZ196" s="849">
        <f t="shared" si="701"/>
        <v>-3.4602590118830712E-2</v>
      </c>
      <c r="CA196" s="849">
        <f t="shared" si="701"/>
        <v>-9.8476194310750387E-3</v>
      </c>
      <c r="CB196" s="849">
        <f t="shared" si="701"/>
        <v>-9.8476194310750387E-3</v>
      </c>
      <c r="CC196" s="849">
        <f t="shared" si="701"/>
        <v>-9.8476194310750387E-3</v>
      </c>
      <c r="CD196" s="849">
        <f t="shared" si="701"/>
        <v>0</v>
      </c>
      <c r="CE196" s="849">
        <f t="shared" si="701"/>
        <v>0</v>
      </c>
      <c r="CF196" s="849">
        <f t="shared" si="701"/>
        <v>0</v>
      </c>
      <c r="CG196" s="849">
        <f t="shared" si="701"/>
        <v>0</v>
      </c>
      <c r="CH196" s="849">
        <f t="shared" si="701"/>
        <v>0</v>
      </c>
      <c r="CI196" s="849">
        <f t="shared" si="701"/>
        <v>0</v>
      </c>
      <c r="CJ196" s="849">
        <f t="shared" si="701"/>
        <v>0</v>
      </c>
      <c r="CK196" s="849">
        <f t="shared" si="701"/>
        <v>0</v>
      </c>
      <c r="CL196" s="849">
        <f t="shared" si="701"/>
        <v>0</v>
      </c>
      <c r="CM196" s="849">
        <f t="shared" si="701"/>
        <v>0</v>
      </c>
      <c r="CN196" s="849">
        <f t="shared" si="701"/>
        <v>0</v>
      </c>
      <c r="CO196" s="849">
        <f t="shared" si="701"/>
        <v>0</v>
      </c>
      <c r="CP196" s="849">
        <f t="shared" si="701"/>
        <v>0</v>
      </c>
      <c r="CQ196" s="849">
        <f t="shared" si="701"/>
        <v>0</v>
      </c>
      <c r="CR196" s="849">
        <f t="shared" si="701"/>
        <v>0</v>
      </c>
      <c r="CS196" s="849">
        <f t="shared" si="701"/>
        <v>0</v>
      </c>
      <c r="CT196" s="849">
        <f t="shared" si="701"/>
        <v>0</v>
      </c>
      <c r="CU196" s="849">
        <f t="shared" si="701"/>
        <v>0</v>
      </c>
      <c r="CV196" s="849">
        <f t="shared" si="701"/>
        <v>0</v>
      </c>
      <c r="CW196" s="849">
        <f t="shared" si="701"/>
        <v>0</v>
      </c>
      <c r="CX196" s="849">
        <f t="shared" si="701"/>
        <v>0</v>
      </c>
      <c r="CY196" s="849">
        <f t="shared" si="701"/>
        <v>0</v>
      </c>
      <c r="CZ196" s="849">
        <f t="shared" si="701"/>
        <v>0</v>
      </c>
      <c r="DA196" s="849">
        <f t="shared" si="701"/>
        <v>0</v>
      </c>
      <c r="DB196" s="849">
        <f t="shared" si="701"/>
        <v>0</v>
      </c>
      <c r="DC196" s="849">
        <f t="shared" si="701"/>
        <v>0</v>
      </c>
      <c r="DD196" s="849">
        <f t="shared" si="701"/>
        <v>0</v>
      </c>
      <c r="DE196" s="849">
        <f t="shared" si="701"/>
        <v>0</v>
      </c>
      <c r="DF196" s="849">
        <f t="shared" si="701"/>
        <v>0</v>
      </c>
      <c r="DG196" s="849">
        <f t="shared" si="701"/>
        <v>0</v>
      </c>
      <c r="DH196" s="849">
        <f t="shared" si="701"/>
        <v>0</v>
      </c>
      <c r="DI196" s="849">
        <f t="shared" si="701"/>
        <v>0</v>
      </c>
      <c r="DJ196" s="849">
        <f t="shared" si="701"/>
        <v>0</v>
      </c>
      <c r="DK196" s="849">
        <f t="shared" si="701"/>
        <v>0</v>
      </c>
      <c r="DL196" s="849">
        <f t="shared" si="701"/>
        <v>0</v>
      </c>
      <c r="DM196" s="849">
        <f t="shared" si="701"/>
        <v>0</v>
      </c>
      <c r="DN196" s="849">
        <f t="shared" si="701"/>
        <v>0</v>
      </c>
      <c r="DO196" s="849">
        <f t="shared" si="701"/>
        <v>0</v>
      </c>
      <c r="DP196" s="849">
        <f t="shared" si="701"/>
        <v>0</v>
      </c>
      <c r="DQ196" s="849">
        <f t="shared" si="701"/>
        <v>0</v>
      </c>
      <c r="DR196" s="849">
        <f t="shared" si="701"/>
        <v>0</v>
      </c>
      <c r="DS196" s="849">
        <f t="shared" si="701"/>
        <v>0</v>
      </c>
      <c r="DT196" s="849">
        <f t="shared" si="701"/>
        <v>0</v>
      </c>
      <c r="DU196" s="849">
        <f t="shared" si="701"/>
        <v>0</v>
      </c>
      <c r="DV196" s="849">
        <f t="shared" si="701"/>
        <v>0</v>
      </c>
      <c r="DW196" s="849">
        <f t="shared" si="701"/>
        <v>0</v>
      </c>
      <c r="DX196" s="849">
        <f t="shared" si="701"/>
        <v>0</v>
      </c>
      <c r="DY196" s="849">
        <f t="shared" si="701"/>
        <v>0</v>
      </c>
      <c r="DZ196" s="849">
        <f t="shared" si="701"/>
        <v>0</v>
      </c>
      <c r="EA196" s="849">
        <f t="shared" si="701"/>
        <v>0</v>
      </c>
      <c r="EB196" s="849">
        <f t="shared" si="701"/>
        <v>0</v>
      </c>
      <c r="EC196" s="849">
        <f t="shared" si="701"/>
        <v>0</v>
      </c>
      <c r="ED196" s="849">
        <f t="shared" si="701"/>
        <v>-1.6587736763664855</v>
      </c>
      <c r="EE196" s="849">
        <f t="shared" si="701"/>
        <v>-1.6587736763664855</v>
      </c>
      <c r="EF196" s="849">
        <f t="shared" si="701"/>
        <v>-1.6587736763664855</v>
      </c>
      <c r="EG196" s="849">
        <f t="shared" si="701"/>
        <v>-1.6587736763664855</v>
      </c>
      <c r="EH196" s="849">
        <f t="shared" si="701"/>
        <v>-3.8522727748385099</v>
      </c>
      <c r="EI196" s="857">
        <f t="shared" si="701"/>
        <v>-3.8522727748385099</v>
      </c>
      <c r="EJ196" s="857">
        <f t="shared" ref="EJ196:GU196" si="702">EJ193</f>
        <v>-3.8522727748385099</v>
      </c>
      <c r="EK196" s="857">
        <f t="shared" si="702"/>
        <v>-3.8522727748385099</v>
      </c>
      <c r="EL196" s="857">
        <f t="shared" si="702"/>
        <v>-3.8522727748385099</v>
      </c>
      <c r="EM196" s="857">
        <f t="shared" si="702"/>
        <v>-3.8522727748385099</v>
      </c>
      <c r="EN196" s="857">
        <f t="shared" si="702"/>
        <v>-3.8522727748385099</v>
      </c>
      <c r="EO196" s="857">
        <f t="shared" si="702"/>
        <v>-3.8522727748385099</v>
      </c>
      <c r="EP196" s="857">
        <f t="shared" si="702"/>
        <v>-0.17398328686428854</v>
      </c>
      <c r="EQ196" s="857">
        <f t="shared" si="702"/>
        <v>-0.17398328686428854</v>
      </c>
      <c r="ER196" s="857">
        <f t="shared" si="702"/>
        <v>-0.17398328686428854</v>
      </c>
      <c r="ES196" s="849">
        <f t="shared" si="702"/>
        <v>-0.17398328686428854</v>
      </c>
      <c r="ET196" s="849">
        <f t="shared" si="702"/>
        <v>-0.17398328686428854</v>
      </c>
      <c r="EU196" s="849">
        <f t="shared" si="702"/>
        <v>-0.17398328686428854</v>
      </c>
      <c r="EV196" s="849">
        <f t="shared" si="702"/>
        <v>-0.17398328686428854</v>
      </c>
      <c r="EW196" s="849">
        <f t="shared" si="702"/>
        <v>0.24987350344597026</v>
      </c>
      <c r="EX196" s="849">
        <f t="shared" si="702"/>
        <v>0.24987350344597026</v>
      </c>
      <c r="EY196" s="849">
        <f t="shared" si="702"/>
        <v>0.24987350344597026</v>
      </c>
      <c r="EZ196" s="849">
        <f t="shared" si="702"/>
        <v>0.24987350344597026</v>
      </c>
      <c r="FA196" s="849">
        <f t="shared" si="702"/>
        <v>0.24987350344597026</v>
      </c>
      <c r="FB196" s="849">
        <f t="shared" si="702"/>
        <v>5.5593361921046025E-2</v>
      </c>
      <c r="FC196" s="849">
        <f t="shared" si="702"/>
        <v>5.5593361921046025E-2</v>
      </c>
      <c r="FD196" s="849">
        <f t="shared" si="702"/>
        <v>5.5593361921046025E-2</v>
      </c>
      <c r="FE196" s="849">
        <f t="shared" si="702"/>
        <v>5.5593361921046025E-2</v>
      </c>
      <c r="FF196" s="849">
        <f t="shared" si="702"/>
        <v>-2.5952242434906125E-2</v>
      </c>
      <c r="FG196" s="849">
        <f t="shared" si="702"/>
        <v>-2.5952242434906125E-2</v>
      </c>
      <c r="FH196" s="849">
        <f t="shared" si="702"/>
        <v>-2.5952242434906125E-2</v>
      </c>
      <c r="FI196" s="849">
        <f t="shared" si="702"/>
        <v>-2.5952242434906125E-2</v>
      </c>
      <c r="FJ196" s="849">
        <f t="shared" si="702"/>
        <v>-2.5952242434906125E-2</v>
      </c>
      <c r="FK196" s="849">
        <f t="shared" si="702"/>
        <v>-2.5952242434906125E-2</v>
      </c>
      <c r="FL196" s="849">
        <f t="shared" si="702"/>
        <v>-2.5952242434906125E-2</v>
      </c>
      <c r="FM196" s="849">
        <f t="shared" si="702"/>
        <v>-2.5952242434906125E-2</v>
      </c>
      <c r="FN196" s="849">
        <f t="shared" si="702"/>
        <v>-0.12736334021008755</v>
      </c>
      <c r="FO196" s="849">
        <f t="shared" si="702"/>
        <v>-0.12736334021008755</v>
      </c>
      <c r="FP196" s="849">
        <f t="shared" si="702"/>
        <v>-0.12736334021008755</v>
      </c>
      <c r="FQ196" s="849">
        <f t="shared" si="702"/>
        <v>-0.12736334021008755</v>
      </c>
      <c r="FR196" s="849">
        <f t="shared" si="702"/>
        <v>-0.12736334021008755</v>
      </c>
      <c r="FS196" s="849">
        <f t="shared" si="702"/>
        <v>-0.12736334021008755</v>
      </c>
      <c r="FT196" s="849">
        <f t="shared" si="702"/>
        <v>-0.12736334021008755</v>
      </c>
      <c r="FU196" s="849">
        <f t="shared" si="702"/>
        <v>0</v>
      </c>
      <c r="FV196" s="849">
        <f t="shared" si="702"/>
        <v>0</v>
      </c>
      <c r="FW196" s="849">
        <f t="shared" si="702"/>
        <v>0</v>
      </c>
      <c r="FX196" s="849">
        <f t="shared" si="702"/>
        <v>0</v>
      </c>
      <c r="FY196" s="849">
        <f t="shared" si="702"/>
        <v>-1.1534196706274535E-2</v>
      </c>
      <c r="FZ196" s="849">
        <f t="shared" si="702"/>
        <v>-1.1534196706274535E-2</v>
      </c>
      <c r="GA196" s="849">
        <f t="shared" si="702"/>
        <v>9.8476194310785914E-3</v>
      </c>
      <c r="GB196" s="849">
        <f t="shared" si="702"/>
        <v>9.8476194310785914E-3</v>
      </c>
      <c r="GC196" s="849">
        <f t="shared" si="702"/>
        <v>9.8476194310785914E-3</v>
      </c>
      <c r="GD196" s="849">
        <f t="shared" si="702"/>
        <v>-1.4453311236555484</v>
      </c>
      <c r="GE196" s="849">
        <f t="shared" si="702"/>
        <v>-1.4453311236555484</v>
      </c>
      <c r="GF196" s="849">
        <f t="shared" si="702"/>
        <v>-1.4453311236555484</v>
      </c>
      <c r="GG196" s="849">
        <f t="shared" si="702"/>
        <v>-1.4453311236555484</v>
      </c>
      <c r="GH196" s="849">
        <f t="shared" si="702"/>
        <v>-4.0628796953270792</v>
      </c>
      <c r="GI196" s="849">
        <f t="shared" si="702"/>
        <v>-4.0628796953270792</v>
      </c>
      <c r="GJ196" s="849">
        <f t="shared" si="702"/>
        <v>-4.0628796953270792</v>
      </c>
      <c r="GK196" s="849">
        <f t="shared" si="702"/>
        <v>-4.0628796953270792</v>
      </c>
      <c r="GL196" s="849">
        <f t="shared" si="702"/>
        <v>-4.0628796953270792</v>
      </c>
      <c r="GM196" s="849">
        <f t="shared" si="702"/>
        <v>-4.0628796953270792</v>
      </c>
      <c r="GN196" s="849">
        <f t="shared" si="702"/>
        <v>-4.0628796953270792</v>
      </c>
      <c r="GO196" s="849">
        <f t="shared" si="702"/>
        <v>-4.0628796953270792</v>
      </c>
      <c r="GP196" s="849">
        <f t="shared" si="702"/>
        <v>-0.3752856912502498</v>
      </c>
      <c r="GQ196" s="849">
        <f t="shared" si="702"/>
        <v>-0.3752856912502498</v>
      </c>
      <c r="GR196" s="849">
        <f t="shared" si="702"/>
        <v>-0.3752856912502498</v>
      </c>
      <c r="GS196" s="849">
        <f t="shared" si="702"/>
        <v>-0.3752856912502498</v>
      </c>
      <c r="GT196" s="849">
        <f t="shared" si="702"/>
        <v>-0.3752856912502498</v>
      </c>
      <c r="GU196" s="849">
        <f t="shared" si="702"/>
        <v>-0.3752856912502498</v>
      </c>
      <c r="GV196" s="849">
        <f t="shared" ref="GV196:JG196" si="703">GV193</f>
        <v>-0.3752856912502498</v>
      </c>
      <c r="GW196" s="849">
        <f t="shared" si="703"/>
        <v>-0.10581894527646973</v>
      </c>
      <c r="GX196" s="849">
        <f t="shared" si="703"/>
        <v>-0.10581894527646973</v>
      </c>
      <c r="GY196" s="849">
        <f t="shared" si="703"/>
        <v>-0.10581894527646973</v>
      </c>
      <c r="GZ196" s="849">
        <f t="shared" si="703"/>
        <v>-0.10581894527646973</v>
      </c>
      <c r="HA196" s="849">
        <f t="shared" si="703"/>
        <v>-0.10581894527646973</v>
      </c>
      <c r="HB196" s="849">
        <f t="shared" si="703"/>
        <v>-0.1565471361705475</v>
      </c>
      <c r="HC196" s="849">
        <f t="shared" si="703"/>
        <v>-0.1565471361705475</v>
      </c>
      <c r="HD196" s="849">
        <f t="shared" si="703"/>
        <v>-0.1565471361705475</v>
      </c>
      <c r="HE196" s="849">
        <f t="shared" si="703"/>
        <v>-0.1565471361705475</v>
      </c>
      <c r="HF196" s="849">
        <f t="shared" si="703"/>
        <v>-0.33424823461720532</v>
      </c>
      <c r="HG196" s="849">
        <f t="shared" si="703"/>
        <v>-0.33424823461720532</v>
      </c>
      <c r="HH196" s="849">
        <f t="shared" si="703"/>
        <v>-0.33424823461720532</v>
      </c>
      <c r="HI196" s="849">
        <f t="shared" si="703"/>
        <v>-0.33424823461720532</v>
      </c>
      <c r="HJ196" s="849">
        <f t="shared" si="703"/>
        <v>-0.33424823461720532</v>
      </c>
      <c r="HK196" s="849">
        <f t="shared" si="703"/>
        <v>-0.33424823461720532</v>
      </c>
      <c r="HL196" s="849">
        <f t="shared" si="703"/>
        <v>-0.33424823461720532</v>
      </c>
      <c r="HM196" s="849">
        <f t="shared" si="703"/>
        <v>-0.33424823461720532</v>
      </c>
      <c r="HN196" s="849">
        <f t="shared" si="703"/>
        <v>0</v>
      </c>
      <c r="HO196" s="849">
        <f t="shared" si="703"/>
        <v>0</v>
      </c>
      <c r="HP196" s="849">
        <f t="shared" si="703"/>
        <v>0</v>
      </c>
      <c r="HQ196" s="849">
        <f t="shared" si="703"/>
        <v>0</v>
      </c>
      <c r="HR196" s="849">
        <f t="shared" si="703"/>
        <v>0</v>
      </c>
      <c r="HS196" s="849">
        <f t="shared" si="703"/>
        <v>0</v>
      </c>
      <c r="HT196" s="849">
        <f t="shared" si="703"/>
        <v>0</v>
      </c>
      <c r="HU196" s="849">
        <f t="shared" si="703"/>
        <v>1.9924565324432209E-2</v>
      </c>
      <c r="HV196" s="849">
        <f t="shared" si="703"/>
        <v>1.9924565324432209E-2</v>
      </c>
      <c r="HW196" s="849">
        <f t="shared" si="703"/>
        <v>1.9924565324432209E-2</v>
      </c>
      <c r="HX196" s="849">
        <f t="shared" si="703"/>
        <v>1.9924565324432209E-2</v>
      </c>
      <c r="HY196" s="849">
        <f t="shared" si="703"/>
        <v>2.3068393412553512E-2</v>
      </c>
      <c r="HZ196" s="849">
        <f t="shared" si="703"/>
        <v>2.3068393412553512E-2</v>
      </c>
      <c r="IA196" s="849">
        <f t="shared" si="703"/>
        <v>2.9542858293228669E-2</v>
      </c>
      <c r="IB196" s="849">
        <f t="shared" si="703"/>
        <v>2.9542858293228669E-2</v>
      </c>
      <c r="IC196" s="849">
        <f t="shared" si="703"/>
        <v>2.9542858293228669E-2</v>
      </c>
      <c r="ID196" s="849">
        <f t="shared" si="703"/>
        <v>-2.1038363278695211</v>
      </c>
      <c r="IE196" s="849">
        <f t="shared" si="703"/>
        <v>-2.1038363278695211</v>
      </c>
      <c r="IF196" s="849">
        <f t="shared" si="703"/>
        <v>-2.1038363278695211</v>
      </c>
      <c r="IG196" s="849">
        <f t="shared" si="703"/>
        <v>-2.1038363278695211</v>
      </c>
      <c r="IH196" s="849">
        <f t="shared" si="703"/>
        <v>-4.3871694970211808</v>
      </c>
      <c r="II196" s="849">
        <f t="shared" si="703"/>
        <v>-4.3834744935949717</v>
      </c>
      <c r="IJ196" s="849">
        <f t="shared" si="703"/>
        <v>-4.3834744935949717</v>
      </c>
      <c r="IK196" s="849">
        <f t="shared" si="703"/>
        <v>-4.3834744935949717</v>
      </c>
      <c r="IL196" s="849">
        <f t="shared" si="703"/>
        <v>-4.3834744935949717</v>
      </c>
      <c r="IM196" s="849">
        <f t="shared" si="703"/>
        <v>-4.3834744935949717</v>
      </c>
      <c r="IN196" s="849">
        <f t="shared" si="703"/>
        <v>-4.3834744935949717</v>
      </c>
      <c r="IO196" s="849">
        <f t="shared" si="703"/>
        <v>-4.3834744935949717</v>
      </c>
      <c r="IP196" s="849">
        <f t="shared" si="703"/>
        <v>-2.4459344911909042E-2</v>
      </c>
      <c r="IQ196" s="849">
        <f t="shared" si="703"/>
        <v>-2.4459344911909042E-2</v>
      </c>
      <c r="IR196" s="849">
        <f t="shared" si="703"/>
        <v>-2.4459344911909042E-2</v>
      </c>
      <c r="IS196" s="849">
        <f t="shared" si="703"/>
        <v>-2.4459344911909042E-2</v>
      </c>
      <c r="IT196" s="849">
        <f t="shared" si="703"/>
        <v>-2.4459344911909042E-2</v>
      </c>
      <c r="IU196" s="849">
        <f t="shared" si="703"/>
        <v>-2.4459344911909042E-2</v>
      </c>
      <c r="IV196" s="849">
        <f t="shared" si="703"/>
        <v>-2.4459344911909042E-2</v>
      </c>
      <c r="IW196" s="849">
        <f t="shared" si="703"/>
        <v>-2.782434590880456E-3</v>
      </c>
      <c r="IX196" s="849">
        <f t="shared" si="703"/>
        <v>-2.782434590880456E-3</v>
      </c>
      <c r="IY196" s="849">
        <f t="shared" si="703"/>
        <v>-2.782434590880456E-3</v>
      </c>
      <c r="IZ196" s="849">
        <f t="shared" si="703"/>
        <v>-2.782434590880456E-3</v>
      </c>
      <c r="JA196" s="849">
        <f t="shared" si="703"/>
        <v>-2.782434590880456E-3</v>
      </c>
      <c r="JB196" s="849">
        <f t="shared" si="703"/>
        <v>2.6133336342937241E-3</v>
      </c>
      <c r="JC196" s="849">
        <f t="shared" si="703"/>
        <v>2.6133336342937241E-3</v>
      </c>
      <c r="JD196" s="849">
        <f t="shared" si="703"/>
        <v>2.6133336342937241E-3</v>
      </c>
      <c r="JE196" s="849">
        <f t="shared" si="703"/>
        <v>2.6133336342937241E-3</v>
      </c>
      <c r="JF196" s="849">
        <f t="shared" si="703"/>
        <v>-4.9590436076732303E-2</v>
      </c>
      <c r="JG196" s="849">
        <f t="shared" si="703"/>
        <v>-4.9590436076732303E-2</v>
      </c>
      <c r="JH196" s="849">
        <f t="shared" ref="JH196:LS196" si="704">JH193</f>
        <v>-4.9590436076732303E-2</v>
      </c>
      <c r="JI196" s="849">
        <f t="shared" si="704"/>
        <v>-4.9590436076732303E-2</v>
      </c>
      <c r="JJ196" s="849">
        <f t="shared" si="704"/>
        <v>-4.9590436076732303E-2</v>
      </c>
      <c r="JK196" s="849">
        <f t="shared" si="704"/>
        <v>-4.9590436076732303E-2</v>
      </c>
      <c r="JL196" s="849">
        <f t="shared" si="704"/>
        <v>-4.9590436076732303E-2</v>
      </c>
      <c r="JM196" s="849">
        <f t="shared" si="704"/>
        <v>-4.9590436076732303E-2</v>
      </c>
      <c r="JN196" s="849">
        <f t="shared" si="704"/>
        <v>5.9436225431375611E-2</v>
      </c>
      <c r="JO196" s="849">
        <f t="shared" si="704"/>
        <v>5.9436225431375611E-2</v>
      </c>
      <c r="JP196" s="849">
        <f t="shared" si="704"/>
        <v>5.9436225431375611E-2</v>
      </c>
      <c r="JQ196" s="849">
        <f t="shared" si="704"/>
        <v>5.9436225431375611E-2</v>
      </c>
      <c r="JR196" s="849">
        <f t="shared" si="704"/>
        <v>5.9436225431375611E-2</v>
      </c>
      <c r="JS196" s="849">
        <f t="shared" si="704"/>
        <v>5.9436225431375611E-2</v>
      </c>
      <c r="JT196" s="849">
        <f t="shared" si="704"/>
        <v>5.9436225431375611E-2</v>
      </c>
      <c r="JU196" s="849">
        <f t="shared" si="704"/>
        <v>0.10958510928435228</v>
      </c>
      <c r="JV196" s="849">
        <f t="shared" si="704"/>
        <v>0.10958510928435228</v>
      </c>
      <c r="JW196" s="849">
        <f t="shared" si="704"/>
        <v>0.10958510928435228</v>
      </c>
      <c r="JX196" s="849">
        <f t="shared" si="704"/>
        <v>0.10958510928435228</v>
      </c>
      <c r="JY196" s="849">
        <f t="shared" si="704"/>
        <v>0.10380777035648325</v>
      </c>
      <c r="JZ196" s="849">
        <f t="shared" si="704"/>
        <v>0.10380777035648325</v>
      </c>
      <c r="KA196" s="849">
        <f t="shared" si="704"/>
        <v>0.11817143317290402</v>
      </c>
      <c r="KB196" s="849">
        <f t="shared" si="704"/>
        <v>0.11817143317290402</v>
      </c>
      <c r="KC196" s="849">
        <f t="shared" si="704"/>
        <v>0.11817143317290402</v>
      </c>
      <c r="KD196" s="849">
        <f t="shared" si="704"/>
        <v>-1.5662554877986166</v>
      </c>
      <c r="KE196" s="849">
        <f t="shared" si="704"/>
        <v>-1.5662554877986166</v>
      </c>
      <c r="KF196" s="849">
        <f t="shared" si="704"/>
        <v>-1.5662554877986166</v>
      </c>
      <c r="KG196" s="849">
        <f t="shared" si="704"/>
        <v>-1.5662554877986166</v>
      </c>
      <c r="KH196" s="849">
        <f t="shared" si="704"/>
        <v>-3.6355497306126354</v>
      </c>
      <c r="KI196" s="849">
        <f t="shared" si="704"/>
        <v>-3.6355497306126354</v>
      </c>
      <c r="KJ196" s="849">
        <f t="shared" si="704"/>
        <v>-3.6355497306126354</v>
      </c>
      <c r="KK196" s="849">
        <f t="shared" si="704"/>
        <v>-3.6355497306126354</v>
      </c>
      <c r="KL196" s="849">
        <f t="shared" si="704"/>
        <v>-3.6355497306126354</v>
      </c>
      <c r="KM196" s="849">
        <f t="shared" si="704"/>
        <v>-3.6355497306126354</v>
      </c>
      <c r="KN196" s="849">
        <f t="shared" si="704"/>
        <v>-3.6355497306126354</v>
      </c>
      <c r="KO196" s="849">
        <f t="shared" si="704"/>
        <v>-3.6355497306126354</v>
      </c>
      <c r="KP196" s="849">
        <f t="shared" si="704"/>
        <v>-0.18939491929429941</v>
      </c>
      <c r="KQ196" s="849">
        <f t="shared" si="704"/>
        <v>-0.18939491929429941</v>
      </c>
      <c r="KR196" s="849">
        <f t="shared" si="704"/>
        <v>-0.18939491929429941</v>
      </c>
      <c r="KS196" s="849">
        <f t="shared" si="704"/>
        <v>-0.18939491929429941</v>
      </c>
      <c r="KT196" s="849">
        <f t="shared" si="704"/>
        <v>-0.18939491929429941</v>
      </c>
      <c r="KU196" s="849">
        <f t="shared" si="704"/>
        <v>-0.18939491929429941</v>
      </c>
      <c r="KV196" s="849">
        <f t="shared" si="704"/>
        <v>-0.18939491929429941</v>
      </c>
      <c r="KW196" s="849">
        <f t="shared" si="704"/>
        <v>-0.31755105710618103</v>
      </c>
      <c r="KX196" s="849">
        <f t="shared" si="704"/>
        <v>-0.31755105710618103</v>
      </c>
      <c r="KY196" s="849">
        <f t="shared" si="704"/>
        <v>-0.31755105710618103</v>
      </c>
      <c r="KZ196" s="849">
        <f t="shared" si="704"/>
        <v>-0.31755105710618103</v>
      </c>
      <c r="LA196" s="849">
        <f t="shared" si="704"/>
        <v>-0.31755105710618103</v>
      </c>
      <c r="LB196" s="849">
        <f t="shared" si="704"/>
        <v>-7.5177886127496762E-2</v>
      </c>
      <c r="LC196" s="849">
        <f t="shared" si="704"/>
        <v>-7.5177886127496762E-2</v>
      </c>
      <c r="LD196" s="849">
        <f t="shared" si="704"/>
        <v>-7.5177886127496762E-2</v>
      </c>
      <c r="LE196" s="849">
        <f t="shared" si="704"/>
        <v>-7.5177886127496762E-2</v>
      </c>
      <c r="LF196" s="849">
        <f t="shared" si="704"/>
        <v>-0.12753077909209498</v>
      </c>
      <c r="LG196" s="849">
        <f t="shared" si="704"/>
        <v>-0.12753077909209498</v>
      </c>
      <c r="LH196" s="849">
        <f t="shared" si="704"/>
        <v>-0.12753077909209498</v>
      </c>
      <c r="LI196" s="849">
        <f t="shared" si="704"/>
        <v>-0.12753077909209498</v>
      </c>
      <c r="LJ196" s="849">
        <f t="shared" si="704"/>
        <v>-0.12753077909209498</v>
      </c>
      <c r="LK196" s="849">
        <f t="shared" si="704"/>
        <v>-0.12753077909209498</v>
      </c>
      <c r="LL196" s="849">
        <f t="shared" si="704"/>
        <v>-0.12753077909209498</v>
      </c>
      <c r="LM196" s="849">
        <f t="shared" si="704"/>
        <v>-0.12753077909209498</v>
      </c>
      <c r="LN196" s="849">
        <f t="shared" si="704"/>
        <v>1.6981778694678873E-2</v>
      </c>
      <c r="LO196" s="849">
        <f t="shared" si="704"/>
        <v>1.6981778694678873E-2</v>
      </c>
      <c r="LP196" s="849">
        <f t="shared" si="704"/>
        <v>1.6981778694678873E-2</v>
      </c>
      <c r="LQ196" s="849">
        <f t="shared" si="704"/>
        <v>1.6981778694678873E-2</v>
      </c>
      <c r="LR196" s="849">
        <f t="shared" si="704"/>
        <v>1.6981778694678873E-2</v>
      </c>
      <c r="LS196" s="849">
        <f t="shared" si="704"/>
        <v>1.6981778694678873E-2</v>
      </c>
      <c r="LT196" s="849">
        <f t="shared" ref="LT196:OE196" si="705">LT193</f>
        <v>1.6981778694678873E-2</v>
      </c>
      <c r="LU196" s="849">
        <f t="shared" si="705"/>
        <v>0</v>
      </c>
      <c r="LV196" s="849">
        <f t="shared" si="705"/>
        <v>0</v>
      </c>
      <c r="LW196" s="849">
        <f t="shared" si="705"/>
        <v>0</v>
      </c>
      <c r="LX196" s="849">
        <f t="shared" si="705"/>
        <v>0</v>
      </c>
      <c r="LY196" s="849">
        <f t="shared" si="705"/>
        <v>0</v>
      </c>
      <c r="LZ196" s="849">
        <f t="shared" si="705"/>
        <v>0</v>
      </c>
      <c r="MA196" s="849">
        <f t="shared" si="705"/>
        <v>0</v>
      </c>
      <c r="MB196" s="849">
        <f t="shared" si="705"/>
        <v>0</v>
      </c>
      <c r="MC196" s="849">
        <f t="shared" si="705"/>
        <v>0</v>
      </c>
      <c r="MD196" s="849">
        <f t="shared" si="705"/>
        <v>-1.5909099068209418</v>
      </c>
      <c r="ME196" s="849">
        <f t="shared" si="705"/>
        <v>-1.5909099068209418</v>
      </c>
      <c r="MF196" s="849">
        <f t="shared" si="705"/>
        <v>-1.5909099068209418</v>
      </c>
      <c r="MG196" s="849">
        <f t="shared" si="705"/>
        <v>-1.5909099068209418</v>
      </c>
      <c r="MH196" s="849">
        <f t="shared" si="705"/>
        <v>-2.0434925252463776</v>
      </c>
      <c r="MI196" s="849">
        <f t="shared" si="705"/>
        <v>-2.0434925252463776</v>
      </c>
      <c r="MJ196" s="849">
        <f t="shared" si="705"/>
        <v>-2.0434925252463776</v>
      </c>
      <c r="MK196" s="849">
        <f t="shared" si="705"/>
        <v>-2.0434925252463776</v>
      </c>
      <c r="ML196" s="849">
        <f t="shared" si="705"/>
        <v>-2.0434925252463776</v>
      </c>
      <c r="MM196" s="849">
        <f t="shared" si="705"/>
        <v>-2.0434925252463776</v>
      </c>
      <c r="MN196" s="849">
        <f t="shared" si="705"/>
        <v>-2.0434925252463776</v>
      </c>
      <c r="MO196" s="849">
        <f t="shared" si="705"/>
        <v>-2.0434925252463776</v>
      </c>
      <c r="MP196" s="849">
        <f t="shared" si="705"/>
        <v>2.2013410420710144E-2</v>
      </c>
      <c r="MQ196" s="849">
        <f t="shared" si="705"/>
        <v>2.2013410420710144E-2</v>
      </c>
      <c r="MR196" s="849">
        <f t="shared" si="705"/>
        <v>2.2013410420710144E-2</v>
      </c>
      <c r="MS196" s="849">
        <f t="shared" si="705"/>
        <v>2.2013410420710144E-2</v>
      </c>
      <c r="MT196" s="849">
        <f t="shared" si="705"/>
        <v>2.2013410420710144E-2</v>
      </c>
      <c r="MU196" s="849">
        <f t="shared" si="705"/>
        <v>2.2013410420710144E-2</v>
      </c>
      <c r="MV196" s="849">
        <f t="shared" si="705"/>
        <v>2.2013410420710144E-2</v>
      </c>
      <c r="MW196" s="849">
        <f t="shared" si="705"/>
        <v>1.2299559669010307E-2</v>
      </c>
      <c r="MX196" s="849">
        <f t="shared" si="705"/>
        <v>1.2299559669010307E-2</v>
      </c>
      <c r="MY196" s="849">
        <f t="shared" si="705"/>
        <v>1.2299559669010307E-2</v>
      </c>
      <c r="MZ196" s="849">
        <f t="shared" si="705"/>
        <v>1.2299559669010307E-2</v>
      </c>
      <c r="NA196" s="849">
        <f t="shared" si="705"/>
        <v>1.2299559669010307E-2</v>
      </c>
      <c r="NB196" s="849">
        <f t="shared" si="705"/>
        <v>0.10545346283172563</v>
      </c>
      <c r="NC196" s="849">
        <f t="shared" si="705"/>
        <v>0.10545346283172563</v>
      </c>
      <c r="ND196" s="849">
        <f t="shared" si="705"/>
        <v>0.10545346283172563</v>
      </c>
      <c r="NE196" s="849">
        <f t="shared" si="705"/>
        <v>0.10545346283172563</v>
      </c>
      <c r="NF196" s="849">
        <f t="shared" si="705"/>
        <v>-6.6916885629859202E-2</v>
      </c>
      <c r="NG196" s="849">
        <f t="shared" si="705"/>
        <v>-6.6916885629859202E-2</v>
      </c>
      <c r="NH196" s="849">
        <f t="shared" si="705"/>
        <v>-6.6916885629859202E-2</v>
      </c>
      <c r="NI196" s="849">
        <f t="shared" si="705"/>
        <v>-6.6916885629859202E-2</v>
      </c>
      <c r="NJ196" s="849">
        <f t="shared" si="705"/>
        <v>-6.6916885629859202E-2</v>
      </c>
      <c r="NK196" s="849">
        <f t="shared" si="705"/>
        <v>-6.6916885629859202E-2</v>
      </c>
      <c r="NL196" s="849">
        <f t="shared" si="705"/>
        <v>-6.6916885629859202E-2</v>
      </c>
      <c r="NM196" s="849">
        <f t="shared" si="705"/>
        <v>-6.6916885629859202E-2</v>
      </c>
      <c r="NN196" s="849">
        <f t="shared" si="705"/>
        <v>1.6981778694678873E-2</v>
      </c>
      <c r="NO196" s="849">
        <f t="shared" si="705"/>
        <v>1.6981778694678873E-2</v>
      </c>
      <c r="NP196" s="849">
        <f t="shared" si="705"/>
        <v>1.6981778694678873E-2</v>
      </c>
      <c r="NQ196" s="849">
        <f t="shared" si="705"/>
        <v>1.6981778694678873E-2</v>
      </c>
      <c r="NR196" s="849">
        <f t="shared" si="705"/>
        <v>1.6981778694678873E-2</v>
      </c>
      <c r="NS196" s="849">
        <f t="shared" si="705"/>
        <v>1.6981778694678873E-2</v>
      </c>
      <c r="NT196" s="849">
        <f t="shared" si="705"/>
        <v>1.6981778694678873E-2</v>
      </c>
      <c r="NU196" s="849">
        <f t="shared" si="705"/>
        <v>0</v>
      </c>
      <c r="NV196" s="849">
        <f t="shared" si="705"/>
        <v>0</v>
      </c>
      <c r="NW196" s="849">
        <f t="shared" si="705"/>
        <v>0</v>
      </c>
      <c r="NX196" s="849">
        <f t="shared" si="705"/>
        <v>0</v>
      </c>
      <c r="NY196" s="849">
        <f t="shared" si="705"/>
        <v>0</v>
      </c>
      <c r="NZ196" s="849">
        <f t="shared" si="705"/>
        <v>0</v>
      </c>
      <c r="OA196" s="849">
        <f t="shared" si="705"/>
        <v>0</v>
      </c>
      <c r="OB196" s="849">
        <f t="shared" si="705"/>
        <v>0</v>
      </c>
      <c r="OC196" s="849">
        <f t="shared" si="705"/>
        <v>0</v>
      </c>
      <c r="OD196" s="849">
        <f t="shared" si="705"/>
        <v>-1.5909099068209418</v>
      </c>
      <c r="OE196" s="849">
        <f t="shared" si="705"/>
        <v>-1.5909099068209418</v>
      </c>
      <c r="OF196" s="849">
        <f t="shared" ref="OF196:QQ196" si="706">OF193</f>
        <v>-1.5909099068209418</v>
      </c>
      <c r="OG196" s="849">
        <f t="shared" si="706"/>
        <v>-1.5909099068209418</v>
      </c>
      <c r="OH196" s="849">
        <f t="shared" si="706"/>
        <v>-2.0434925252463776</v>
      </c>
      <c r="OI196" s="849">
        <f t="shared" si="706"/>
        <v>-2.0434925252463776</v>
      </c>
      <c r="OJ196" s="849">
        <f t="shared" si="706"/>
        <v>-2.0434925252463776</v>
      </c>
      <c r="OK196" s="849">
        <f t="shared" si="706"/>
        <v>-2.0434925252463776</v>
      </c>
      <c r="OL196" s="849">
        <f t="shared" si="706"/>
        <v>-2.0434925252463776</v>
      </c>
      <c r="OM196" s="849">
        <f t="shared" si="706"/>
        <v>-2.0434925252463776</v>
      </c>
      <c r="ON196" s="849">
        <f t="shared" si="706"/>
        <v>-2.0434925252463776</v>
      </c>
      <c r="OO196" s="849">
        <f t="shared" si="706"/>
        <v>-2.0434925252463776</v>
      </c>
      <c r="OP196" s="849">
        <f t="shared" si="706"/>
        <v>2.2013410420710144E-2</v>
      </c>
      <c r="OQ196" s="849">
        <f t="shared" si="706"/>
        <v>2.2013410420710144E-2</v>
      </c>
      <c r="OR196" s="849">
        <f t="shared" si="706"/>
        <v>2.2013410420710144E-2</v>
      </c>
      <c r="OS196" s="849">
        <f t="shared" si="706"/>
        <v>2.2013410420710144E-2</v>
      </c>
      <c r="OT196" s="849">
        <f t="shared" si="706"/>
        <v>2.2013410420710144E-2</v>
      </c>
      <c r="OU196" s="849">
        <f t="shared" si="706"/>
        <v>2.2013410420710144E-2</v>
      </c>
      <c r="OV196" s="849">
        <f t="shared" si="706"/>
        <v>2.2013410420710144E-2</v>
      </c>
      <c r="OW196" s="849">
        <f t="shared" si="706"/>
        <v>1.2299559669010307E-2</v>
      </c>
      <c r="OX196" s="849">
        <f t="shared" si="706"/>
        <v>1.2299559669010307E-2</v>
      </c>
      <c r="OY196" s="849">
        <f t="shared" si="706"/>
        <v>1.2299559669010307E-2</v>
      </c>
      <c r="OZ196" s="849">
        <f t="shared" si="706"/>
        <v>1.2299559669010307E-2</v>
      </c>
      <c r="PA196" s="849">
        <f t="shared" si="706"/>
        <v>1.2299559669010307E-2</v>
      </c>
      <c r="PB196" s="849">
        <f t="shared" si="706"/>
        <v>0.10545346283172563</v>
      </c>
      <c r="PC196" s="849">
        <f t="shared" si="706"/>
        <v>0.10545346283172563</v>
      </c>
      <c r="PD196" s="849">
        <f t="shared" si="706"/>
        <v>0.10545346283172563</v>
      </c>
      <c r="PE196" s="849">
        <f t="shared" si="706"/>
        <v>0.10545346283172563</v>
      </c>
      <c r="PF196" s="849">
        <f t="shared" si="706"/>
        <v>-6.6916885629859202E-2</v>
      </c>
      <c r="PG196" s="849">
        <f t="shared" si="706"/>
        <v>-6.6916885629859202E-2</v>
      </c>
      <c r="PH196" s="849">
        <f t="shared" si="706"/>
        <v>-6.6916885629859202E-2</v>
      </c>
      <c r="PI196" s="849">
        <f t="shared" si="706"/>
        <v>-6.6916885629859202E-2</v>
      </c>
      <c r="PJ196" s="849">
        <f t="shared" si="706"/>
        <v>-6.6916885629859202E-2</v>
      </c>
      <c r="PK196" s="849">
        <f t="shared" si="706"/>
        <v>-6.6916885629859202E-2</v>
      </c>
      <c r="PL196" s="849">
        <f t="shared" si="706"/>
        <v>-6.6916885629859202E-2</v>
      </c>
      <c r="PM196" s="849">
        <f t="shared" si="706"/>
        <v>-6.6916885629859202E-2</v>
      </c>
      <c r="PN196" s="849">
        <f t="shared" si="706"/>
        <v>1.6981778694678873E-2</v>
      </c>
      <c r="PO196" s="849">
        <f t="shared" si="706"/>
        <v>1.6981778694678873E-2</v>
      </c>
      <c r="PP196" s="849">
        <f t="shared" si="706"/>
        <v>1.6981778694678873E-2</v>
      </c>
      <c r="PQ196" s="849">
        <f t="shared" si="706"/>
        <v>1.6981778694678873E-2</v>
      </c>
      <c r="PR196" s="849">
        <f t="shared" si="706"/>
        <v>1.6981778694678873E-2</v>
      </c>
      <c r="PS196" s="849">
        <f t="shared" si="706"/>
        <v>1.6981778694678873E-2</v>
      </c>
      <c r="PT196" s="849">
        <f t="shared" si="706"/>
        <v>1.6981778694678873E-2</v>
      </c>
      <c r="PU196" s="849">
        <f t="shared" si="706"/>
        <v>0</v>
      </c>
      <c r="PV196" s="849">
        <f t="shared" si="706"/>
        <v>0</v>
      </c>
      <c r="PW196" s="849">
        <f t="shared" si="706"/>
        <v>0</v>
      </c>
      <c r="PX196" s="849">
        <f t="shared" si="706"/>
        <v>0</v>
      </c>
      <c r="PY196" s="849">
        <f t="shared" si="706"/>
        <v>0</v>
      </c>
      <c r="PZ196" s="849">
        <f t="shared" si="706"/>
        <v>0</v>
      </c>
      <c r="QA196" s="849">
        <f t="shared" si="706"/>
        <v>0</v>
      </c>
      <c r="QB196" s="849">
        <f t="shared" si="706"/>
        <v>0</v>
      </c>
      <c r="QC196" s="849">
        <f t="shared" si="706"/>
        <v>0</v>
      </c>
      <c r="QD196" s="849">
        <f t="shared" si="706"/>
        <v>-1.5909099068209418</v>
      </c>
      <c r="QE196" s="849">
        <f t="shared" si="706"/>
        <v>-1.5909099068209418</v>
      </c>
      <c r="QF196" s="849">
        <f t="shared" si="706"/>
        <v>-1.5909099068209418</v>
      </c>
      <c r="QG196" s="849">
        <f t="shared" si="706"/>
        <v>-1.5909099068209418</v>
      </c>
      <c r="QH196" s="849">
        <f t="shared" si="706"/>
        <v>-2.0434925252463776</v>
      </c>
      <c r="QI196" s="849">
        <f t="shared" si="706"/>
        <v>-2.0434925252463776</v>
      </c>
      <c r="QJ196" s="849">
        <f t="shared" si="706"/>
        <v>-2.0434925252463776</v>
      </c>
      <c r="QK196" s="849">
        <f t="shared" si="706"/>
        <v>-2.0434925252463776</v>
      </c>
      <c r="QL196" s="849">
        <f t="shared" si="706"/>
        <v>-2.0434925252463776</v>
      </c>
      <c r="QM196" s="849">
        <f t="shared" si="706"/>
        <v>-2.0434925252463776</v>
      </c>
      <c r="QN196" s="849">
        <f t="shared" si="706"/>
        <v>-2.0434925252463776</v>
      </c>
      <c r="QO196" s="849">
        <f t="shared" si="706"/>
        <v>-2.0434925252463776</v>
      </c>
      <c r="QP196" s="849">
        <f t="shared" si="706"/>
        <v>2.2013410420710144E-2</v>
      </c>
      <c r="QQ196" s="849">
        <f t="shared" si="706"/>
        <v>2.2013410420710144E-2</v>
      </c>
      <c r="QR196" s="849">
        <f t="shared" ref="QR196:SI196" si="707">QR193</f>
        <v>2.2013410420710144E-2</v>
      </c>
      <c r="QS196" s="849">
        <f t="shared" si="707"/>
        <v>2.2013410420710144E-2</v>
      </c>
      <c r="QT196" s="849">
        <f t="shared" si="707"/>
        <v>2.2013410420710144E-2</v>
      </c>
      <c r="QU196" s="849">
        <f t="shared" si="707"/>
        <v>2.2013410420710144E-2</v>
      </c>
      <c r="QV196" s="849">
        <f t="shared" si="707"/>
        <v>2.2013410420710144E-2</v>
      </c>
      <c r="QW196" s="849">
        <f t="shared" si="707"/>
        <v>1.2299559669010307E-2</v>
      </c>
      <c r="QX196" s="849">
        <f t="shared" si="707"/>
        <v>1.2299559669010307E-2</v>
      </c>
      <c r="QY196" s="849">
        <f t="shared" si="707"/>
        <v>1.2299559669010307E-2</v>
      </c>
      <c r="QZ196" s="849">
        <f t="shared" si="707"/>
        <v>1.2299559669010307E-2</v>
      </c>
      <c r="RA196" s="849">
        <f t="shared" si="707"/>
        <v>1.2299559669010307E-2</v>
      </c>
      <c r="RB196" s="849">
        <f t="shared" si="707"/>
        <v>0.10545346283172563</v>
      </c>
      <c r="RC196" s="849">
        <f t="shared" si="707"/>
        <v>0.10545346283172563</v>
      </c>
      <c r="RD196" s="849">
        <f t="shared" si="707"/>
        <v>0.10545346283172563</v>
      </c>
      <c r="RE196" s="849">
        <f t="shared" si="707"/>
        <v>0.10545346283172563</v>
      </c>
      <c r="RF196" s="849">
        <f t="shared" si="707"/>
        <v>-6.6916885629859202E-2</v>
      </c>
      <c r="RG196" s="849">
        <f t="shared" si="707"/>
        <v>-6.6916885629859202E-2</v>
      </c>
      <c r="RH196" s="849">
        <f t="shared" si="707"/>
        <v>-6.6916885629859202E-2</v>
      </c>
      <c r="RI196" s="849">
        <f t="shared" si="707"/>
        <v>-6.6916885629859202E-2</v>
      </c>
      <c r="RJ196" s="849">
        <f t="shared" si="707"/>
        <v>-6.6916885629859202E-2</v>
      </c>
      <c r="RK196" s="849">
        <f t="shared" si="707"/>
        <v>-6.6916885629859202E-2</v>
      </c>
      <c r="RL196" s="849">
        <f t="shared" si="707"/>
        <v>-6.6916885629859202E-2</v>
      </c>
      <c r="RM196" s="849">
        <f t="shared" si="707"/>
        <v>-6.6916885629859202E-2</v>
      </c>
      <c r="RN196" s="849">
        <f t="shared" si="707"/>
        <v>1.6981778694678873E-2</v>
      </c>
      <c r="RO196" s="849">
        <f t="shared" si="707"/>
        <v>1.6981778694678873E-2</v>
      </c>
      <c r="RP196" s="849">
        <f t="shared" si="707"/>
        <v>1.6981778694678873E-2</v>
      </c>
      <c r="RQ196" s="849">
        <f t="shared" si="707"/>
        <v>1.6981778694678873E-2</v>
      </c>
      <c r="RR196" s="849">
        <f t="shared" si="707"/>
        <v>1.6981778694678873E-2</v>
      </c>
      <c r="RS196" s="849">
        <f t="shared" si="707"/>
        <v>1.6981778694678873E-2</v>
      </c>
      <c r="RT196" s="849">
        <f t="shared" si="707"/>
        <v>1.6981778694678873E-2</v>
      </c>
      <c r="RU196" s="849">
        <f t="shared" si="707"/>
        <v>0</v>
      </c>
      <c r="RV196" s="849">
        <f t="shared" si="707"/>
        <v>0</v>
      </c>
      <c r="RW196" s="849">
        <f t="shared" si="707"/>
        <v>0</v>
      </c>
      <c r="RX196" s="849">
        <f t="shared" si="707"/>
        <v>0</v>
      </c>
      <c r="RY196" s="849">
        <f t="shared" si="707"/>
        <v>0</v>
      </c>
      <c r="RZ196" s="849">
        <f t="shared" si="707"/>
        <v>0</v>
      </c>
      <c r="SA196" s="849">
        <f t="shared" si="707"/>
        <v>0</v>
      </c>
      <c r="SB196" s="849">
        <f t="shared" si="707"/>
        <v>0</v>
      </c>
      <c r="SC196" s="849">
        <f t="shared" si="707"/>
        <v>0</v>
      </c>
      <c r="SD196" s="849">
        <f t="shared" si="707"/>
        <v>-1.5909099068209418</v>
      </c>
      <c r="SE196" s="849">
        <f t="shared" si="707"/>
        <v>-1.5909099068209418</v>
      </c>
      <c r="SF196" s="849">
        <f t="shared" si="707"/>
        <v>-1.5909099068209418</v>
      </c>
      <c r="SG196" s="849">
        <f t="shared" si="707"/>
        <v>-1.5909099068209418</v>
      </c>
      <c r="SH196" s="849">
        <f t="shared" si="707"/>
        <v>-2.0434925252463776</v>
      </c>
      <c r="SI196" s="849">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49">
        <f t="shared" ref="K197:BV197" si="708">K194</f>
        <v>0</v>
      </c>
      <c r="L197" s="849">
        <f t="shared" si="708"/>
        <v>0</v>
      </c>
      <c r="M197" s="849">
        <f t="shared" si="708"/>
        <v>0</v>
      </c>
      <c r="N197" s="849">
        <f t="shared" si="708"/>
        <v>0</v>
      </c>
      <c r="O197" s="849">
        <f t="shared" si="708"/>
        <v>0</v>
      </c>
      <c r="P197" s="849">
        <f t="shared" si="708"/>
        <v>0</v>
      </c>
      <c r="Q197" s="849">
        <f t="shared" si="708"/>
        <v>0</v>
      </c>
      <c r="R197" s="849">
        <f t="shared" si="708"/>
        <v>0</v>
      </c>
      <c r="S197" s="849">
        <f t="shared" si="708"/>
        <v>0</v>
      </c>
      <c r="T197" s="849">
        <f t="shared" si="708"/>
        <v>0</v>
      </c>
      <c r="U197" s="849">
        <f t="shared" si="708"/>
        <v>0</v>
      </c>
      <c r="V197" s="849">
        <f t="shared" si="708"/>
        <v>0</v>
      </c>
      <c r="W197" s="849">
        <f t="shared" si="708"/>
        <v>0</v>
      </c>
      <c r="X197" s="849">
        <f t="shared" si="708"/>
        <v>0</v>
      </c>
      <c r="Y197" s="849">
        <f t="shared" si="708"/>
        <v>0</v>
      </c>
      <c r="Z197" s="849">
        <f t="shared" si="708"/>
        <v>0</v>
      </c>
      <c r="AA197" s="849">
        <f t="shared" si="708"/>
        <v>0</v>
      </c>
      <c r="AB197" s="849">
        <f t="shared" si="708"/>
        <v>0</v>
      </c>
      <c r="AC197" s="849">
        <f t="shared" si="708"/>
        <v>0</v>
      </c>
      <c r="AD197" s="849">
        <f t="shared" si="708"/>
        <v>0</v>
      </c>
      <c r="AE197" s="849">
        <f t="shared" si="708"/>
        <v>0</v>
      </c>
      <c r="AF197" s="849">
        <f t="shared" si="708"/>
        <v>0</v>
      </c>
      <c r="AG197" s="849">
        <f t="shared" si="708"/>
        <v>0</v>
      </c>
      <c r="AH197" s="849">
        <f t="shared" si="708"/>
        <v>0</v>
      </c>
      <c r="AI197" s="849">
        <f t="shared" si="708"/>
        <v>0</v>
      </c>
      <c r="AJ197" s="849">
        <f t="shared" si="708"/>
        <v>0</v>
      </c>
      <c r="AK197" s="849">
        <f t="shared" si="708"/>
        <v>0</v>
      </c>
      <c r="AL197" s="849">
        <f t="shared" si="708"/>
        <v>0</v>
      </c>
      <c r="AM197" s="849">
        <f t="shared" si="708"/>
        <v>0</v>
      </c>
      <c r="AN197" s="849">
        <f t="shared" si="708"/>
        <v>0</v>
      </c>
      <c r="AO197" s="849">
        <f t="shared" si="708"/>
        <v>0</v>
      </c>
      <c r="AP197" s="849">
        <f t="shared" si="708"/>
        <v>0</v>
      </c>
      <c r="AQ197" s="849">
        <f t="shared" si="708"/>
        <v>0</v>
      </c>
      <c r="AR197" s="849">
        <f t="shared" si="708"/>
        <v>0</v>
      </c>
      <c r="AS197" s="849">
        <f t="shared" si="708"/>
        <v>0</v>
      </c>
      <c r="AT197" s="849">
        <f t="shared" si="708"/>
        <v>0</v>
      </c>
      <c r="AU197" s="849">
        <f t="shared" si="708"/>
        <v>0</v>
      </c>
      <c r="AV197" s="849">
        <f t="shared" si="708"/>
        <v>0</v>
      </c>
      <c r="AW197" s="849">
        <f t="shared" si="708"/>
        <v>0</v>
      </c>
      <c r="AX197" s="849">
        <f t="shared" si="708"/>
        <v>0</v>
      </c>
      <c r="AY197" s="849">
        <f t="shared" si="708"/>
        <v>0</v>
      </c>
      <c r="AZ197" s="849">
        <f t="shared" si="708"/>
        <v>0</v>
      </c>
      <c r="BA197" s="849">
        <f t="shared" si="708"/>
        <v>0</v>
      </c>
      <c r="BB197" s="849">
        <f t="shared" si="708"/>
        <v>0</v>
      </c>
      <c r="BC197" s="849">
        <f t="shared" si="708"/>
        <v>0</v>
      </c>
      <c r="BD197" s="849">
        <f t="shared" si="708"/>
        <v>0</v>
      </c>
      <c r="BE197" s="849">
        <f t="shared" si="708"/>
        <v>0</v>
      </c>
      <c r="BF197" s="849">
        <f t="shared" si="708"/>
        <v>0</v>
      </c>
      <c r="BG197" s="849">
        <f t="shared" si="708"/>
        <v>0</v>
      </c>
      <c r="BH197" s="849">
        <f t="shared" si="708"/>
        <v>0</v>
      </c>
      <c r="BI197" s="849">
        <f t="shared" si="708"/>
        <v>0</v>
      </c>
      <c r="BJ197" s="849">
        <f t="shared" si="708"/>
        <v>0</v>
      </c>
      <c r="BK197" s="849">
        <f t="shared" si="708"/>
        <v>0</v>
      </c>
      <c r="BL197" s="849">
        <f t="shared" si="708"/>
        <v>0</v>
      </c>
      <c r="BM197" s="849">
        <f t="shared" si="708"/>
        <v>0</v>
      </c>
      <c r="BN197" s="849">
        <f t="shared" si="708"/>
        <v>-8.4908893473416569E-3</v>
      </c>
      <c r="BO197" s="849">
        <f t="shared" si="708"/>
        <v>-8.4908893473416569E-3</v>
      </c>
      <c r="BP197" s="849">
        <f t="shared" si="708"/>
        <v>-8.4908893473416569E-3</v>
      </c>
      <c r="BQ197" s="849">
        <f t="shared" si="708"/>
        <v>-8.4908893473416569E-3</v>
      </c>
      <c r="BR197" s="849">
        <f t="shared" si="708"/>
        <v>-8.4908893473416569E-3</v>
      </c>
      <c r="BS197" s="849">
        <f t="shared" si="708"/>
        <v>-8.4908893473416569E-3</v>
      </c>
      <c r="BT197" s="849">
        <f t="shared" si="708"/>
        <v>-8.4908893473416569E-3</v>
      </c>
      <c r="BU197" s="849">
        <f t="shared" si="708"/>
        <v>-2.9886847986642984E-2</v>
      </c>
      <c r="BV197" s="849">
        <f t="shared" si="708"/>
        <v>-2.9886847986642984E-2</v>
      </c>
      <c r="BW197" s="849">
        <f t="shared" ref="BW197:EH197" si="709">BW194</f>
        <v>-2.9886847986642984E-2</v>
      </c>
      <c r="BX197" s="849">
        <f t="shared" si="709"/>
        <v>-2.9886847986642984E-2</v>
      </c>
      <c r="BY197" s="849">
        <f t="shared" si="709"/>
        <v>-3.4602590118830712E-2</v>
      </c>
      <c r="BZ197" s="849">
        <f t="shared" si="709"/>
        <v>-3.4602590118830712E-2</v>
      </c>
      <c r="CA197" s="849">
        <f t="shared" si="709"/>
        <v>-9.8476194310750387E-3</v>
      </c>
      <c r="CB197" s="849">
        <f t="shared" si="709"/>
        <v>-9.8476194310750387E-3</v>
      </c>
      <c r="CC197" s="849">
        <f t="shared" si="709"/>
        <v>-9.8476194310750387E-3</v>
      </c>
      <c r="CD197" s="849">
        <f t="shared" si="709"/>
        <v>0</v>
      </c>
      <c r="CE197" s="849">
        <f t="shared" si="709"/>
        <v>0</v>
      </c>
      <c r="CF197" s="849">
        <f t="shared" si="709"/>
        <v>0</v>
      </c>
      <c r="CG197" s="849">
        <f t="shared" si="709"/>
        <v>0</v>
      </c>
      <c r="CH197" s="849">
        <f t="shared" si="709"/>
        <v>0</v>
      </c>
      <c r="CI197" s="849">
        <f t="shared" si="709"/>
        <v>0</v>
      </c>
      <c r="CJ197" s="849">
        <f t="shared" si="709"/>
        <v>0</v>
      </c>
      <c r="CK197" s="849">
        <f t="shared" si="709"/>
        <v>0</v>
      </c>
      <c r="CL197" s="849">
        <f t="shared" si="709"/>
        <v>0</v>
      </c>
      <c r="CM197" s="849">
        <f t="shared" si="709"/>
        <v>0</v>
      </c>
      <c r="CN197" s="849">
        <f t="shared" si="709"/>
        <v>0</v>
      </c>
      <c r="CO197" s="849">
        <f t="shared" si="709"/>
        <v>0</v>
      </c>
      <c r="CP197" s="849">
        <f t="shared" si="709"/>
        <v>0</v>
      </c>
      <c r="CQ197" s="849">
        <f t="shared" si="709"/>
        <v>0</v>
      </c>
      <c r="CR197" s="849">
        <f t="shared" si="709"/>
        <v>0</v>
      </c>
      <c r="CS197" s="849">
        <f t="shared" si="709"/>
        <v>0</v>
      </c>
      <c r="CT197" s="849">
        <f t="shared" si="709"/>
        <v>0</v>
      </c>
      <c r="CU197" s="849">
        <f t="shared" si="709"/>
        <v>0</v>
      </c>
      <c r="CV197" s="849">
        <f t="shared" si="709"/>
        <v>0</v>
      </c>
      <c r="CW197" s="849">
        <f t="shared" si="709"/>
        <v>0</v>
      </c>
      <c r="CX197" s="849">
        <f t="shared" si="709"/>
        <v>0</v>
      </c>
      <c r="CY197" s="849">
        <f t="shared" si="709"/>
        <v>0</v>
      </c>
      <c r="CZ197" s="849">
        <f t="shared" si="709"/>
        <v>0</v>
      </c>
      <c r="DA197" s="849">
        <f t="shared" si="709"/>
        <v>0</v>
      </c>
      <c r="DB197" s="849">
        <f t="shared" si="709"/>
        <v>0</v>
      </c>
      <c r="DC197" s="849">
        <f t="shared" si="709"/>
        <v>0</v>
      </c>
      <c r="DD197" s="849">
        <f t="shared" si="709"/>
        <v>0</v>
      </c>
      <c r="DE197" s="849">
        <f t="shared" si="709"/>
        <v>0</v>
      </c>
      <c r="DF197" s="849">
        <f t="shared" si="709"/>
        <v>0</v>
      </c>
      <c r="DG197" s="849">
        <f t="shared" si="709"/>
        <v>0</v>
      </c>
      <c r="DH197" s="849">
        <f t="shared" si="709"/>
        <v>0</v>
      </c>
      <c r="DI197" s="849">
        <f t="shared" si="709"/>
        <v>0</v>
      </c>
      <c r="DJ197" s="849">
        <f t="shared" si="709"/>
        <v>0</v>
      </c>
      <c r="DK197" s="849">
        <f t="shared" si="709"/>
        <v>0</v>
      </c>
      <c r="DL197" s="849">
        <f t="shared" si="709"/>
        <v>0</v>
      </c>
      <c r="DM197" s="849">
        <f t="shared" si="709"/>
        <v>0</v>
      </c>
      <c r="DN197" s="849">
        <f t="shared" si="709"/>
        <v>0</v>
      </c>
      <c r="DO197" s="849">
        <f t="shared" si="709"/>
        <v>0</v>
      </c>
      <c r="DP197" s="849">
        <f t="shared" si="709"/>
        <v>0</v>
      </c>
      <c r="DQ197" s="849">
        <f t="shared" si="709"/>
        <v>0</v>
      </c>
      <c r="DR197" s="849">
        <f t="shared" si="709"/>
        <v>0</v>
      </c>
      <c r="DS197" s="849">
        <f t="shared" si="709"/>
        <v>0</v>
      </c>
      <c r="DT197" s="849">
        <f t="shared" si="709"/>
        <v>0</v>
      </c>
      <c r="DU197" s="849">
        <f t="shared" si="709"/>
        <v>0</v>
      </c>
      <c r="DV197" s="849">
        <f t="shared" si="709"/>
        <v>0</v>
      </c>
      <c r="DW197" s="849">
        <f t="shared" si="709"/>
        <v>0</v>
      </c>
      <c r="DX197" s="849">
        <f t="shared" si="709"/>
        <v>0</v>
      </c>
      <c r="DY197" s="849">
        <f t="shared" si="709"/>
        <v>0</v>
      </c>
      <c r="DZ197" s="849">
        <f t="shared" si="709"/>
        <v>0</v>
      </c>
      <c r="EA197" s="849">
        <f t="shared" si="709"/>
        <v>0</v>
      </c>
      <c r="EB197" s="849">
        <f t="shared" si="709"/>
        <v>0</v>
      </c>
      <c r="EC197" s="849">
        <f t="shared" si="709"/>
        <v>0</v>
      </c>
      <c r="ED197" s="849">
        <f t="shared" si="709"/>
        <v>-0.37617407348566623</v>
      </c>
      <c r="EE197" s="849">
        <f t="shared" si="709"/>
        <v>-0.37617407348566623</v>
      </c>
      <c r="EF197" s="849">
        <f t="shared" si="709"/>
        <v>-0.37617407348566623</v>
      </c>
      <c r="EG197" s="849">
        <f t="shared" si="709"/>
        <v>-0.37617407348566623</v>
      </c>
      <c r="EH197" s="849">
        <f t="shared" si="709"/>
        <v>-0.52133378621693893</v>
      </c>
      <c r="EI197" s="849">
        <f t="shared" ref="EI197:GT197" si="710">EI194</f>
        <v>-0.52133378621693893</v>
      </c>
      <c r="EJ197" s="849">
        <f t="shared" si="710"/>
        <v>-0.52133378621693893</v>
      </c>
      <c r="EK197" s="849">
        <f t="shared" si="710"/>
        <v>-0.52133378621693893</v>
      </c>
      <c r="EL197" s="849">
        <f t="shared" si="710"/>
        <v>-0.52133378621693893</v>
      </c>
      <c r="EM197" s="849">
        <f t="shared" si="710"/>
        <v>-0.52133378621693893</v>
      </c>
      <c r="EN197" s="849">
        <f t="shared" si="710"/>
        <v>-0.52133378621693893</v>
      </c>
      <c r="EO197" s="849">
        <f t="shared" si="710"/>
        <v>-0.52133378621693893</v>
      </c>
      <c r="EP197" s="849">
        <f t="shared" si="710"/>
        <v>-4.8918689823819861E-2</v>
      </c>
      <c r="EQ197" s="849">
        <f t="shared" si="710"/>
        <v>-4.8918689823819861E-2</v>
      </c>
      <c r="ER197" s="849">
        <f t="shared" si="710"/>
        <v>-4.8918689823819861E-2</v>
      </c>
      <c r="ES197" s="849">
        <f t="shared" si="710"/>
        <v>-4.8918689823819861E-2</v>
      </c>
      <c r="ET197" s="849">
        <f t="shared" si="710"/>
        <v>-4.8918689823819861E-2</v>
      </c>
      <c r="EU197" s="849">
        <f t="shared" si="710"/>
        <v>-4.8918689823819861E-2</v>
      </c>
      <c r="EV197" s="849">
        <f t="shared" si="710"/>
        <v>-4.8918689823819861E-2</v>
      </c>
      <c r="EW197" s="849">
        <f t="shared" si="710"/>
        <v>-1.3889487335099204E-3</v>
      </c>
      <c r="EX197" s="849">
        <f t="shared" si="710"/>
        <v>-1.3889487335099204E-3</v>
      </c>
      <c r="EY197" s="849">
        <f t="shared" si="710"/>
        <v>-1.3889487335099204E-3</v>
      </c>
      <c r="EZ197" s="849">
        <f t="shared" si="710"/>
        <v>-1.3889487335099204E-3</v>
      </c>
      <c r="FA197" s="849">
        <f t="shared" si="710"/>
        <v>-1.3889487335099204E-3</v>
      </c>
      <c r="FB197" s="849">
        <f t="shared" si="710"/>
        <v>2.3550457475624675E-2</v>
      </c>
      <c r="FC197" s="849">
        <f t="shared" si="710"/>
        <v>2.3550457475624675E-2</v>
      </c>
      <c r="FD197" s="849">
        <f t="shared" si="710"/>
        <v>2.3550457475624675E-2</v>
      </c>
      <c r="FE197" s="849">
        <f t="shared" si="710"/>
        <v>2.3550457475624675E-2</v>
      </c>
      <c r="FF197" s="849">
        <f t="shared" si="710"/>
        <v>2.3599197404697847E-3</v>
      </c>
      <c r="FG197" s="849">
        <f t="shared" si="710"/>
        <v>2.3599197404697847E-3</v>
      </c>
      <c r="FH197" s="849">
        <f t="shared" si="710"/>
        <v>2.3599197404697847E-3</v>
      </c>
      <c r="FI197" s="849">
        <f t="shared" si="710"/>
        <v>2.3599197404697847E-3</v>
      </c>
      <c r="FJ197" s="849">
        <f t="shared" si="710"/>
        <v>2.3599197404697847E-3</v>
      </c>
      <c r="FK197" s="849">
        <f t="shared" si="710"/>
        <v>2.3599197404697847E-3</v>
      </c>
      <c r="FL197" s="849">
        <f t="shared" si="710"/>
        <v>2.3599197404697847E-3</v>
      </c>
      <c r="FM197" s="849">
        <f t="shared" si="710"/>
        <v>2.3599197404697847E-3</v>
      </c>
      <c r="FN197" s="849">
        <f t="shared" si="710"/>
        <v>-0.12736334021008755</v>
      </c>
      <c r="FO197" s="849">
        <f t="shared" si="710"/>
        <v>-0.12736334021008755</v>
      </c>
      <c r="FP197" s="849">
        <f t="shared" si="710"/>
        <v>-0.12736334021008755</v>
      </c>
      <c r="FQ197" s="849">
        <f t="shared" si="710"/>
        <v>-0.12736334021008755</v>
      </c>
      <c r="FR197" s="849">
        <f t="shared" si="710"/>
        <v>-0.12736334021008755</v>
      </c>
      <c r="FS197" s="849">
        <f t="shared" si="710"/>
        <v>-0.12736334021008755</v>
      </c>
      <c r="FT197" s="849">
        <f t="shared" si="710"/>
        <v>-0.12736334021008755</v>
      </c>
      <c r="FU197" s="849">
        <f t="shared" si="710"/>
        <v>0</v>
      </c>
      <c r="FV197" s="849">
        <f t="shared" si="710"/>
        <v>0</v>
      </c>
      <c r="FW197" s="849">
        <f t="shared" si="710"/>
        <v>0</v>
      </c>
      <c r="FX197" s="849">
        <f t="shared" si="710"/>
        <v>0</v>
      </c>
      <c r="FY197" s="849">
        <f t="shared" si="710"/>
        <v>-1.1534196706274535E-2</v>
      </c>
      <c r="FZ197" s="849">
        <f t="shared" si="710"/>
        <v>-1.1534196706274535E-2</v>
      </c>
      <c r="GA197" s="849">
        <f t="shared" si="710"/>
        <v>0</v>
      </c>
      <c r="GB197" s="849">
        <f t="shared" si="710"/>
        <v>0</v>
      </c>
      <c r="GC197" s="849">
        <f t="shared" si="710"/>
        <v>0</v>
      </c>
      <c r="GD197" s="849">
        <f t="shared" si="710"/>
        <v>-7.0108057823913938E-2</v>
      </c>
      <c r="GE197" s="849">
        <f t="shared" si="710"/>
        <v>-7.0108057823913938E-2</v>
      </c>
      <c r="GF197" s="849">
        <f t="shared" si="710"/>
        <v>-7.0108057823913938E-2</v>
      </c>
      <c r="GG197" s="849">
        <f t="shared" si="710"/>
        <v>-7.0108057823913938E-2</v>
      </c>
      <c r="GH197" s="849">
        <f t="shared" si="710"/>
        <v>-0.45960683698484495</v>
      </c>
      <c r="GI197" s="849">
        <f t="shared" si="710"/>
        <v>-0.45960683698484495</v>
      </c>
      <c r="GJ197" s="849">
        <f t="shared" si="710"/>
        <v>-0.45960683698484495</v>
      </c>
      <c r="GK197" s="849">
        <f t="shared" si="710"/>
        <v>-0.45960683698484495</v>
      </c>
      <c r="GL197" s="849">
        <f t="shared" si="710"/>
        <v>-0.45960683698484495</v>
      </c>
      <c r="GM197" s="849">
        <f t="shared" si="710"/>
        <v>-0.45960683698484495</v>
      </c>
      <c r="GN197" s="849">
        <f t="shared" si="710"/>
        <v>-0.45960683698484495</v>
      </c>
      <c r="GO197" s="849">
        <f t="shared" si="710"/>
        <v>-0.45960683698484495</v>
      </c>
      <c r="GP197" s="849">
        <f t="shared" si="710"/>
        <v>-0.10028331413881908</v>
      </c>
      <c r="GQ197" s="849">
        <f t="shared" si="710"/>
        <v>-0.10028331413881908</v>
      </c>
      <c r="GR197" s="849">
        <f t="shared" si="710"/>
        <v>-0.10028331413881908</v>
      </c>
      <c r="GS197" s="849">
        <f t="shared" si="710"/>
        <v>-0.10028331413881908</v>
      </c>
      <c r="GT197" s="849">
        <f t="shared" si="710"/>
        <v>-0.10028331413881908</v>
      </c>
      <c r="GU197" s="849">
        <f t="shared" ref="GU197:JF197" si="711">GU194</f>
        <v>-0.10028331413881908</v>
      </c>
      <c r="GV197" s="849">
        <f t="shared" si="711"/>
        <v>-0.10028331413881908</v>
      </c>
      <c r="GW197" s="849">
        <f t="shared" si="711"/>
        <v>-7.7045454013831005E-2</v>
      </c>
      <c r="GX197" s="849">
        <f t="shared" si="711"/>
        <v>-7.7045454013831005E-2</v>
      </c>
      <c r="GY197" s="849">
        <f t="shared" si="711"/>
        <v>-7.7045454013831005E-2</v>
      </c>
      <c r="GZ197" s="849">
        <f t="shared" si="711"/>
        <v>-7.7045454013831005E-2</v>
      </c>
      <c r="HA197" s="849">
        <f t="shared" si="711"/>
        <v>-7.7045454013831005E-2</v>
      </c>
      <c r="HB197" s="849">
        <f t="shared" si="711"/>
        <v>0</v>
      </c>
      <c r="HC197" s="849">
        <f t="shared" si="711"/>
        <v>0</v>
      </c>
      <c r="HD197" s="849">
        <f t="shared" si="711"/>
        <v>0</v>
      </c>
      <c r="HE197" s="849">
        <f t="shared" si="711"/>
        <v>0</v>
      </c>
      <c r="HF197" s="849">
        <f t="shared" si="711"/>
        <v>-6.6916885629844103E-3</v>
      </c>
      <c r="HG197" s="849">
        <f t="shared" si="711"/>
        <v>-6.6916885629844103E-3</v>
      </c>
      <c r="HH197" s="849">
        <f t="shared" si="711"/>
        <v>-6.6916885629844103E-3</v>
      </c>
      <c r="HI197" s="849">
        <f t="shared" si="711"/>
        <v>-6.6916885629844103E-3</v>
      </c>
      <c r="HJ197" s="849">
        <f t="shared" si="711"/>
        <v>-6.6916885629844103E-3</v>
      </c>
      <c r="HK197" s="849">
        <f t="shared" si="711"/>
        <v>-6.6916885629844103E-3</v>
      </c>
      <c r="HL197" s="849">
        <f t="shared" si="711"/>
        <v>-6.6916885629844103E-3</v>
      </c>
      <c r="HM197" s="849">
        <f t="shared" si="711"/>
        <v>-6.6916885629844103E-3</v>
      </c>
      <c r="HN197" s="849">
        <f t="shared" si="711"/>
        <v>4.2454446736694962E-2</v>
      </c>
      <c r="HO197" s="849">
        <f t="shared" si="711"/>
        <v>4.2454446736694962E-2</v>
      </c>
      <c r="HP197" s="849">
        <f t="shared" si="711"/>
        <v>4.2454446736694962E-2</v>
      </c>
      <c r="HQ197" s="849">
        <f t="shared" si="711"/>
        <v>4.2454446736694962E-2</v>
      </c>
      <c r="HR197" s="849">
        <f t="shared" si="711"/>
        <v>4.2454446736694962E-2</v>
      </c>
      <c r="HS197" s="849">
        <f t="shared" si="711"/>
        <v>4.2454446736694962E-2</v>
      </c>
      <c r="HT197" s="849">
        <f t="shared" si="711"/>
        <v>4.2454446736694962E-2</v>
      </c>
      <c r="HU197" s="849">
        <f t="shared" si="711"/>
        <v>1.9924565324432209E-2</v>
      </c>
      <c r="HV197" s="849">
        <f t="shared" si="711"/>
        <v>1.9924565324432209E-2</v>
      </c>
      <c r="HW197" s="849">
        <f t="shared" si="711"/>
        <v>1.9924565324432209E-2</v>
      </c>
      <c r="HX197" s="849">
        <f t="shared" si="711"/>
        <v>1.9924565324432209E-2</v>
      </c>
      <c r="HY197" s="849">
        <f t="shared" si="711"/>
        <v>2.3068393412553512E-2</v>
      </c>
      <c r="HZ197" s="849">
        <f t="shared" si="711"/>
        <v>2.3068393412553512E-2</v>
      </c>
      <c r="IA197" s="849">
        <f t="shared" si="711"/>
        <v>1.9695238862154518E-2</v>
      </c>
      <c r="IB197" s="849">
        <f t="shared" si="711"/>
        <v>1.9695238862154518E-2</v>
      </c>
      <c r="IC197" s="849">
        <f t="shared" si="711"/>
        <v>1.9695238862154518E-2</v>
      </c>
      <c r="ID197" s="849">
        <f t="shared" si="711"/>
        <v>0.26784749069648672</v>
      </c>
      <c r="IE197" s="849">
        <f t="shared" si="711"/>
        <v>0.26784749069648672</v>
      </c>
      <c r="IF197" s="849">
        <f t="shared" si="711"/>
        <v>0.26784749069648672</v>
      </c>
      <c r="IG197" s="849">
        <f t="shared" si="711"/>
        <v>0.26784749069648672</v>
      </c>
      <c r="IH197" s="849">
        <f t="shared" si="711"/>
        <v>-0.49807667310858683</v>
      </c>
      <c r="II197" s="849">
        <f t="shared" si="711"/>
        <v>-0.49278303155573688</v>
      </c>
      <c r="IJ197" s="849">
        <f t="shared" si="711"/>
        <v>-0.49278303155573688</v>
      </c>
      <c r="IK197" s="849">
        <f t="shared" si="711"/>
        <v>-0.49278303155573688</v>
      </c>
      <c r="IL197" s="849">
        <f t="shared" si="711"/>
        <v>-0.49278303155573688</v>
      </c>
      <c r="IM197" s="849">
        <f t="shared" si="711"/>
        <v>-0.49278303155573688</v>
      </c>
      <c r="IN197" s="849">
        <f t="shared" si="711"/>
        <v>-0.49278303155573688</v>
      </c>
      <c r="IO197" s="849">
        <f t="shared" si="711"/>
        <v>-0.49278303155573688</v>
      </c>
      <c r="IP197" s="849">
        <f t="shared" si="711"/>
        <v>-2.4459344911909042E-2</v>
      </c>
      <c r="IQ197" s="849">
        <f t="shared" si="711"/>
        <v>-2.4459344911909042E-2</v>
      </c>
      <c r="IR197" s="849">
        <f t="shared" si="711"/>
        <v>-2.4459344911909042E-2</v>
      </c>
      <c r="IS197" s="849">
        <f t="shared" si="711"/>
        <v>-2.4459344911909042E-2</v>
      </c>
      <c r="IT197" s="849">
        <f t="shared" si="711"/>
        <v>-2.4459344911909042E-2</v>
      </c>
      <c r="IU197" s="849">
        <f t="shared" si="711"/>
        <v>-2.4459344911909042E-2</v>
      </c>
      <c r="IV197" s="849">
        <f t="shared" si="711"/>
        <v>-2.4459344911909042E-2</v>
      </c>
      <c r="IW197" s="849">
        <f t="shared" si="711"/>
        <v>1.0950576690969882E-2</v>
      </c>
      <c r="IX197" s="849">
        <f t="shared" si="711"/>
        <v>1.0950576690969882E-2</v>
      </c>
      <c r="IY197" s="849">
        <f t="shared" si="711"/>
        <v>1.0950576690969882E-2</v>
      </c>
      <c r="IZ197" s="849">
        <f t="shared" si="711"/>
        <v>1.0950576690969882E-2</v>
      </c>
      <c r="JA197" s="849">
        <f t="shared" si="711"/>
        <v>1.0950576690969882E-2</v>
      </c>
      <c r="JB197" s="849">
        <f t="shared" si="711"/>
        <v>3.1368124696634858E-2</v>
      </c>
      <c r="JC197" s="849">
        <f t="shared" si="711"/>
        <v>3.1368124696634858E-2</v>
      </c>
      <c r="JD197" s="849">
        <f t="shared" si="711"/>
        <v>3.1368124696634858E-2</v>
      </c>
      <c r="JE197" s="849">
        <f t="shared" si="711"/>
        <v>3.1368124696634858E-2</v>
      </c>
      <c r="JF197" s="849">
        <f t="shared" si="711"/>
        <v>-4.7230516336262518E-2</v>
      </c>
      <c r="JG197" s="849">
        <f t="shared" ref="JG197:LR197" si="712">JG194</f>
        <v>-4.7230516336262518E-2</v>
      </c>
      <c r="JH197" s="849">
        <f t="shared" si="712"/>
        <v>-4.7230516336262518E-2</v>
      </c>
      <c r="JI197" s="849">
        <f t="shared" si="712"/>
        <v>-4.7230516336262518E-2</v>
      </c>
      <c r="JJ197" s="849">
        <f t="shared" si="712"/>
        <v>-4.7230516336262518E-2</v>
      </c>
      <c r="JK197" s="849">
        <f t="shared" si="712"/>
        <v>-4.7230516336262518E-2</v>
      </c>
      <c r="JL197" s="849">
        <f t="shared" si="712"/>
        <v>-4.7230516336262518E-2</v>
      </c>
      <c r="JM197" s="849">
        <f t="shared" si="712"/>
        <v>-4.7230516336262518E-2</v>
      </c>
      <c r="JN197" s="849">
        <f t="shared" si="712"/>
        <v>5.9436225431375611E-2</v>
      </c>
      <c r="JO197" s="849">
        <f t="shared" si="712"/>
        <v>5.9436225431375611E-2</v>
      </c>
      <c r="JP197" s="849">
        <f t="shared" si="712"/>
        <v>5.9436225431375611E-2</v>
      </c>
      <c r="JQ197" s="849">
        <f t="shared" si="712"/>
        <v>5.9436225431375611E-2</v>
      </c>
      <c r="JR197" s="849">
        <f t="shared" si="712"/>
        <v>5.9436225431375611E-2</v>
      </c>
      <c r="JS197" s="849">
        <f t="shared" si="712"/>
        <v>5.9436225431375611E-2</v>
      </c>
      <c r="JT197" s="849">
        <f t="shared" si="712"/>
        <v>5.9436225431375611E-2</v>
      </c>
      <c r="JU197" s="849">
        <f t="shared" si="712"/>
        <v>0.10958510928435228</v>
      </c>
      <c r="JV197" s="849">
        <f t="shared" si="712"/>
        <v>0.10958510928435228</v>
      </c>
      <c r="JW197" s="849">
        <f t="shared" si="712"/>
        <v>0.10958510928435228</v>
      </c>
      <c r="JX197" s="849">
        <f t="shared" si="712"/>
        <v>0.10958510928435228</v>
      </c>
      <c r="JY197" s="849">
        <f t="shared" si="712"/>
        <v>0.11534196706275779</v>
      </c>
      <c r="JZ197" s="849">
        <f t="shared" si="712"/>
        <v>0.11534196706275779</v>
      </c>
      <c r="KA197" s="849">
        <f t="shared" si="712"/>
        <v>0.11817143317290402</v>
      </c>
      <c r="KB197" s="849">
        <f t="shared" si="712"/>
        <v>0.11817143317290402</v>
      </c>
      <c r="KC197" s="849">
        <f t="shared" si="712"/>
        <v>0.11817143317290402</v>
      </c>
      <c r="KD197" s="849">
        <f t="shared" si="712"/>
        <v>0.55423290515023371</v>
      </c>
      <c r="KE197" s="849">
        <f t="shared" si="712"/>
        <v>0.55423290515023371</v>
      </c>
      <c r="KF197" s="849">
        <f t="shared" si="712"/>
        <v>0.55423290515023371</v>
      </c>
      <c r="KG197" s="849">
        <f t="shared" si="712"/>
        <v>0.55423290515023371</v>
      </c>
      <c r="KH197" s="849">
        <f t="shared" si="712"/>
        <v>-0.37392410192633108</v>
      </c>
      <c r="KI197" s="849">
        <f t="shared" si="712"/>
        <v>-0.37539927558035657</v>
      </c>
      <c r="KJ197" s="849">
        <f t="shared" si="712"/>
        <v>-0.37539927558035657</v>
      </c>
      <c r="KK197" s="849">
        <f t="shared" si="712"/>
        <v>-0.37539927558035657</v>
      </c>
      <c r="KL197" s="849">
        <f t="shared" si="712"/>
        <v>-0.37539927558035657</v>
      </c>
      <c r="KM197" s="849">
        <f t="shared" si="712"/>
        <v>-0.37539927558035657</v>
      </c>
      <c r="KN197" s="849">
        <f t="shared" si="712"/>
        <v>-0.37539927558035657</v>
      </c>
      <c r="KO197" s="849">
        <f t="shared" si="712"/>
        <v>-0.37539927558035657</v>
      </c>
      <c r="KP197" s="849">
        <f t="shared" si="712"/>
        <v>-8.5607707191678983E-2</v>
      </c>
      <c r="KQ197" s="849">
        <f t="shared" si="712"/>
        <v>-8.5607707191678983E-2</v>
      </c>
      <c r="KR197" s="849">
        <f t="shared" si="712"/>
        <v>-8.5607707191678983E-2</v>
      </c>
      <c r="KS197" s="849">
        <f t="shared" si="712"/>
        <v>-8.5607707191678983E-2</v>
      </c>
      <c r="KT197" s="849">
        <f t="shared" si="712"/>
        <v>-8.5607707191678983E-2</v>
      </c>
      <c r="KU197" s="849">
        <f t="shared" si="712"/>
        <v>-8.5607707191678983E-2</v>
      </c>
      <c r="KV197" s="849">
        <f t="shared" si="712"/>
        <v>-8.5607707191678983E-2</v>
      </c>
      <c r="KW197" s="849">
        <f t="shared" si="712"/>
        <v>-5.9493766261610403E-2</v>
      </c>
      <c r="KX197" s="849">
        <f t="shared" si="712"/>
        <v>-5.9493766261610403E-2</v>
      </c>
      <c r="KY197" s="849">
        <f t="shared" si="712"/>
        <v>-5.9493766261610403E-2</v>
      </c>
      <c r="KZ197" s="849">
        <f t="shared" si="712"/>
        <v>-5.9493766261610403E-2</v>
      </c>
      <c r="LA197" s="849">
        <f t="shared" si="712"/>
        <v>-5.9493766261610403E-2</v>
      </c>
      <c r="LB197" s="849">
        <f t="shared" si="712"/>
        <v>-4.900878005570064E-2</v>
      </c>
      <c r="LC197" s="849">
        <f t="shared" si="712"/>
        <v>-4.900878005570064E-2</v>
      </c>
      <c r="LD197" s="849">
        <f t="shared" si="712"/>
        <v>-4.900878005570064E-2</v>
      </c>
      <c r="LE197" s="849">
        <f t="shared" si="712"/>
        <v>-4.900878005570064E-2</v>
      </c>
      <c r="LF197" s="849">
        <f t="shared" si="712"/>
        <v>-0.14876630607929098</v>
      </c>
      <c r="LG197" s="849">
        <f t="shared" si="712"/>
        <v>-0.14876630607929098</v>
      </c>
      <c r="LH197" s="849">
        <f t="shared" si="712"/>
        <v>-0.14876630607929098</v>
      </c>
      <c r="LI197" s="849">
        <f t="shared" si="712"/>
        <v>-0.14876630607929098</v>
      </c>
      <c r="LJ197" s="849">
        <f t="shared" si="712"/>
        <v>-0.14876630607929098</v>
      </c>
      <c r="LK197" s="849">
        <f t="shared" si="712"/>
        <v>-0.14876630607929098</v>
      </c>
      <c r="LL197" s="849">
        <f t="shared" si="712"/>
        <v>-0.14876630607929098</v>
      </c>
      <c r="LM197" s="849">
        <f t="shared" si="712"/>
        <v>-0.14876630607929098</v>
      </c>
      <c r="LN197" s="849">
        <f t="shared" si="712"/>
        <v>1.6981778694678873E-2</v>
      </c>
      <c r="LO197" s="849">
        <f t="shared" si="712"/>
        <v>1.6981778694678873E-2</v>
      </c>
      <c r="LP197" s="849">
        <f t="shared" si="712"/>
        <v>1.6981778694678873E-2</v>
      </c>
      <c r="LQ197" s="849">
        <f t="shared" si="712"/>
        <v>1.6981778694678873E-2</v>
      </c>
      <c r="LR197" s="849">
        <f t="shared" si="712"/>
        <v>1.6981778694678873E-2</v>
      </c>
      <c r="LS197" s="849">
        <f t="shared" ref="LS197:OD197" si="713">LS194</f>
        <v>1.6981778694678873E-2</v>
      </c>
      <c r="LT197" s="849">
        <f t="shared" si="713"/>
        <v>1.6981778694678873E-2</v>
      </c>
      <c r="LU197" s="849">
        <f t="shared" si="713"/>
        <v>0</v>
      </c>
      <c r="LV197" s="849">
        <f t="shared" si="713"/>
        <v>0</v>
      </c>
      <c r="LW197" s="849">
        <f t="shared" si="713"/>
        <v>0</v>
      </c>
      <c r="LX197" s="849">
        <f t="shared" si="713"/>
        <v>0</v>
      </c>
      <c r="LY197" s="849">
        <f t="shared" si="713"/>
        <v>-1.1534196706274535E-2</v>
      </c>
      <c r="LZ197" s="849">
        <f t="shared" si="713"/>
        <v>-1.1534196706274535E-2</v>
      </c>
      <c r="MA197" s="849">
        <f t="shared" si="713"/>
        <v>0</v>
      </c>
      <c r="MB197" s="849">
        <f t="shared" si="713"/>
        <v>0</v>
      </c>
      <c r="MC197" s="849">
        <f t="shared" si="713"/>
        <v>0</v>
      </c>
      <c r="MD197" s="849">
        <f t="shared" si="713"/>
        <v>-5.6224184906402463E-2</v>
      </c>
      <c r="ME197" s="849">
        <f t="shared" si="713"/>
        <v>-5.6224184906402463E-2</v>
      </c>
      <c r="MF197" s="849">
        <f t="shared" si="713"/>
        <v>-5.6224184906402463E-2</v>
      </c>
      <c r="MG197" s="849">
        <f t="shared" si="713"/>
        <v>-5.6224184906402463E-2</v>
      </c>
      <c r="MH197" s="849">
        <f t="shared" si="713"/>
        <v>-0.35285268318175511</v>
      </c>
      <c r="MI197" s="849">
        <f t="shared" si="713"/>
        <v>-0.35285268318175511</v>
      </c>
      <c r="MJ197" s="849">
        <f t="shared" si="713"/>
        <v>-0.35285268318175511</v>
      </c>
      <c r="MK197" s="849">
        <f t="shared" si="713"/>
        <v>-0.35285268318175511</v>
      </c>
      <c r="ML197" s="849">
        <f t="shared" si="713"/>
        <v>-0.35285268318175511</v>
      </c>
      <c r="MM197" s="849">
        <f t="shared" si="713"/>
        <v>-0.35285268318175511</v>
      </c>
      <c r="MN197" s="849">
        <f t="shared" si="713"/>
        <v>-0.35285268318175511</v>
      </c>
      <c r="MO197" s="849">
        <f t="shared" si="713"/>
        <v>-0.35285268318175511</v>
      </c>
      <c r="MP197" s="849">
        <f t="shared" si="713"/>
        <v>-2.445934491190016E-3</v>
      </c>
      <c r="MQ197" s="849">
        <f t="shared" si="713"/>
        <v>-2.445934491190016E-3</v>
      </c>
      <c r="MR197" s="849">
        <f t="shared" si="713"/>
        <v>-2.445934491190016E-3</v>
      </c>
      <c r="MS197" s="849">
        <f t="shared" si="713"/>
        <v>-2.445934491190016E-3</v>
      </c>
      <c r="MT197" s="849">
        <f t="shared" si="713"/>
        <v>-2.445934491190016E-3</v>
      </c>
      <c r="MU197" s="849">
        <f t="shared" si="713"/>
        <v>-2.445934491190016E-3</v>
      </c>
      <c r="MV197" s="849">
        <f t="shared" si="713"/>
        <v>-2.445934491190016E-3</v>
      </c>
      <c r="MW197" s="849">
        <f t="shared" si="713"/>
        <v>1.2299559669010307E-2</v>
      </c>
      <c r="MX197" s="849">
        <f t="shared" si="713"/>
        <v>1.2299559669010307E-2</v>
      </c>
      <c r="MY197" s="849">
        <f t="shared" si="713"/>
        <v>1.2299559669010307E-2</v>
      </c>
      <c r="MZ197" s="849">
        <f t="shared" si="713"/>
        <v>1.2299559669010307E-2</v>
      </c>
      <c r="NA197" s="849">
        <f t="shared" si="713"/>
        <v>1.2299559669010307E-2</v>
      </c>
      <c r="NB197" s="849">
        <f t="shared" si="713"/>
        <v>6.1052004797314652E-2</v>
      </c>
      <c r="NC197" s="849">
        <f t="shared" si="713"/>
        <v>6.1052004797314652E-2</v>
      </c>
      <c r="ND197" s="849">
        <f t="shared" si="713"/>
        <v>6.1052004797314652E-2</v>
      </c>
      <c r="NE197" s="849">
        <f t="shared" si="713"/>
        <v>6.1052004797314652E-2</v>
      </c>
      <c r="NF197" s="849">
        <f t="shared" si="713"/>
        <v>-6.6916885629859202E-2</v>
      </c>
      <c r="NG197" s="849">
        <f t="shared" si="713"/>
        <v>-6.6916885629859202E-2</v>
      </c>
      <c r="NH197" s="849">
        <f t="shared" si="713"/>
        <v>-6.6916885629859202E-2</v>
      </c>
      <c r="NI197" s="849">
        <f t="shared" si="713"/>
        <v>-6.6916885629859202E-2</v>
      </c>
      <c r="NJ197" s="849">
        <f t="shared" si="713"/>
        <v>-6.6916885629859202E-2</v>
      </c>
      <c r="NK197" s="849">
        <f t="shared" si="713"/>
        <v>-6.6916885629859202E-2</v>
      </c>
      <c r="NL197" s="849">
        <f t="shared" si="713"/>
        <v>-6.6916885629859202E-2</v>
      </c>
      <c r="NM197" s="849">
        <f t="shared" si="713"/>
        <v>-6.6916885629859202E-2</v>
      </c>
      <c r="NN197" s="849">
        <f t="shared" si="713"/>
        <v>1.6981778694678873E-2</v>
      </c>
      <c r="NO197" s="849">
        <f t="shared" si="713"/>
        <v>1.6981778694678873E-2</v>
      </c>
      <c r="NP197" s="849">
        <f t="shared" si="713"/>
        <v>1.6981778694678873E-2</v>
      </c>
      <c r="NQ197" s="849">
        <f t="shared" si="713"/>
        <v>1.6981778694678873E-2</v>
      </c>
      <c r="NR197" s="849">
        <f t="shared" si="713"/>
        <v>1.6981778694678873E-2</v>
      </c>
      <c r="NS197" s="849">
        <f t="shared" si="713"/>
        <v>1.6981778694678873E-2</v>
      </c>
      <c r="NT197" s="849">
        <f t="shared" si="713"/>
        <v>1.6981778694678873E-2</v>
      </c>
      <c r="NU197" s="849">
        <f t="shared" si="713"/>
        <v>0</v>
      </c>
      <c r="NV197" s="849">
        <f t="shared" si="713"/>
        <v>0</v>
      </c>
      <c r="NW197" s="849">
        <f t="shared" si="713"/>
        <v>0</v>
      </c>
      <c r="NX197" s="849">
        <f t="shared" si="713"/>
        <v>0</v>
      </c>
      <c r="NY197" s="849">
        <f t="shared" si="713"/>
        <v>-1.1534196706274535E-2</v>
      </c>
      <c r="NZ197" s="849">
        <f t="shared" si="713"/>
        <v>-1.1534196706274535E-2</v>
      </c>
      <c r="OA197" s="849">
        <f t="shared" si="713"/>
        <v>0</v>
      </c>
      <c r="OB197" s="849">
        <f t="shared" si="713"/>
        <v>0</v>
      </c>
      <c r="OC197" s="849">
        <f t="shared" si="713"/>
        <v>0</v>
      </c>
      <c r="OD197" s="849">
        <f t="shared" si="713"/>
        <v>-5.6224184906402463E-2</v>
      </c>
      <c r="OE197" s="849">
        <f t="shared" ref="OE197:QP197" si="714">OE194</f>
        <v>-5.6224184906402463E-2</v>
      </c>
      <c r="OF197" s="849">
        <f t="shared" si="714"/>
        <v>-5.6224184906402463E-2</v>
      </c>
      <c r="OG197" s="849">
        <f t="shared" si="714"/>
        <v>-5.6224184906402463E-2</v>
      </c>
      <c r="OH197" s="849">
        <f t="shared" si="714"/>
        <v>-0.35285268318175511</v>
      </c>
      <c r="OI197" s="849">
        <f t="shared" si="714"/>
        <v>-0.35285268318175511</v>
      </c>
      <c r="OJ197" s="849">
        <f t="shared" si="714"/>
        <v>-0.35285268318175511</v>
      </c>
      <c r="OK197" s="849">
        <f t="shared" si="714"/>
        <v>-0.35285268318175511</v>
      </c>
      <c r="OL197" s="849">
        <f t="shared" si="714"/>
        <v>-0.35285268318175511</v>
      </c>
      <c r="OM197" s="849">
        <f t="shared" si="714"/>
        <v>-0.35285268318175511</v>
      </c>
      <c r="ON197" s="849">
        <f t="shared" si="714"/>
        <v>-0.35285268318175511</v>
      </c>
      <c r="OO197" s="849">
        <f t="shared" si="714"/>
        <v>-0.35285268318175511</v>
      </c>
      <c r="OP197" s="849">
        <f t="shared" si="714"/>
        <v>-2.445934491190016E-3</v>
      </c>
      <c r="OQ197" s="849">
        <f t="shared" si="714"/>
        <v>-2.445934491190016E-3</v>
      </c>
      <c r="OR197" s="849">
        <f t="shared" si="714"/>
        <v>-2.445934491190016E-3</v>
      </c>
      <c r="OS197" s="849">
        <f t="shared" si="714"/>
        <v>-2.445934491190016E-3</v>
      </c>
      <c r="OT197" s="849">
        <f t="shared" si="714"/>
        <v>-2.445934491190016E-3</v>
      </c>
      <c r="OU197" s="849">
        <f t="shared" si="714"/>
        <v>-2.445934491190016E-3</v>
      </c>
      <c r="OV197" s="849">
        <f t="shared" si="714"/>
        <v>-2.445934491190016E-3</v>
      </c>
      <c r="OW197" s="849">
        <f t="shared" si="714"/>
        <v>1.2299559669010307E-2</v>
      </c>
      <c r="OX197" s="849">
        <f t="shared" si="714"/>
        <v>1.2299559669010307E-2</v>
      </c>
      <c r="OY197" s="849">
        <f t="shared" si="714"/>
        <v>1.2299559669010307E-2</v>
      </c>
      <c r="OZ197" s="849">
        <f t="shared" si="714"/>
        <v>1.2299559669010307E-2</v>
      </c>
      <c r="PA197" s="849">
        <f t="shared" si="714"/>
        <v>1.2299559669010307E-2</v>
      </c>
      <c r="PB197" s="849">
        <f t="shared" si="714"/>
        <v>6.1052004797314652E-2</v>
      </c>
      <c r="PC197" s="849">
        <f t="shared" si="714"/>
        <v>6.1052004797314652E-2</v>
      </c>
      <c r="PD197" s="849">
        <f t="shared" si="714"/>
        <v>6.1052004797314652E-2</v>
      </c>
      <c r="PE197" s="849">
        <f t="shared" si="714"/>
        <v>6.1052004797314652E-2</v>
      </c>
      <c r="PF197" s="849">
        <f t="shared" si="714"/>
        <v>-6.6916885629859202E-2</v>
      </c>
      <c r="PG197" s="849">
        <f t="shared" si="714"/>
        <v>-6.6916885629859202E-2</v>
      </c>
      <c r="PH197" s="849">
        <f t="shared" si="714"/>
        <v>-6.6916885629859202E-2</v>
      </c>
      <c r="PI197" s="849">
        <f t="shared" si="714"/>
        <v>-6.6916885629859202E-2</v>
      </c>
      <c r="PJ197" s="849">
        <f t="shared" si="714"/>
        <v>-6.6916885629859202E-2</v>
      </c>
      <c r="PK197" s="849">
        <f t="shared" si="714"/>
        <v>-6.6916885629859202E-2</v>
      </c>
      <c r="PL197" s="849">
        <f t="shared" si="714"/>
        <v>-6.6916885629859202E-2</v>
      </c>
      <c r="PM197" s="849">
        <f t="shared" si="714"/>
        <v>-6.6916885629859202E-2</v>
      </c>
      <c r="PN197" s="849">
        <f t="shared" si="714"/>
        <v>1.6981778694678873E-2</v>
      </c>
      <c r="PO197" s="849">
        <f t="shared" si="714"/>
        <v>1.6981778694678873E-2</v>
      </c>
      <c r="PP197" s="849">
        <f t="shared" si="714"/>
        <v>1.6981778694678873E-2</v>
      </c>
      <c r="PQ197" s="849">
        <f t="shared" si="714"/>
        <v>1.6981778694678873E-2</v>
      </c>
      <c r="PR197" s="849">
        <f t="shared" si="714"/>
        <v>1.6981778694678873E-2</v>
      </c>
      <c r="PS197" s="849">
        <f t="shared" si="714"/>
        <v>1.6981778694678873E-2</v>
      </c>
      <c r="PT197" s="849">
        <f t="shared" si="714"/>
        <v>1.6981778694678873E-2</v>
      </c>
      <c r="PU197" s="849">
        <f t="shared" si="714"/>
        <v>0</v>
      </c>
      <c r="PV197" s="849">
        <f t="shared" si="714"/>
        <v>0</v>
      </c>
      <c r="PW197" s="849">
        <f t="shared" si="714"/>
        <v>0</v>
      </c>
      <c r="PX197" s="849">
        <f t="shared" si="714"/>
        <v>0</v>
      </c>
      <c r="PY197" s="849">
        <f t="shared" si="714"/>
        <v>-1.1534196706274535E-2</v>
      </c>
      <c r="PZ197" s="849">
        <f t="shared" si="714"/>
        <v>-1.1534196706274535E-2</v>
      </c>
      <c r="QA197" s="849">
        <f t="shared" si="714"/>
        <v>0</v>
      </c>
      <c r="QB197" s="849">
        <f t="shared" si="714"/>
        <v>0</v>
      </c>
      <c r="QC197" s="849">
        <f t="shared" si="714"/>
        <v>0</v>
      </c>
      <c r="QD197" s="849">
        <f t="shared" si="714"/>
        <v>-5.6224184906402463E-2</v>
      </c>
      <c r="QE197" s="849">
        <f t="shared" si="714"/>
        <v>-5.6224184906402463E-2</v>
      </c>
      <c r="QF197" s="849">
        <f t="shared" si="714"/>
        <v>-5.6224184906402463E-2</v>
      </c>
      <c r="QG197" s="849">
        <f t="shared" si="714"/>
        <v>-5.6224184906402463E-2</v>
      </c>
      <c r="QH197" s="849">
        <f t="shared" si="714"/>
        <v>-0.35285268318175511</v>
      </c>
      <c r="QI197" s="849">
        <f t="shared" si="714"/>
        <v>-0.35285268318175511</v>
      </c>
      <c r="QJ197" s="849">
        <f t="shared" si="714"/>
        <v>-0.35285268318175511</v>
      </c>
      <c r="QK197" s="849">
        <f t="shared" si="714"/>
        <v>-0.35285268318175511</v>
      </c>
      <c r="QL197" s="849">
        <f t="shared" si="714"/>
        <v>-0.35285268318175511</v>
      </c>
      <c r="QM197" s="849">
        <f t="shared" si="714"/>
        <v>-0.35285268318175511</v>
      </c>
      <c r="QN197" s="849">
        <f t="shared" si="714"/>
        <v>-0.35285268318175511</v>
      </c>
      <c r="QO197" s="849">
        <f t="shared" si="714"/>
        <v>-0.35285268318175511</v>
      </c>
      <c r="QP197" s="849">
        <f t="shared" si="714"/>
        <v>-2.445934491190016E-3</v>
      </c>
      <c r="QQ197" s="849">
        <f t="shared" ref="QQ197:SI197" si="715">QQ194</f>
        <v>-2.445934491190016E-3</v>
      </c>
      <c r="QR197" s="849">
        <f t="shared" si="715"/>
        <v>-2.445934491190016E-3</v>
      </c>
      <c r="QS197" s="849">
        <f t="shared" si="715"/>
        <v>-2.445934491190016E-3</v>
      </c>
      <c r="QT197" s="849">
        <f t="shared" si="715"/>
        <v>-2.445934491190016E-3</v>
      </c>
      <c r="QU197" s="849">
        <f t="shared" si="715"/>
        <v>-2.445934491190016E-3</v>
      </c>
      <c r="QV197" s="849">
        <f t="shared" si="715"/>
        <v>-2.445934491190016E-3</v>
      </c>
      <c r="QW197" s="849">
        <f t="shared" si="715"/>
        <v>1.2299559669010307E-2</v>
      </c>
      <c r="QX197" s="849">
        <f t="shared" si="715"/>
        <v>1.2299559669010307E-2</v>
      </c>
      <c r="QY197" s="849">
        <f t="shared" si="715"/>
        <v>1.2299559669010307E-2</v>
      </c>
      <c r="QZ197" s="849">
        <f t="shared" si="715"/>
        <v>1.2299559669010307E-2</v>
      </c>
      <c r="RA197" s="849">
        <f t="shared" si="715"/>
        <v>1.2299559669010307E-2</v>
      </c>
      <c r="RB197" s="849">
        <f t="shared" si="715"/>
        <v>6.1052004797314652E-2</v>
      </c>
      <c r="RC197" s="849">
        <f t="shared" si="715"/>
        <v>6.1052004797314652E-2</v>
      </c>
      <c r="RD197" s="849">
        <f t="shared" si="715"/>
        <v>6.1052004797314652E-2</v>
      </c>
      <c r="RE197" s="849">
        <f t="shared" si="715"/>
        <v>6.1052004797314652E-2</v>
      </c>
      <c r="RF197" s="849">
        <f t="shared" si="715"/>
        <v>-6.6916885629859202E-2</v>
      </c>
      <c r="RG197" s="849">
        <f t="shared" si="715"/>
        <v>-6.6916885629859202E-2</v>
      </c>
      <c r="RH197" s="849">
        <f t="shared" si="715"/>
        <v>-6.6916885629859202E-2</v>
      </c>
      <c r="RI197" s="849">
        <f t="shared" si="715"/>
        <v>-6.6916885629859202E-2</v>
      </c>
      <c r="RJ197" s="849">
        <f t="shared" si="715"/>
        <v>-6.6916885629859202E-2</v>
      </c>
      <c r="RK197" s="849">
        <f t="shared" si="715"/>
        <v>-6.6916885629859202E-2</v>
      </c>
      <c r="RL197" s="849">
        <f t="shared" si="715"/>
        <v>-6.6916885629859202E-2</v>
      </c>
      <c r="RM197" s="849">
        <f t="shared" si="715"/>
        <v>-6.6916885629859202E-2</v>
      </c>
      <c r="RN197" s="849">
        <f t="shared" si="715"/>
        <v>1.6981778694678873E-2</v>
      </c>
      <c r="RO197" s="849">
        <f t="shared" si="715"/>
        <v>1.6981778694678873E-2</v>
      </c>
      <c r="RP197" s="849">
        <f t="shared" si="715"/>
        <v>1.6981778694678873E-2</v>
      </c>
      <c r="RQ197" s="849">
        <f t="shared" si="715"/>
        <v>1.6981778694678873E-2</v>
      </c>
      <c r="RR197" s="849">
        <f t="shared" si="715"/>
        <v>1.6981778694678873E-2</v>
      </c>
      <c r="RS197" s="849">
        <f t="shared" si="715"/>
        <v>1.6981778694678873E-2</v>
      </c>
      <c r="RT197" s="849">
        <f t="shared" si="715"/>
        <v>1.6981778694678873E-2</v>
      </c>
      <c r="RU197" s="849">
        <f t="shared" si="715"/>
        <v>0</v>
      </c>
      <c r="RV197" s="849">
        <f t="shared" si="715"/>
        <v>0</v>
      </c>
      <c r="RW197" s="849">
        <f t="shared" si="715"/>
        <v>0</v>
      </c>
      <c r="RX197" s="849">
        <f t="shared" si="715"/>
        <v>0</v>
      </c>
      <c r="RY197" s="849">
        <f t="shared" si="715"/>
        <v>-1.1534196706274535E-2</v>
      </c>
      <c r="RZ197" s="849">
        <f t="shared" si="715"/>
        <v>-1.1534196706274535E-2</v>
      </c>
      <c r="SA197" s="849">
        <f t="shared" si="715"/>
        <v>0</v>
      </c>
      <c r="SB197" s="849">
        <f t="shared" si="715"/>
        <v>0</v>
      </c>
      <c r="SC197" s="849">
        <f t="shared" si="715"/>
        <v>0</v>
      </c>
      <c r="SD197" s="849">
        <f t="shared" si="715"/>
        <v>-5.6224184906402463E-2</v>
      </c>
      <c r="SE197" s="849">
        <f t="shared" si="715"/>
        <v>-5.6224184906402463E-2</v>
      </c>
      <c r="SF197" s="849">
        <f t="shared" si="715"/>
        <v>-5.6224184906402463E-2</v>
      </c>
      <c r="SG197" s="849">
        <f t="shared" si="715"/>
        <v>-5.6224184906402463E-2</v>
      </c>
      <c r="SH197" s="849">
        <f t="shared" si="715"/>
        <v>-0.35285268318175511</v>
      </c>
      <c r="SI197" s="849">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49">
        <f t="shared" ref="K198:BV198" si="716">K195</f>
        <v>0</v>
      </c>
      <c r="L198" s="849">
        <f t="shared" si="716"/>
        <v>0</v>
      </c>
      <c r="M198" s="849">
        <f t="shared" si="716"/>
        <v>0</v>
      </c>
      <c r="N198" s="849">
        <f t="shared" si="716"/>
        <v>0</v>
      </c>
      <c r="O198" s="849">
        <f t="shared" si="716"/>
        <v>0</v>
      </c>
      <c r="P198" s="849">
        <f t="shared" si="716"/>
        <v>0</v>
      </c>
      <c r="Q198" s="849">
        <f t="shared" si="716"/>
        <v>0</v>
      </c>
      <c r="R198" s="849">
        <f t="shared" si="716"/>
        <v>0</v>
      </c>
      <c r="S198" s="849">
        <f t="shared" si="716"/>
        <v>0</v>
      </c>
      <c r="T198" s="849">
        <f t="shared" si="716"/>
        <v>0</v>
      </c>
      <c r="U198" s="849">
        <f t="shared" si="716"/>
        <v>0</v>
      </c>
      <c r="V198" s="849">
        <f t="shared" si="716"/>
        <v>0</v>
      </c>
      <c r="W198" s="849">
        <f t="shared" si="716"/>
        <v>0</v>
      </c>
      <c r="X198" s="849">
        <f t="shared" si="716"/>
        <v>0</v>
      </c>
      <c r="Y198" s="849">
        <f t="shared" si="716"/>
        <v>0</v>
      </c>
      <c r="Z198" s="849">
        <f t="shared" si="716"/>
        <v>0</v>
      </c>
      <c r="AA198" s="849">
        <f t="shared" si="716"/>
        <v>0</v>
      </c>
      <c r="AB198" s="849">
        <f t="shared" si="716"/>
        <v>0</v>
      </c>
      <c r="AC198" s="849">
        <f t="shared" si="716"/>
        <v>0</v>
      </c>
      <c r="AD198" s="849">
        <f t="shared" si="716"/>
        <v>0</v>
      </c>
      <c r="AE198" s="849">
        <f t="shared" si="716"/>
        <v>0</v>
      </c>
      <c r="AF198" s="849">
        <f t="shared" si="716"/>
        <v>0</v>
      </c>
      <c r="AG198" s="849">
        <f t="shared" si="716"/>
        <v>0</v>
      </c>
      <c r="AH198" s="849">
        <f t="shared" si="716"/>
        <v>0</v>
      </c>
      <c r="AI198" s="849">
        <f t="shared" si="716"/>
        <v>0</v>
      </c>
      <c r="AJ198" s="849">
        <f t="shared" si="716"/>
        <v>0</v>
      </c>
      <c r="AK198" s="849">
        <f t="shared" si="716"/>
        <v>0</v>
      </c>
      <c r="AL198" s="849">
        <f t="shared" si="716"/>
        <v>0</v>
      </c>
      <c r="AM198" s="849">
        <f t="shared" si="716"/>
        <v>0</v>
      </c>
      <c r="AN198" s="849">
        <f t="shared" si="716"/>
        <v>0</v>
      </c>
      <c r="AO198" s="849">
        <f t="shared" si="716"/>
        <v>0</v>
      </c>
      <c r="AP198" s="849">
        <f t="shared" si="716"/>
        <v>0</v>
      </c>
      <c r="AQ198" s="849">
        <f t="shared" si="716"/>
        <v>0</v>
      </c>
      <c r="AR198" s="849">
        <f t="shared" si="716"/>
        <v>0</v>
      </c>
      <c r="AS198" s="849">
        <f t="shared" si="716"/>
        <v>0</v>
      </c>
      <c r="AT198" s="849">
        <f t="shared" si="716"/>
        <v>0</v>
      </c>
      <c r="AU198" s="849">
        <f t="shared" si="716"/>
        <v>0</v>
      </c>
      <c r="AV198" s="849">
        <f t="shared" si="716"/>
        <v>0</v>
      </c>
      <c r="AW198" s="849">
        <f t="shared" si="716"/>
        <v>0</v>
      </c>
      <c r="AX198" s="849">
        <f t="shared" si="716"/>
        <v>0</v>
      </c>
      <c r="AY198" s="849">
        <f t="shared" si="716"/>
        <v>0</v>
      </c>
      <c r="AZ198" s="849">
        <f t="shared" si="716"/>
        <v>0</v>
      </c>
      <c r="BA198" s="849">
        <f t="shared" si="716"/>
        <v>0</v>
      </c>
      <c r="BB198" s="849">
        <f t="shared" si="716"/>
        <v>0</v>
      </c>
      <c r="BC198" s="849">
        <f t="shared" si="716"/>
        <v>0</v>
      </c>
      <c r="BD198" s="849">
        <f t="shared" si="716"/>
        <v>0</v>
      </c>
      <c r="BE198" s="849">
        <f t="shared" si="716"/>
        <v>0</v>
      </c>
      <c r="BF198" s="849">
        <f t="shared" si="716"/>
        <v>0</v>
      </c>
      <c r="BG198" s="849">
        <f t="shared" si="716"/>
        <v>0</v>
      </c>
      <c r="BH198" s="849">
        <f t="shared" si="716"/>
        <v>0</v>
      </c>
      <c r="BI198" s="849">
        <f t="shared" si="716"/>
        <v>0</v>
      </c>
      <c r="BJ198" s="849">
        <f t="shared" si="716"/>
        <v>0</v>
      </c>
      <c r="BK198" s="849">
        <f t="shared" si="716"/>
        <v>0</v>
      </c>
      <c r="BL198" s="849">
        <f t="shared" si="716"/>
        <v>0</v>
      </c>
      <c r="BM198" s="849">
        <f t="shared" si="716"/>
        <v>0</v>
      </c>
      <c r="BN198" s="849">
        <f t="shared" si="716"/>
        <v>-8.4908893473416569E-3</v>
      </c>
      <c r="BO198" s="849">
        <f t="shared" si="716"/>
        <v>-8.4908893473416569E-3</v>
      </c>
      <c r="BP198" s="849">
        <f t="shared" si="716"/>
        <v>-8.4908893473416569E-3</v>
      </c>
      <c r="BQ198" s="849">
        <f t="shared" si="716"/>
        <v>-8.4908893473416569E-3</v>
      </c>
      <c r="BR198" s="849">
        <f t="shared" si="716"/>
        <v>-8.4908893473416569E-3</v>
      </c>
      <c r="BS198" s="849">
        <f t="shared" si="716"/>
        <v>-8.4908893473416569E-3</v>
      </c>
      <c r="BT198" s="849">
        <f t="shared" si="716"/>
        <v>-8.4908893473416569E-3</v>
      </c>
      <c r="BU198" s="849">
        <f t="shared" si="716"/>
        <v>-2.9886847986642984E-2</v>
      </c>
      <c r="BV198" s="849">
        <f t="shared" si="716"/>
        <v>-2.9886847986642984E-2</v>
      </c>
      <c r="BW198" s="849">
        <f t="shared" ref="BW198:EH198" si="717">BW195</f>
        <v>-2.9886847986642984E-2</v>
      </c>
      <c r="BX198" s="849">
        <f t="shared" si="717"/>
        <v>-2.9886847986642984E-2</v>
      </c>
      <c r="BY198" s="849">
        <f t="shared" si="717"/>
        <v>-3.4602590118830712E-2</v>
      </c>
      <c r="BZ198" s="849">
        <f t="shared" si="717"/>
        <v>-3.4602590118830712E-2</v>
      </c>
      <c r="CA198" s="849">
        <f t="shared" si="717"/>
        <v>-9.8476194310750387E-3</v>
      </c>
      <c r="CB198" s="849">
        <f t="shared" si="717"/>
        <v>-9.8476194310750387E-3</v>
      </c>
      <c r="CC198" s="849">
        <f t="shared" si="717"/>
        <v>-9.8476194310750387E-3</v>
      </c>
      <c r="CD198" s="849">
        <f t="shared" si="717"/>
        <v>0</v>
      </c>
      <c r="CE198" s="849">
        <f t="shared" si="717"/>
        <v>0</v>
      </c>
      <c r="CF198" s="849">
        <f t="shared" si="717"/>
        <v>0</v>
      </c>
      <c r="CG198" s="849">
        <f t="shared" si="717"/>
        <v>0</v>
      </c>
      <c r="CH198" s="849">
        <f t="shared" si="717"/>
        <v>0</v>
      </c>
      <c r="CI198" s="849">
        <f t="shared" si="717"/>
        <v>0</v>
      </c>
      <c r="CJ198" s="849">
        <f t="shared" si="717"/>
        <v>0</v>
      </c>
      <c r="CK198" s="849">
        <f t="shared" si="717"/>
        <v>0</v>
      </c>
      <c r="CL198" s="849">
        <f t="shared" si="717"/>
        <v>0</v>
      </c>
      <c r="CM198" s="849">
        <f t="shared" si="717"/>
        <v>0</v>
      </c>
      <c r="CN198" s="849">
        <f t="shared" si="717"/>
        <v>0</v>
      </c>
      <c r="CO198" s="849">
        <f t="shared" si="717"/>
        <v>0</v>
      </c>
      <c r="CP198" s="849">
        <f t="shared" si="717"/>
        <v>0</v>
      </c>
      <c r="CQ198" s="849">
        <f t="shared" si="717"/>
        <v>0</v>
      </c>
      <c r="CR198" s="849">
        <f t="shared" si="717"/>
        <v>0</v>
      </c>
      <c r="CS198" s="849">
        <f t="shared" si="717"/>
        <v>0</v>
      </c>
      <c r="CT198" s="849">
        <f t="shared" si="717"/>
        <v>0</v>
      </c>
      <c r="CU198" s="849">
        <f t="shared" si="717"/>
        <v>0</v>
      </c>
      <c r="CV198" s="849">
        <f t="shared" si="717"/>
        <v>0</v>
      </c>
      <c r="CW198" s="849">
        <f t="shared" si="717"/>
        <v>0</v>
      </c>
      <c r="CX198" s="849">
        <f t="shared" si="717"/>
        <v>0</v>
      </c>
      <c r="CY198" s="849">
        <f t="shared" si="717"/>
        <v>0</v>
      </c>
      <c r="CZ198" s="849">
        <f t="shared" si="717"/>
        <v>0</v>
      </c>
      <c r="DA198" s="849">
        <f t="shared" si="717"/>
        <v>0</v>
      </c>
      <c r="DB198" s="849">
        <f t="shared" si="717"/>
        <v>0</v>
      </c>
      <c r="DC198" s="849">
        <f t="shared" si="717"/>
        <v>0</v>
      </c>
      <c r="DD198" s="849">
        <f t="shared" si="717"/>
        <v>0</v>
      </c>
      <c r="DE198" s="849">
        <f t="shared" si="717"/>
        <v>0</v>
      </c>
      <c r="DF198" s="849">
        <f t="shared" si="717"/>
        <v>0</v>
      </c>
      <c r="DG198" s="849">
        <f t="shared" si="717"/>
        <v>0</v>
      </c>
      <c r="DH198" s="849">
        <f t="shared" si="717"/>
        <v>0</v>
      </c>
      <c r="DI198" s="849">
        <f t="shared" si="717"/>
        <v>0</v>
      </c>
      <c r="DJ198" s="849">
        <f t="shared" si="717"/>
        <v>0</v>
      </c>
      <c r="DK198" s="849">
        <f t="shared" si="717"/>
        <v>0</v>
      </c>
      <c r="DL198" s="849">
        <f t="shared" si="717"/>
        <v>0</v>
      </c>
      <c r="DM198" s="849">
        <f t="shared" si="717"/>
        <v>0</v>
      </c>
      <c r="DN198" s="849">
        <f t="shared" si="717"/>
        <v>0</v>
      </c>
      <c r="DO198" s="849">
        <f t="shared" si="717"/>
        <v>0</v>
      </c>
      <c r="DP198" s="849">
        <f t="shared" si="717"/>
        <v>0</v>
      </c>
      <c r="DQ198" s="849">
        <f t="shared" si="717"/>
        <v>0</v>
      </c>
      <c r="DR198" s="849">
        <f t="shared" si="717"/>
        <v>0</v>
      </c>
      <c r="DS198" s="849">
        <f t="shared" si="717"/>
        <v>0</v>
      </c>
      <c r="DT198" s="849">
        <f t="shared" si="717"/>
        <v>0</v>
      </c>
      <c r="DU198" s="849">
        <f t="shared" si="717"/>
        <v>0</v>
      </c>
      <c r="DV198" s="849">
        <f t="shared" si="717"/>
        <v>0</v>
      </c>
      <c r="DW198" s="849">
        <f t="shared" si="717"/>
        <v>0</v>
      </c>
      <c r="DX198" s="849">
        <f t="shared" si="717"/>
        <v>0</v>
      </c>
      <c r="DY198" s="849">
        <f t="shared" si="717"/>
        <v>0</v>
      </c>
      <c r="DZ198" s="849">
        <f t="shared" si="717"/>
        <v>0</v>
      </c>
      <c r="EA198" s="849">
        <f t="shared" si="717"/>
        <v>0</v>
      </c>
      <c r="EB198" s="849">
        <f t="shared" si="717"/>
        <v>0</v>
      </c>
      <c r="EC198" s="849">
        <f t="shared" si="717"/>
        <v>0</v>
      </c>
      <c r="ED198" s="849">
        <f t="shared" si="717"/>
        <v>0.12345739642239284</v>
      </c>
      <c r="EE198" s="849">
        <f t="shared" si="717"/>
        <v>0.12345739642239284</v>
      </c>
      <c r="EF198" s="849">
        <f t="shared" si="717"/>
        <v>0.12345739642239284</v>
      </c>
      <c r="EG198" s="849">
        <f t="shared" si="717"/>
        <v>0.12345739642239284</v>
      </c>
      <c r="EH198" s="849">
        <f t="shared" si="717"/>
        <v>0.14041013019597237</v>
      </c>
      <c r="EI198" s="849">
        <f t="shared" ref="EI198:GT198" si="718">EI195</f>
        <v>0.17</v>
      </c>
      <c r="EJ198" s="849">
        <f t="shared" si="718"/>
        <v>0.2</v>
      </c>
      <c r="EK198" s="849">
        <f t="shared" si="718"/>
        <v>0.25</v>
      </c>
      <c r="EL198" s="849">
        <f t="shared" si="718"/>
        <v>0.3</v>
      </c>
      <c r="EM198" s="849">
        <f t="shared" si="718"/>
        <v>0.5</v>
      </c>
      <c r="EN198" s="849">
        <f t="shared" si="718"/>
        <v>0.6</v>
      </c>
      <c r="EO198" s="849">
        <f t="shared" si="718"/>
        <v>0.8</v>
      </c>
      <c r="EP198" s="849">
        <f t="shared" si="718"/>
        <v>0.2</v>
      </c>
      <c r="EQ198" s="849">
        <f t="shared" si="718"/>
        <v>0</v>
      </c>
      <c r="ER198" s="849">
        <f t="shared" si="718"/>
        <v>0</v>
      </c>
      <c r="ES198" s="849">
        <f t="shared" si="718"/>
        <v>-2.6905279403099058E-2</v>
      </c>
      <c r="ET198" s="849">
        <f t="shared" si="718"/>
        <v>-2.6905279403099058E-2</v>
      </c>
      <c r="EU198" s="849">
        <f t="shared" si="718"/>
        <v>-2.6905279403099058E-2</v>
      </c>
      <c r="EV198" s="849">
        <f t="shared" si="718"/>
        <v>-2.6905279403099058E-2</v>
      </c>
      <c r="EW198" s="849">
        <f t="shared" si="718"/>
        <v>1.4984508116260287E-2</v>
      </c>
      <c r="EX198" s="849">
        <f t="shared" si="718"/>
        <v>1.4984508116260287E-2</v>
      </c>
      <c r="EY198" s="849">
        <f t="shared" si="718"/>
        <v>1.4984508116260287E-2</v>
      </c>
      <c r="EZ198" s="849">
        <f t="shared" si="718"/>
        <v>1.4984508116260287E-2</v>
      </c>
      <c r="FA198" s="849">
        <f t="shared" si="718"/>
        <v>1.4984508116260287E-2</v>
      </c>
      <c r="FB198" s="849">
        <f t="shared" si="718"/>
        <v>-2.6160774145127519E-3</v>
      </c>
      <c r="FC198" s="849">
        <f t="shared" si="718"/>
        <v>-2.6160774145127519E-3</v>
      </c>
      <c r="FD198" s="849">
        <f t="shared" si="718"/>
        <v>-2.6160774145127519E-3</v>
      </c>
      <c r="FE198" s="849">
        <f t="shared" si="718"/>
        <v>-2.6160774145127519E-3</v>
      </c>
      <c r="FF198" s="849">
        <f t="shared" si="718"/>
        <v>0</v>
      </c>
      <c r="FG198" s="849">
        <f t="shared" si="718"/>
        <v>0</v>
      </c>
      <c r="FH198" s="849">
        <f t="shared" si="718"/>
        <v>0</v>
      </c>
      <c r="FI198" s="849">
        <f t="shared" si="718"/>
        <v>0</v>
      </c>
      <c r="FJ198" s="849">
        <f t="shared" si="718"/>
        <v>0</v>
      </c>
      <c r="FK198" s="849">
        <f t="shared" si="718"/>
        <v>0</v>
      </c>
      <c r="FL198" s="849">
        <f t="shared" si="718"/>
        <v>0</v>
      </c>
      <c r="FM198" s="849">
        <f t="shared" si="718"/>
        <v>0</v>
      </c>
      <c r="FN198" s="849">
        <f t="shared" si="718"/>
        <v>-0.12736334021008755</v>
      </c>
      <c r="FO198" s="849">
        <f t="shared" si="718"/>
        <v>-0.12736334021008755</v>
      </c>
      <c r="FP198" s="849">
        <f t="shared" si="718"/>
        <v>-0.12736334021008755</v>
      </c>
      <c r="FQ198" s="849">
        <f t="shared" si="718"/>
        <v>-0.12736334021008755</v>
      </c>
      <c r="FR198" s="849">
        <f t="shared" si="718"/>
        <v>-0.12736334021008755</v>
      </c>
      <c r="FS198" s="849">
        <f t="shared" si="718"/>
        <v>-0.12736334021008755</v>
      </c>
      <c r="FT198" s="849">
        <f t="shared" si="718"/>
        <v>-0.12736334021008755</v>
      </c>
      <c r="FU198" s="849">
        <f t="shared" si="718"/>
        <v>0</v>
      </c>
      <c r="FV198" s="849">
        <f t="shared" si="718"/>
        <v>0</v>
      </c>
      <c r="FW198" s="849">
        <f t="shared" si="718"/>
        <v>0</v>
      </c>
      <c r="FX198" s="849">
        <f t="shared" si="718"/>
        <v>0</v>
      </c>
      <c r="FY198" s="849">
        <f t="shared" si="718"/>
        <v>-1.1534196706274535E-2</v>
      </c>
      <c r="FZ198" s="849">
        <f t="shared" si="718"/>
        <v>-1.1534196706274535E-2</v>
      </c>
      <c r="GA198" s="849">
        <f t="shared" si="718"/>
        <v>0</v>
      </c>
      <c r="GB198" s="849">
        <f t="shared" si="718"/>
        <v>0</v>
      </c>
      <c r="GC198" s="849">
        <f t="shared" si="718"/>
        <v>0</v>
      </c>
      <c r="GD198" s="849">
        <f t="shared" si="718"/>
        <v>0.8114834083055209</v>
      </c>
      <c r="GE198" s="849">
        <f t="shared" si="718"/>
        <v>0.8114834083055209</v>
      </c>
      <c r="GF198" s="849">
        <f t="shared" si="718"/>
        <v>0.8114834083055209</v>
      </c>
      <c r="GG198" s="849">
        <f t="shared" si="718"/>
        <v>0.8114834083055209</v>
      </c>
      <c r="GH198" s="849">
        <f t="shared" si="718"/>
        <v>0.92375085655244327</v>
      </c>
      <c r="GI198" s="849">
        <f t="shared" si="718"/>
        <v>0.92375085655244327</v>
      </c>
      <c r="GJ198" s="849">
        <f t="shared" si="718"/>
        <v>0.92375085655244327</v>
      </c>
      <c r="GK198" s="849">
        <f t="shared" si="718"/>
        <v>0.92375085655244327</v>
      </c>
      <c r="GL198" s="849">
        <f t="shared" si="718"/>
        <v>0.92375085655244327</v>
      </c>
      <c r="GM198" s="849">
        <f t="shared" si="718"/>
        <v>0.92375085655244327</v>
      </c>
      <c r="GN198" s="849">
        <f t="shared" si="718"/>
        <v>0.92375085655244327</v>
      </c>
      <c r="GO198" s="849">
        <f t="shared" si="718"/>
        <v>0.92375085655244327</v>
      </c>
      <c r="GP198" s="849">
        <f t="shared" si="718"/>
        <v>0.11740485557715985</v>
      </c>
      <c r="GQ198" s="849">
        <f t="shared" si="718"/>
        <v>0.11740485557715985</v>
      </c>
      <c r="GR198" s="849">
        <f t="shared" si="718"/>
        <v>0.11740485557715985</v>
      </c>
      <c r="GS198" s="849">
        <f t="shared" si="718"/>
        <v>0.11740485557715985</v>
      </c>
      <c r="GT198" s="849">
        <f t="shared" si="718"/>
        <v>0.11740485557715985</v>
      </c>
      <c r="GU198" s="849">
        <f t="shared" ref="GU198:JF198" si="719">GU195</f>
        <v>0.11740485557715985</v>
      </c>
      <c r="GV198" s="849">
        <f t="shared" si="719"/>
        <v>0.11740485557715985</v>
      </c>
      <c r="GW198" s="849">
        <f t="shared" si="719"/>
        <v>0.13888701194843911</v>
      </c>
      <c r="GX198" s="849">
        <f t="shared" si="719"/>
        <v>0.13888701194843911</v>
      </c>
      <c r="GY198" s="849">
        <f t="shared" si="719"/>
        <v>0.13888701194843911</v>
      </c>
      <c r="GZ198" s="849">
        <f t="shared" si="719"/>
        <v>0.13888701194843911</v>
      </c>
      <c r="HA198" s="849">
        <f t="shared" si="719"/>
        <v>0.13888701194843911</v>
      </c>
      <c r="HB198" s="849">
        <f t="shared" si="719"/>
        <v>1.1100364508600968E-2</v>
      </c>
      <c r="HC198" s="849">
        <f t="shared" si="719"/>
        <v>1.1100364508600968E-2</v>
      </c>
      <c r="HD198" s="849">
        <f t="shared" si="719"/>
        <v>1.1100364508600968E-2</v>
      </c>
      <c r="HE198" s="849">
        <f t="shared" si="719"/>
        <v>1.1100364508600968E-2</v>
      </c>
      <c r="HF198" s="849">
        <f t="shared" si="719"/>
        <v>0</v>
      </c>
      <c r="HG198" s="849">
        <f t="shared" si="719"/>
        <v>6.6916885629861866E-3</v>
      </c>
      <c r="HH198" s="849">
        <f t="shared" si="719"/>
        <v>6.6916885629861866E-3</v>
      </c>
      <c r="HI198" s="849">
        <f t="shared" si="719"/>
        <v>6.6916885629861866E-3</v>
      </c>
      <c r="HJ198" s="849">
        <f t="shared" si="719"/>
        <v>6.6916885629861866E-3</v>
      </c>
      <c r="HK198" s="849">
        <f t="shared" si="719"/>
        <v>6.6916885629861866E-3</v>
      </c>
      <c r="HL198" s="849">
        <f t="shared" si="719"/>
        <v>6.6916885629861866E-3</v>
      </c>
      <c r="HM198" s="849">
        <f t="shared" si="719"/>
        <v>6.6916885629861866E-3</v>
      </c>
      <c r="HN198" s="849">
        <f t="shared" si="719"/>
        <v>6.7927114778714603E-2</v>
      </c>
      <c r="HO198" s="849">
        <f t="shared" si="719"/>
        <v>6.7927114778714603E-2</v>
      </c>
      <c r="HP198" s="849">
        <f t="shared" si="719"/>
        <v>6.7927114778714603E-2</v>
      </c>
      <c r="HQ198" s="849">
        <f t="shared" si="719"/>
        <v>6.7927114778714603E-2</v>
      </c>
      <c r="HR198" s="849">
        <f t="shared" si="719"/>
        <v>6.7927114778714603E-2</v>
      </c>
      <c r="HS198" s="849">
        <f t="shared" si="719"/>
        <v>6.7927114778714603E-2</v>
      </c>
      <c r="HT198" s="849">
        <f t="shared" si="719"/>
        <v>6.7927114778714603E-2</v>
      </c>
      <c r="HU198" s="849">
        <f t="shared" si="719"/>
        <v>1.9924565324432209E-2</v>
      </c>
      <c r="HV198" s="849">
        <f t="shared" si="719"/>
        <v>1.9924565324432209E-2</v>
      </c>
      <c r="HW198" s="849">
        <f t="shared" si="719"/>
        <v>1.9924565324432209E-2</v>
      </c>
      <c r="HX198" s="849">
        <f t="shared" si="719"/>
        <v>1.9924565324432209E-2</v>
      </c>
      <c r="HY198" s="849">
        <f t="shared" si="719"/>
        <v>2.3068393412553512E-2</v>
      </c>
      <c r="HZ198" s="849">
        <f t="shared" si="719"/>
        <v>2.3068393412553512E-2</v>
      </c>
      <c r="IA198" s="849">
        <f t="shared" si="719"/>
        <v>1.9695238862154518E-2</v>
      </c>
      <c r="IB198" s="849">
        <f t="shared" si="719"/>
        <v>1.9695238862154518E-2</v>
      </c>
      <c r="IC198" s="849">
        <f t="shared" si="719"/>
        <v>1.9695238862154518E-2</v>
      </c>
      <c r="ID198" s="849">
        <f t="shared" si="719"/>
        <v>0.93062149309685527</v>
      </c>
      <c r="IE198" s="849">
        <f t="shared" si="719"/>
        <v>0.93062149309685527</v>
      </c>
      <c r="IF198" s="849">
        <f t="shared" si="719"/>
        <v>0.93062149309685527</v>
      </c>
      <c r="IG198" s="849">
        <f t="shared" si="719"/>
        <v>0.93062149309685527</v>
      </c>
      <c r="IH198" s="849">
        <f t="shared" si="719"/>
        <v>0.98287091137179949</v>
      </c>
      <c r="II198" s="849">
        <f t="shared" si="719"/>
        <v>0.98656591479800859</v>
      </c>
      <c r="IJ198" s="849">
        <f t="shared" si="719"/>
        <v>0.98656591479800859</v>
      </c>
      <c r="IK198" s="849">
        <f t="shared" si="719"/>
        <v>0.98656591479800859</v>
      </c>
      <c r="IL198" s="849">
        <f t="shared" si="719"/>
        <v>0.98656591479800859</v>
      </c>
      <c r="IM198" s="849">
        <f t="shared" si="719"/>
        <v>0.98656591479800859</v>
      </c>
      <c r="IN198" s="849">
        <f t="shared" si="719"/>
        <v>0.98656591479800859</v>
      </c>
      <c r="IO198" s="849">
        <f t="shared" si="719"/>
        <v>0.98656591479800859</v>
      </c>
      <c r="IP198" s="849">
        <f t="shared" si="719"/>
        <v>2.2013410420710144E-2</v>
      </c>
      <c r="IQ198" s="849">
        <f t="shared" si="719"/>
        <v>2.2013410420710144E-2</v>
      </c>
      <c r="IR198" s="849">
        <f t="shared" si="719"/>
        <v>2.2013410420710144E-2</v>
      </c>
      <c r="IS198" s="849">
        <f t="shared" si="719"/>
        <v>2.2013410420710144E-2</v>
      </c>
      <c r="IT198" s="849">
        <f t="shared" si="719"/>
        <v>2.2013410420710144E-2</v>
      </c>
      <c r="IU198" s="849">
        <f t="shared" si="719"/>
        <v>2.2013410420710144E-2</v>
      </c>
      <c r="IV198" s="849">
        <f t="shared" si="719"/>
        <v>2.2013410420710144E-2</v>
      </c>
      <c r="IW198" s="849">
        <f t="shared" si="719"/>
        <v>-1.3889487335099204E-3</v>
      </c>
      <c r="IX198" s="849">
        <f t="shared" si="719"/>
        <v>-1.3889487335099204E-3</v>
      </c>
      <c r="IY198" s="849">
        <f t="shared" si="719"/>
        <v>-1.3889487335099204E-3</v>
      </c>
      <c r="IZ198" s="849">
        <f t="shared" si="719"/>
        <v>-1.3889487335099204E-3</v>
      </c>
      <c r="JA198" s="849">
        <f t="shared" si="719"/>
        <v>-1.3889487335099204E-3</v>
      </c>
      <c r="JB198" s="849">
        <f t="shared" si="719"/>
        <v>2.8753433272902029E-2</v>
      </c>
      <c r="JC198" s="849">
        <f t="shared" si="719"/>
        <v>2.8753433272902029E-2</v>
      </c>
      <c r="JD198" s="849">
        <f t="shared" si="719"/>
        <v>2.8753433272902029E-2</v>
      </c>
      <c r="JE198" s="849">
        <f t="shared" si="719"/>
        <v>2.8753433272902029E-2</v>
      </c>
      <c r="JF198" s="849">
        <f t="shared" si="719"/>
        <v>-7.3183904137898104E-2</v>
      </c>
      <c r="JG198" s="849">
        <f t="shared" ref="JG198:LR198" si="720">JG195</f>
        <v>-7.3183904137898104E-2</v>
      </c>
      <c r="JH198" s="849">
        <f t="shared" si="720"/>
        <v>-7.3183904137898104E-2</v>
      </c>
      <c r="JI198" s="849">
        <f t="shared" si="720"/>
        <v>-7.3183904137898104E-2</v>
      </c>
      <c r="JJ198" s="849">
        <f t="shared" si="720"/>
        <v>-7.3183904137898104E-2</v>
      </c>
      <c r="JK198" s="849">
        <f t="shared" si="720"/>
        <v>-7.3183904137898104E-2</v>
      </c>
      <c r="JL198" s="849">
        <f t="shared" si="720"/>
        <v>-7.3183904137898104E-2</v>
      </c>
      <c r="JM198" s="849">
        <f t="shared" si="720"/>
        <v>-7.3183904137898104E-2</v>
      </c>
      <c r="JN198" s="849">
        <f t="shared" si="720"/>
        <v>5.9436225431375611E-2</v>
      </c>
      <c r="JO198" s="849">
        <f t="shared" si="720"/>
        <v>5.9436225431375611E-2</v>
      </c>
      <c r="JP198" s="849">
        <f t="shared" si="720"/>
        <v>5.9436225431375611E-2</v>
      </c>
      <c r="JQ198" s="849">
        <f t="shared" si="720"/>
        <v>5.9436225431375611E-2</v>
      </c>
      <c r="JR198" s="849">
        <f t="shared" si="720"/>
        <v>5.9436225431375611E-2</v>
      </c>
      <c r="JS198" s="849">
        <f t="shared" si="720"/>
        <v>5.9436225431375611E-2</v>
      </c>
      <c r="JT198" s="849">
        <f t="shared" si="720"/>
        <v>5.9436225431375611E-2</v>
      </c>
      <c r="JU198" s="849">
        <f t="shared" si="720"/>
        <v>0.10958510928435228</v>
      </c>
      <c r="JV198" s="849">
        <f t="shared" si="720"/>
        <v>0.10958510928435228</v>
      </c>
      <c r="JW198" s="849">
        <f t="shared" si="720"/>
        <v>0.10958510928435228</v>
      </c>
      <c r="JX198" s="849">
        <f t="shared" si="720"/>
        <v>0.10958510928435228</v>
      </c>
      <c r="JY198" s="849">
        <f t="shared" si="720"/>
        <v>0.10380777035648325</v>
      </c>
      <c r="JZ198" s="849">
        <f t="shared" si="720"/>
        <v>0.10380777035648325</v>
      </c>
      <c r="KA198" s="849">
        <f t="shared" si="720"/>
        <v>0.11817143317290402</v>
      </c>
      <c r="KB198" s="849">
        <f t="shared" si="720"/>
        <v>0.11817143317290402</v>
      </c>
      <c r="KC198" s="849">
        <f t="shared" si="720"/>
        <v>0.11817143317290402</v>
      </c>
      <c r="KD198" s="849">
        <f t="shared" si="720"/>
        <v>1.0758501247009677</v>
      </c>
      <c r="KE198" s="849">
        <f t="shared" si="720"/>
        <v>1.0758501247009677</v>
      </c>
      <c r="KF198" s="849">
        <f t="shared" si="720"/>
        <v>1.0758501247009677</v>
      </c>
      <c r="KG198" s="849">
        <f t="shared" si="720"/>
        <v>1.0758501247009677</v>
      </c>
      <c r="KH198" s="849">
        <f t="shared" si="720"/>
        <v>0.39167036317823722</v>
      </c>
      <c r="KI198" s="849">
        <f t="shared" si="720"/>
        <v>0.39167036317823722</v>
      </c>
      <c r="KJ198" s="849">
        <f t="shared" si="720"/>
        <v>0.39167036317823722</v>
      </c>
      <c r="KK198" s="849">
        <f t="shared" si="720"/>
        <v>0.39167036317823722</v>
      </c>
      <c r="KL198" s="849">
        <f t="shared" si="720"/>
        <v>0.39167036317823722</v>
      </c>
      <c r="KM198" s="849">
        <f t="shared" si="720"/>
        <v>0.39167036317823722</v>
      </c>
      <c r="KN198" s="849">
        <f t="shared" si="720"/>
        <v>0.39167036317823722</v>
      </c>
      <c r="KO198" s="849">
        <f t="shared" si="720"/>
        <v>0.39167036317823722</v>
      </c>
      <c r="KP198" s="849">
        <f t="shared" si="720"/>
        <v>-7.8269903718108935E-2</v>
      </c>
      <c r="KQ198" s="849">
        <f t="shared" si="720"/>
        <v>-7.8269903718108935E-2</v>
      </c>
      <c r="KR198" s="849">
        <f t="shared" si="720"/>
        <v>-7.8269903718108935E-2</v>
      </c>
      <c r="KS198" s="849">
        <f t="shared" si="720"/>
        <v>-7.8269903718108935E-2</v>
      </c>
      <c r="KT198" s="849">
        <f t="shared" si="720"/>
        <v>-7.8269903718108935E-2</v>
      </c>
      <c r="KU198" s="849">
        <f t="shared" si="720"/>
        <v>-7.8269903718108935E-2</v>
      </c>
      <c r="KV198" s="849">
        <f t="shared" si="720"/>
        <v>-7.8269903718108935E-2</v>
      </c>
      <c r="KW198" s="849">
        <f t="shared" si="720"/>
        <v>-2.8758188676089702E-2</v>
      </c>
      <c r="KX198" s="849">
        <f t="shared" si="720"/>
        <v>-2.8758188676089702E-2</v>
      </c>
      <c r="KY198" s="849">
        <f t="shared" si="720"/>
        <v>-2.8758188676089702E-2</v>
      </c>
      <c r="KZ198" s="849">
        <f t="shared" si="720"/>
        <v>-2.8758188676089702E-2</v>
      </c>
      <c r="LA198" s="849">
        <f t="shared" si="720"/>
        <v>-2.8758188676089702E-2</v>
      </c>
      <c r="LB198" s="849">
        <f t="shared" si="720"/>
        <v>-1.1100364508602745E-2</v>
      </c>
      <c r="LC198" s="849">
        <f t="shared" si="720"/>
        <v>-1.1100364508602745E-2</v>
      </c>
      <c r="LD198" s="849">
        <f t="shared" si="720"/>
        <v>-1.1100364508602745E-2</v>
      </c>
      <c r="LE198" s="849">
        <f t="shared" si="720"/>
        <v>-1.1100364508602745E-2</v>
      </c>
      <c r="LF198" s="849">
        <f t="shared" si="720"/>
        <v>-1.3383377125969709E-2</v>
      </c>
      <c r="LG198" s="849">
        <f t="shared" si="720"/>
        <v>-1.3383377125969709E-2</v>
      </c>
      <c r="LH198" s="849">
        <f t="shared" si="720"/>
        <v>-1.3383377125969709E-2</v>
      </c>
      <c r="LI198" s="849">
        <f t="shared" si="720"/>
        <v>-1.3383377125969709E-2</v>
      </c>
      <c r="LJ198" s="849">
        <f t="shared" si="720"/>
        <v>-1.3383377125969709E-2</v>
      </c>
      <c r="LK198" s="849">
        <f t="shared" si="720"/>
        <v>-1.3383377125969709E-2</v>
      </c>
      <c r="LL198" s="849">
        <f t="shared" si="720"/>
        <v>-1.3383377125969709E-2</v>
      </c>
      <c r="LM198" s="849">
        <f t="shared" si="720"/>
        <v>-1.3383377125969709E-2</v>
      </c>
      <c r="LN198" s="849">
        <f t="shared" si="720"/>
        <v>1.6981778694678873E-2</v>
      </c>
      <c r="LO198" s="849">
        <f t="shared" si="720"/>
        <v>1.6981778694678873E-2</v>
      </c>
      <c r="LP198" s="849">
        <f t="shared" si="720"/>
        <v>1.6981778694678873E-2</v>
      </c>
      <c r="LQ198" s="849">
        <f t="shared" si="720"/>
        <v>1.6981778694678873E-2</v>
      </c>
      <c r="LR198" s="849">
        <f t="shared" si="720"/>
        <v>1.6981778694678873E-2</v>
      </c>
      <c r="LS198" s="849">
        <f t="shared" ref="LS198:OD198" si="721">LS195</f>
        <v>1.6981778694678873E-2</v>
      </c>
      <c r="LT198" s="849">
        <f t="shared" si="721"/>
        <v>1.6981778694678873E-2</v>
      </c>
      <c r="LU198" s="849">
        <f t="shared" si="721"/>
        <v>0</v>
      </c>
      <c r="LV198" s="849">
        <f t="shared" si="721"/>
        <v>0</v>
      </c>
      <c r="LW198" s="849">
        <f t="shared" si="721"/>
        <v>0</v>
      </c>
      <c r="LX198" s="849">
        <f t="shared" si="721"/>
        <v>0</v>
      </c>
      <c r="LY198" s="849">
        <f t="shared" si="721"/>
        <v>-1.1534196706274535E-2</v>
      </c>
      <c r="LZ198" s="849">
        <f t="shared" si="721"/>
        <v>-1.1534196706274535E-2</v>
      </c>
      <c r="MA198" s="849">
        <f t="shared" si="721"/>
        <v>-9.8476194310741505E-3</v>
      </c>
      <c r="MB198" s="849">
        <f t="shared" si="721"/>
        <v>-9.8476194310741505E-3</v>
      </c>
      <c r="MC198" s="849">
        <f t="shared" si="721"/>
        <v>-9.8476194310741505E-3</v>
      </c>
      <c r="MD198" s="849">
        <f t="shared" si="721"/>
        <v>1.3600036486334934</v>
      </c>
      <c r="ME198" s="849">
        <f t="shared" si="721"/>
        <v>1.3600036486334934</v>
      </c>
      <c r="MF198" s="849">
        <f t="shared" si="721"/>
        <v>1.3600036486334934</v>
      </c>
      <c r="MG198" s="849">
        <f t="shared" si="721"/>
        <v>1.3600036486334934</v>
      </c>
      <c r="MH198" s="849">
        <f t="shared" si="721"/>
        <v>0.84985078802824887</v>
      </c>
      <c r="MI198" s="849">
        <f t="shared" si="721"/>
        <v>0.84985078802824887</v>
      </c>
      <c r="MJ198" s="849">
        <f t="shared" si="721"/>
        <v>0.84985078802824887</v>
      </c>
      <c r="MK198" s="849">
        <f t="shared" si="721"/>
        <v>0.84985078802824887</v>
      </c>
      <c r="ML198" s="849">
        <f t="shared" si="721"/>
        <v>0.84985078802824887</v>
      </c>
      <c r="MM198" s="849">
        <f t="shared" si="721"/>
        <v>0.84985078802824887</v>
      </c>
      <c r="MN198" s="849">
        <f t="shared" si="721"/>
        <v>0.84985078802824887</v>
      </c>
      <c r="MO198" s="849">
        <f t="shared" si="721"/>
        <v>0.84985078802824887</v>
      </c>
      <c r="MP198" s="849">
        <f t="shared" si="721"/>
        <v>0.12718859354191991</v>
      </c>
      <c r="MQ198" s="849">
        <f t="shared" si="721"/>
        <v>0.12718859354191991</v>
      </c>
      <c r="MR198" s="849">
        <f t="shared" si="721"/>
        <v>0.12718859354191991</v>
      </c>
      <c r="MS198" s="849">
        <f t="shared" si="721"/>
        <v>0.12718859354191991</v>
      </c>
      <c r="MT198" s="849">
        <f t="shared" si="721"/>
        <v>0.12718859354191991</v>
      </c>
      <c r="MU198" s="849">
        <f t="shared" si="721"/>
        <v>0.12718859354191991</v>
      </c>
      <c r="MV198" s="849">
        <f t="shared" si="721"/>
        <v>0.12718859354191991</v>
      </c>
      <c r="MW198" s="849">
        <f t="shared" si="721"/>
        <v>9.5972294254398349E-3</v>
      </c>
      <c r="MX198" s="849">
        <f t="shared" si="721"/>
        <v>9.5972294254398349E-3</v>
      </c>
      <c r="MY198" s="849">
        <f t="shared" si="721"/>
        <v>9.5972294254398349E-3</v>
      </c>
      <c r="MZ198" s="849">
        <f t="shared" si="721"/>
        <v>9.5972294254398349E-3</v>
      </c>
      <c r="NA198" s="849">
        <f t="shared" si="721"/>
        <v>9.5972294254398349E-3</v>
      </c>
      <c r="NB198" s="849">
        <f t="shared" si="721"/>
        <v>5.5501822543012835E-2</v>
      </c>
      <c r="NC198" s="849">
        <f t="shared" si="721"/>
        <v>5.5501822543012835E-2</v>
      </c>
      <c r="ND198" s="849">
        <f t="shared" si="721"/>
        <v>5.5501822543012835E-2</v>
      </c>
      <c r="NE198" s="849">
        <f t="shared" si="721"/>
        <v>5.5501822543012835E-2</v>
      </c>
      <c r="NF198" s="849">
        <f t="shared" si="721"/>
        <v>0</v>
      </c>
      <c r="NG198" s="849">
        <f t="shared" si="721"/>
        <v>0</v>
      </c>
      <c r="NH198" s="849">
        <f t="shared" si="721"/>
        <v>0</v>
      </c>
      <c r="NI198" s="849">
        <f t="shared" si="721"/>
        <v>0</v>
      </c>
      <c r="NJ198" s="849">
        <f t="shared" si="721"/>
        <v>0</v>
      </c>
      <c r="NK198" s="849">
        <f t="shared" si="721"/>
        <v>0</v>
      </c>
      <c r="NL198" s="849">
        <f t="shared" si="721"/>
        <v>0</v>
      </c>
      <c r="NM198" s="849">
        <f t="shared" si="721"/>
        <v>0</v>
      </c>
      <c r="NN198" s="849">
        <f t="shared" si="721"/>
        <v>1.6981778694678873E-2</v>
      </c>
      <c r="NO198" s="849">
        <f t="shared" si="721"/>
        <v>1.6981778694678873E-2</v>
      </c>
      <c r="NP198" s="849">
        <f t="shared" si="721"/>
        <v>1.6981778694678873E-2</v>
      </c>
      <c r="NQ198" s="849">
        <f t="shared" si="721"/>
        <v>1.6981778694678873E-2</v>
      </c>
      <c r="NR198" s="849">
        <f t="shared" si="721"/>
        <v>1.6981778694678873E-2</v>
      </c>
      <c r="NS198" s="849">
        <f t="shared" si="721"/>
        <v>1.6981778694678873E-2</v>
      </c>
      <c r="NT198" s="849">
        <f t="shared" si="721"/>
        <v>1.6981778694678873E-2</v>
      </c>
      <c r="NU198" s="849">
        <f t="shared" si="721"/>
        <v>0</v>
      </c>
      <c r="NV198" s="849">
        <f t="shared" si="721"/>
        <v>0</v>
      </c>
      <c r="NW198" s="849">
        <f t="shared" si="721"/>
        <v>0</v>
      </c>
      <c r="NX198" s="849">
        <f t="shared" si="721"/>
        <v>0</v>
      </c>
      <c r="NY198" s="849">
        <f t="shared" si="721"/>
        <v>-1.1534196706274535E-2</v>
      </c>
      <c r="NZ198" s="849">
        <f t="shared" si="721"/>
        <v>-1.1534196706274535E-2</v>
      </c>
      <c r="OA198" s="849">
        <f t="shared" si="721"/>
        <v>-9.8476194310741505E-3</v>
      </c>
      <c r="OB198" s="849">
        <f t="shared" si="721"/>
        <v>-9.8476194310741505E-3</v>
      </c>
      <c r="OC198" s="849">
        <f t="shared" si="721"/>
        <v>-9.8476194310741505E-3</v>
      </c>
      <c r="OD198" s="849">
        <f t="shared" si="721"/>
        <v>1.3600036486334934</v>
      </c>
      <c r="OE198" s="849">
        <f t="shared" ref="OE198:QP198" si="722">OE195</f>
        <v>1.3600036486334934</v>
      </c>
      <c r="OF198" s="849">
        <f t="shared" si="722"/>
        <v>1.3600036486334934</v>
      </c>
      <c r="OG198" s="849">
        <f t="shared" si="722"/>
        <v>1.3600036486334934</v>
      </c>
      <c r="OH198" s="849">
        <f t="shared" si="722"/>
        <v>0.84985078802824887</v>
      </c>
      <c r="OI198" s="849">
        <f t="shared" si="722"/>
        <v>0.84985078802824887</v>
      </c>
      <c r="OJ198" s="849">
        <f t="shared" si="722"/>
        <v>0.84985078802824887</v>
      </c>
      <c r="OK198" s="849">
        <f t="shared" si="722"/>
        <v>0.84985078802824887</v>
      </c>
      <c r="OL198" s="849">
        <f t="shared" si="722"/>
        <v>0.84985078802824887</v>
      </c>
      <c r="OM198" s="849">
        <f t="shared" si="722"/>
        <v>0.84985078802824887</v>
      </c>
      <c r="ON198" s="849">
        <f t="shared" si="722"/>
        <v>0.84985078802824887</v>
      </c>
      <c r="OO198" s="849">
        <f t="shared" si="722"/>
        <v>0.84985078802824887</v>
      </c>
      <c r="OP198" s="849">
        <f t="shared" si="722"/>
        <v>0.12718859354191991</v>
      </c>
      <c r="OQ198" s="849">
        <f t="shared" si="722"/>
        <v>0.12718859354191991</v>
      </c>
      <c r="OR198" s="849">
        <f t="shared" si="722"/>
        <v>0.12718859354191991</v>
      </c>
      <c r="OS198" s="849">
        <f t="shared" si="722"/>
        <v>0.12718859354191991</v>
      </c>
      <c r="OT198" s="849">
        <f t="shared" si="722"/>
        <v>0.12718859354191991</v>
      </c>
      <c r="OU198" s="849">
        <f t="shared" si="722"/>
        <v>0.12718859354191991</v>
      </c>
      <c r="OV198" s="849">
        <f t="shared" si="722"/>
        <v>0.12718859354191991</v>
      </c>
      <c r="OW198" s="849">
        <f t="shared" si="722"/>
        <v>9.5972294254398349E-3</v>
      </c>
      <c r="OX198" s="849">
        <f t="shared" si="722"/>
        <v>9.5972294254398349E-3</v>
      </c>
      <c r="OY198" s="849">
        <f t="shared" si="722"/>
        <v>9.5972294254398349E-3</v>
      </c>
      <c r="OZ198" s="849">
        <f t="shared" si="722"/>
        <v>9.5972294254398349E-3</v>
      </c>
      <c r="PA198" s="849">
        <f t="shared" si="722"/>
        <v>9.5972294254398349E-3</v>
      </c>
      <c r="PB198" s="849">
        <f t="shared" si="722"/>
        <v>5.5501822543012835E-2</v>
      </c>
      <c r="PC198" s="849">
        <f t="shared" si="722"/>
        <v>5.5501822543012835E-2</v>
      </c>
      <c r="PD198" s="849">
        <f t="shared" si="722"/>
        <v>5.5501822543012835E-2</v>
      </c>
      <c r="PE198" s="849">
        <f t="shared" si="722"/>
        <v>5.5501822543012835E-2</v>
      </c>
      <c r="PF198" s="849">
        <f t="shared" si="722"/>
        <v>0</v>
      </c>
      <c r="PG198" s="849">
        <f t="shared" si="722"/>
        <v>0</v>
      </c>
      <c r="PH198" s="849">
        <f t="shared" si="722"/>
        <v>0</v>
      </c>
      <c r="PI198" s="849">
        <f t="shared" si="722"/>
        <v>0</v>
      </c>
      <c r="PJ198" s="849">
        <f t="shared" si="722"/>
        <v>0</v>
      </c>
      <c r="PK198" s="849">
        <f t="shared" si="722"/>
        <v>0</v>
      </c>
      <c r="PL198" s="849">
        <f t="shared" si="722"/>
        <v>0</v>
      </c>
      <c r="PM198" s="849">
        <f t="shared" si="722"/>
        <v>0</v>
      </c>
      <c r="PN198" s="849">
        <f t="shared" si="722"/>
        <v>1.6981778694678873E-2</v>
      </c>
      <c r="PO198" s="849">
        <f t="shared" si="722"/>
        <v>1.6981778694678873E-2</v>
      </c>
      <c r="PP198" s="849">
        <f t="shared" si="722"/>
        <v>1.6981778694678873E-2</v>
      </c>
      <c r="PQ198" s="849">
        <f t="shared" si="722"/>
        <v>1.6981778694678873E-2</v>
      </c>
      <c r="PR198" s="849">
        <f t="shared" si="722"/>
        <v>1.6981778694678873E-2</v>
      </c>
      <c r="PS198" s="849">
        <f t="shared" si="722"/>
        <v>1.6981778694678873E-2</v>
      </c>
      <c r="PT198" s="849">
        <f t="shared" si="722"/>
        <v>1.6981778694678873E-2</v>
      </c>
      <c r="PU198" s="849">
        <f t="shared" si="722"/>
        <v>0</v>
      </c>
      <c r="PV198" s="849">
        <f t="shared" si="722"/>
        <v>0</v>
      </c>
      <c r="PW198" s="849">
        <f t="shared" si="722"/>
        <v>0</v>
      </c>
      <c r="PX198" s="849">
        <f t="shared" si="722"/>
        <v>0</v>
      </c>
      <c r="PY198" s="849">
        <f t="shared" si="722"/>
        <v>-1.1534196706274535E-2</v>
      </c>
      <c r="PZ198" s="849">
        <f t="shared" si="722"/>
        <v>-1.1534196706274535E-2</v>
      </c>
      <c r="QA198" s="849">
        <f t="shared" si="722"/>
        <v>-9.8476194310741505E-3</v>
      </c>
      <c r="QB198" s="849">
        <f t="shared" si="722"/>
        <v>-9.8476194310741505E-3</v>
      </c>
      <c r="QC198" s="849">
        <f t="shared" si="722"/>
        <v>-9.8476194310741505E-3</v>
      </c>
      <c r="QD198" s="849">
        <f t="shared" si="722"/>
        <v>1.3600036486334934</v>
      </c>
      <c r="QE198" s="849">
        <f t="shared" si="722"/>
        <v>1.3600036486334934</v>
      </c>
      <c r="QF198" s="849">
        <f t="shared" si="722"/>
        <v>1.3600036486334934</v>
      </c>
      <c r="QG198" s="849">
        <f t="shared" si="722"/>
        <v>1.3600036486334934</v>
      </c>
      <c r="QH198" s="849">
        <f t="shared" si="722"/>
        <v>0.84985078802824887</v>
      </c>
      <c r="QI198" s="849">
        <f t="shared" si="722"/>
        <v>0.84985078802824887</v>
      </c>
      <c r="QJ198" s="849">
        <f t="shared" si="722"/>
        <v>0.84985078802824887</v>
      </c>
      <c r="QK198" s="849">
        <f t="shared" si="722"/>
        <v>0.84985078802824887</v>
      </c>
      <c r="QL198" s="849">
        <f t="shared" si="722"/>
        <v>0.84985078802824887</v>
      </c>
      <c r="QM198" s="849">
        <f t="shared" si="722"/>
        <v>0.84985078802824887</v>
      </c>
      <c r="QN198" s="849">
        <f t="shared" si="722"/>
        <v>0.84985078802824887</v>
      </c>
      <c r="QO198" s="849">
        <f t="shared" si="722"/>
        <v>0.84985078802824887</v>
      </c>
      <c r="QP198" s="849">
        <f t="shared" si="722"/>
        <v>0.12718859354191991</v>
      </c>
      <c r="QQ198" s="849">
        <f t="shared" ref="QQ198:SI198" si="723">QQ195</f>
        <v>0.12718859354191991</v>
      </c>
      <c r="QR198" s="849">
        <f t="shared" si="723"/>
        <v>0.12718859354191991</v>
      </c>
      <c r="QS198" s="849">
        <f t="shared" si="723"/>
        <v>0.12718859354191991</v>
      </c>
      <c r="QT198" s="849">
        <f t="shared" si="723"/>
        <v>0.12718859354191991</v>
      </c>
      <c r="QU198" s="849">
        <f t="shared" si="723"/>
        <v>0.12718859354191991</v>
      </c>
      <c r="QV198" s="849">
        <f t="shared" si="723"/>
        <v>0.12718859354191991</v>
      </c>
      <c r="QW198" s="849">
        <f t="shared" si="723"/>
        <v>9.5972294254398349E-3</v>
      </c>
      <c r="QX198" s="849">
        <f t="shared" si="723"/>
        <v>9.5972294254398349E-3</v>
      </c>
      <c r="QY198" s="849">
        <f t="shared" si="723"/>
        <v>9.5972294254398349E-3</v>
      </c>
      <c r="QZ198" s="849">
        <f t="shared" si="723"/>
        <v>9.5972294254398349E-3</v>
      </c>
      <c r="RA198" s="849">
        <f t="shared" si="723"/>
        <v>9.5972294254398349E-3</v>
      </c>
      <c r="RB198" s="849">
        <f t="shared" si="723"/>
        <v>5.5501822543012835E-2</v>
      </c>
      <c r="RC198" s="849">
        <f t="shared" si="723"/>
        <v>5.5501822543012835E-2</v>
      </c>
      <c r="RD198" s="849">
        <f t="shared" si="723"/>
        <v>5.5501822543012835E-2</v>
      </c>
      <c r="RE198" s="849">
        <f t="shared" si="723"/>
        <v>5.5501822543012835E-2</v>
      </c>
      <c r="RF198" s="849">
        <f t="shared" si="723"/>
        <v>0</v>
      </c>
      <c r="RG198" s="849">
        <f t="shared" si="723"/>
        <v>0</v>
      </c>
      <c r="RH198" s="849">
        <f t="shared" si="723"/>
        <v>0</v>
      </c>
      <c r="RI198" s="849">
        <f t="shared" si="723"/>
        <v>0</v>
      </c>
      <c r="RJ198" s="849">
        <f t="shared" si="723"/>
        <v>0</v>
      </c>
      <c r="RK198" s="849">
        <f t="shared" si="723"/>
        <v>0</v>
      </c>
      <c r="RL198" s="849">
        <f t="shared" si="723"/>
        <v>0</v>
      </c>
      <c r="RM198" s="849">
        <f t="shared" si="723"/>
        <v>0</v>
      </c>
      <c r="RN198" s="849">
        <f t="shared" si="723"/>
        <v>1.6981778694678873E-2</v>
      </c>
      <c r="RO198" s="849">
        <f t="shared" si="723"/>
        <v>1.6981778694678873E-2</v>
      </c>
      <c r="RP198" s="849">
        <f t="shared" si="723"/>
        <v>1.6981778694678873E-2</v>
      </c>
      <c r="RQ198" s="849">
        <f t="shared" si="723"/>
        <v>1.6981778694678873E-2</v>
      </c>
      <c r="RR198" s="849">
        <f t="shared" si="723"/>
        <v>1.6981778694678873E-2</v>
      </c>
      <c r="RS198" s="849">
        <f t="shared" si="723"/>
        <v>1.6981778694678873E-2</v>
      </c>
      <c r="RT198" s="849">
        <f t="shared" si="723"/>
        <v>1.6981778694678873E-2</v>
      </c>
      <c r="RU198" s="849">
        <f t="shared" si="723"/>
        <v>0</v>
      </c>
      <c r="RV198" s="849">
        <f t="shared" si="723"/>
        <v>0</v>
      </c>
      <c r="RW198" s="849">
        <f t="shared" si="723"/>
        <v>0</v>
      </c>
      <c r="RX198" s="849">
        <f t="shared" si="723"/>
        <v>0</v>
      </c>
      <c r="RY198" s="849">
        <f t="shared" si="723"/>
        <v>-1.1534196706274535E-2</v>
      </c>
      <c r="RZ198" s="849">
        <f t="shared" si="723"/>
        <v>-1.1534196706274535E-2</v>
      </c>
      <c r="SA198" s="849">
        <f t="shared" si="723"/>
        <v>-9.8476194310741505E-3</v>
      </c>
      <c r="SB198" s="849">
        <f t="shared" si="723"/>
        <v>-9.8476194310741505E-3</v>
      </c>
      <c r="SC198" s="849">
        <f t="shared" si="723"/>
        <v>-9.8476194310741505E-3</v>
      </c>
      <c r="SD198" s="849">
        <f t="shared" si="723"/>
        <v>1.3600036486334934</v>
      </c>
      <c r="SE198" s="849">
        <f t="shared" si="723"/>
        <v>1.3600036486334934</v>
      </c>
      <c r="SF198" s="849">
        <f t="shared" si="723"/>
        <v>1.3600036486334934</v>
      </c>
      <c r="SG198" s="849">
        <f t="shared" si="723"/>
        <v>1.3600036486334934</v>
      </c>
      <c r="SH198" s="849">
        <f t="shared" si="723"/>
        <v>0.84985078802824887</v>
      </c>
      <c r="SI198" s="849">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0">
        <f>K198</f>
        <v>0</v>
      </c>
      <c r="L199" s="850">
        <f t="shared" ref="L199" si="724">L198</f>
        <v>0</v>
      </c>
      <c r="M199" s="850">
        <f t="shared" ref="M199" si="725">M198</f>
        <v>0</v>
      </c>
      <c r="N199" s="850">
        <f t="shared" ref="N199" si="726">N198</f>
        <v>0</v>
      </c>
      <c r="O199" s="850">
        <f t="shared" ref="O199" si="727">O198</f>
        <v>0</v>
      </c>
      <c r="P199" s="850">
        <f t="shared" ref="P199" si="728">P198</f>
        <v>0</v>
      </c>
      <c r="Q199" s="850">
        <f t="shared" ref="Q199" si="729">Q198</f>
        <v>0</v>
      </c>
      <c r="R199" s="850">
        <f t="shared" ref="R199" si="730">R198</f>
        <v>0</v>
      </c>
      <c r="S199" s="850">
        <f t="shared" ref="S199" si="731">S198</f>
        <v>0</v>
      </c>
      <c r="T199" s="850">
        <f t="shared" ref="T199" si="732">T198</f>
        <v>0</v>
      </c>
      <c r="U199" s="850">
        <f t="shared" ref="U199" si="733">U198</f>
        <v>0</v>
      </c>
      <c r="V199" s="850">
        <f t="shared" ref="V199" si="734">V198</f>
        <v>0</v>
      </c>
      <c r="W199" s="850">
        <f t="shared" ref="W199" si="735">W198</f>
        <v>0</v>
      </c>
      <c r="X199" s="850">
        <f t="shared" ref="X199" si="736">X198</f>
        <v>0</v>
      </c>
      <c r="Y199" s="850">
        <f t="shared" ref="Y199" si="737">Y198</f>
        <v>0</v>
      </c>
      <c r="Z199" s="850">
        <f t="shared" ref="Z199" si="738">Z198</f>
        <v>0</v>
      </c>
      <c r="AA199" s="850">
        <f t="shared" ref="AA199" si="739">AA198</f>
        <v>0</v>
      </c>
      <c r="AB199" s="850">
        <f t="shared" ref="AB199" si="740">AB198</f>
        <v>0</v>
      </c>
      <c r="AC199" s="850">
        <f t="shared" ref="AC199" si="741">AC198</f>
        <v>0</v>
      </c>
      <c r="AD199" s="850">
        <f t="shared" ref="AD199" si="742">AD198</f>
        <v>0</v>
      </c>
      <c r="AE199" s="850">
        <f t="shared" ref="AE199" si="743">AE198</f>
        <v>0</v>
      </c>
      <c r="AF199" s="850">
        <f t="shared" ref="AF199" si="744">AF198</f>
        <v>0</v>
      </c>
      <c r="AG199" s="850">
        <f t="shared" ref="AG199" si="745">AG198</f>
        <v>0</v>
      </c>
      <c r="AH199" s="850">
        <f t="shared" ref="AH199" si="746">AH198</f>
        <v>0</v>
      </c>
      <c r="AI199" s="850">
        <f t="shared" ref="AI199" si="747">AI198</f>
        <v>0</v>
      </c>
      <c r="AJ199" s="850">
        <f t="shared" ref="AJ199" si="748">AJ198</f>
        <v>0</v>
      </c>
      <c r="AK199" s="850">
        <f t="shared" ref="AK199" si="749">AK198</f>
        <v>0</v>
      </c>
      <c r="AL199" s="850">
        <f t="shared" ref="AL199" si="750">AL198</f>
        <v>0</v>
      </c>
      <c r="AM199" s="850">
        <f t="shared" ref="AM199" si="751">AM198</f>
        <v>0</v>
      </c>
      <c r="AN199" s="850">
        <f t="shared" ref="AN199" si="752">AN198</f>
        <v>0</v>
      </c>
      <c r="AO199" s="850">
        <f t="shared" ref="AO199" si="753">AO198</f>
        <v>0</v>
      </c>
      <c r="AP199" s="850">
        <f t="shared" ref="AP199" si="754">AP198</f>
        <v>0</v>
      </c>
      <c r="AQ199" s="850">
        <f t="shared" ref="AQ199" si="755">AQ198</f>
        <v>0</v>
      </c>
      <c r="AR199" s="850">
        <f t="shared" ref="AR199" si="756">AR198</f>
        <v>0</v>
      </c>
      <c r="AS199" s="850">
        <f t="shared" ref="AS199" si="757">AS198</f>
        <v>0</v>
      </c>
      <c r="AT199" s="850">
        <f t="shared" ref="AT199" si="758">AT198</f>
        <v>0</v>
      </c>
      <c r="AU199" s="850">
        <f t="shared" ref="AU199" si="759">AU198</f>
        <v>0</v>
      </c>
      <c r="AV199" s="850">
        <f t="shared" ref="AV199" si="760">AV198</f>
        <v>0</v>
      </c>
      <c r="AW199" s="850">
        <f t="shared" ref="AW199" si="761">AW198</f>
        <v>0</v>
      </c>
      <c r="AX199" s="850">
        <f t="shared" ref="AX199" si="762">AX198</f>
        <v>0</v>
      </c>
      <c r="AY199" s="850">
        <f t="shared" ref="AY199" si="763">AY198</f>
        <v>0</v>
      </c>
      <c r="AZ199" s="850">
        <f t="shared" ref="AZ199" si="764">AZ198</f>
        <v>0</v>
      </c>
      <c r="BA199" s="850">
        <f t="shared" ref="BA199" si="765">BA198</f>
        <v>0</v>
      </c>
      <c r="BB199" s="850">
        <f t="shared" ref="BB199" si="766">BB198</f>
        <v>0</v>
      </c>
      <c r="BC199" s="850">
        <f t="shared" ref="BC199" si="767">BC198</f>
        <v>0</v>
      </c>
      <c r="BD199" s="850">
        <f t="shared" ref="BD199" si="768">BD198</f>
        <v>0</v>
      </c>
      <c r="BE199" s="850">
        <f t="shared" ref="BE199" si="769">BE198</f>
        <v>0</v>
      </c>
      <c r="BF199" s="850">
        <f t="shared" ref="BF199" si="770">BF198</f>
        <v>0</v>
      </c>
      <c r="BG199" s="850">
        <f t="shared" ref="BG199" si="771">BG198</f>
        <v>0</v>
      </c>
      <c r="BH199" s="850">
        <f t="shared" ref="BH199" si="772">BH198</f>
        <v>0</v>
      </c>
      <c r="BI199" s="850">
        <f t="shared" ref="BI199" si="773">BI198</f>
        <v>0</v>
      </c>
      <c r="BJ199" s="850">
        <f t="shared" ref="BJ199" si="774">BJ198</f>
        <v>0</v>
      </c>
      <c r="BK199" s="850">
        <f t="shared" ref="BK199" si="775">BK198</f>
        <v>0</v>
      </c>
      <c r="BL199" s="850">
        <f t="shared" ref="BL199" si="776">BL198</f>
        <v>0</v>
      </c>
      <c r="BM199" s="850">
        <f t="shared" ref="BM199" si="777">BM198</f>
        <v>0</v>
      </c>
      <c r="BN199" s="850">
        <f t="shared" ref="BN199" si="778">BN198</f>
        <v>-8.4908893473416569E-3</v>
      </c>
      <c r="BO199" s="850">
        <f t="shared" ref="BO199" si="779">BO198</f>
        <v>-8.4908893473416569E-3</v>
      </c>
      <c r="BP199" s="850">
        <f t="shared" ref="BP199" si="780">BP198</f>
        <v>-8.4908893473416569E-3</v>
      </c>
      <c r="BQ199" s="850">
        <f t="shared" ref="BQ199" si="781">BQ198</f>
        <v>-8.4908893473416569E-3</v>
      </c>
      <c r="BR199" s="850">
        <f t="shared" ref="BR199" si="782">BR198</f>
        <v>-8.4908893473416569E-3</v>
      </c>
      <c r="BS199" s="850">
        <f t="shared" ref="BS199" si="783">BS198</f>
        <v>-8.4908893473416569E-3</v>
      </c>
      <c r="BT199" s="850">
        <f t="shared" ref="BT199" si="784">BT198</f>
        <v>-8.4908893473416569E-3</v>
      </c>
      <c r="BU199" s="850">
        <f t="shared" ref="BU199" si="785">BU198</f>
        <v>-2.9886847986642984E-2</v>
      </c>
      <c r="BV199" s="850">
        <f t="shared" ref="BV199" si="786">BV198</f>
        <v>-2.9886847986642984E-2</v>
      </c>
      <c r="BW199" s="850">
        <f t="shared" ref="BW199" si="787">BW198</f>
        <v>-2.9886847986642984E-2</v>
      </c>
      <c r="BX199" s="850">
        <f t="shared" ref="BX199" si="788">BX198</f>
        <v>-2.9886847986642984E-2</v>
      </c>
      <c r="BY199" s="850">
        <f t="shared" ref="BY199" si="789">BY198</f>
        <v>-3.4602590118830712E-2</v>
      </c>
      <c r="BZ199" s="850">
        <f t="shared" ref="BZ199" si="790">BZ198</f>
        <v>-3.4602590118830712E-2</v>
      </c>
      <c r="CA199" s="850">
        <f t="shared" ref="CA199" si="791">CA198</f>
        <v>-9.8476194310750387E-3</v>
      </c>
      <c r="CB199" s="850">
        <f t="shared" ref="CB199" si="792">CB198</f>
        <v>-9.8476194310750387E-3</v>
      </c>
      <c r="CC199" s="850">
        <f t="shared" ref="CC199" si="793">CC198</f>
        <v>-9.8476194310750387E-3</v>
      </c>
      <c r="CD199" s="850">
        <f t="shared" ref="CD199" si="794">CD198</f>
        <v>0</v>
      </c>
      <c r="CE199" s="850">
        <f t="shared" ref="CE199" si="795">CE198</f>
        <v>0</v>
      </c>
      <c r="CF199" s="850">
        <f t="shared" ref="CF199" si="796">CF198</f>
        <v>0</v>
      </c>
      <c r="CG199" s="850">
        <f t="shared" ref="CG199" si="797">CG198</f>
        <v>0</v>
      </c>
      <c r="CH199" s="850">
        <f t="shared" ref="CH199" si="798">CH198</f>
        <v>0</v>
      </c>
      <c r="CI199" s="850">
        <f t="shared" ref="CI199" si="799">CI198</f>
        <v>0</v>
      </c>
      <c r="CJ199" s="850">
        <f t="shared" ref="CJ199" si="800">CJ198</f>
        <v>0</v>
      </c>
      <c r="CK199" s="850">
        <f t="shared" ref="CK199" si="801">CK198</f>
        <v>0</v>
      </c>
      <c r="CL199" s="850">
        <f t="shared" ref="CL199" si="802">CL198</f>
        <v>0</v>
      </c>
      <c r="CM199" s="850">
        <f t="shared" ref="CM199" si="803">CM198</f>
        <v>0</v>
      </c>
      <c r="CN199" s="850">
        <f t="shared" ref="CN199" si="804">CN198</f>
        <v>0</v>
      </c>
      <c r="CO199" s="850">
        <f t="shared" ref="CO199" si="805">CO198</f>
        <v>0</v>
      </c>
      <c r="CP199" s="850">
        <f t="shared" ref="CP199" si="806">CP198</f>
        <v>0</v>
      </c>
      <c r="CQ199" s="850">
        <f t="shared" ref="CQ199" si="807">CQ198</f>
        <v>0</v>
      </c>
      <c r="CR199" s="850">
        <f t="shared" ref="CR199" si="808">CR198</f>
        <v>0</v>
      </c>
      <c r="CS199" s="850">
        <f t="shared" ref="CS199" si="809">CS198</f>
        <v>0</v>
      </c>
      <c r="CT199" s="850">
        <f t="shared" ref="CT199" si="810">CT198</f>
        <v>0</v>
      </c>
      <c r="CU199" s="850">
        <f t="shared" ref="CU199" si="811">CU198</f>
        <v>0</v>
      </c>
      <c r="CV199" s="850">
        <f t="shared" ref="CV199" si="812">CV198</f>
        <v>0</v>
      </c>
      <c r="CW199" s="850">
        <f t="shared" ref="CW199" si="813">CW198</f>
        <v>0</v>
      </c>
      <c r="CX199" s="850">
        <f t="shared" ref="CX199" si="814">CX198</f>
        <v>0</v>
      </c>
      <c r="CY199" s="850">
        <f t="shared" ref="CY199" si="815">CY198</f>
        <v>0</v>
      </c>
      <c r="CZ199" s="850">
        <f t="shared" ref="CZ199" si="816">CZ198</f>
        <v>0</v>
      </c>
      <c r="DA199" s="850">
        <f t="shared" ref="DA199" si="817">DA198</f>
        <v>0</v>
      </c>
      <c r="DB199" s="850">
        <f t="shared" ref="DB199" si="818">DB198</f>
        <v>0</v>
      </c>
      <c r="DC199" s="850">
        <f t="shared" ref="DC199" si="819">DC198</f>
        <v>0</v>
      </c>
      <c r="DD199" s="850">
        <f t="shared" ref="DD199" si="820">DD198</f>
        <v>0</v>
      </c>
      <c r="DE199" s="850">
        <f t="shared" ref="DE199" si="821">DE198</f>
        <v>0</v>
      </c>
      <c r="DF199" s="850">
        <f t="shared" ref="DF199" si="822">DF198</f>
        <v>0</v>
      </c>
      <c r="DG199" s="850">
        <f t="shared" ref="DG199" si="823">DG198</f>
        <v>0</v>
      </c>
      <c r="DH199" s="850">
        <f t="shared" ref="DH199" si="824">DH198</f>
        <v>0</v>
      </c>
      <c r="DI199" s="850">
        <f t="shared" ref="DI199" si="825">DI198</f>
        <v>0</v>
      </c>
      <c r="DJ199" s="850">
        <f t="shared" ref="DJ199" si="826">DJ198</f>
        <v>0</v>
      </c>
      <c r="DK199" s="850">
        <f t="shared" ref="DK199" si="827">DK198</f>
        <v>0</v>
      </c>
      <c r="DL199" s="850">
        <f t="shared" ref="DL199" si="828">DL198</f>
        <v>0</v>
      </c>
      <c r="DM199" s="850">
        <f t="shared" ref="DM199" si="829">DM198</f>
        <v>0</v>
      </c>
      <c r="DN199" s="850">
        <f t="shared" ref="DN199" si="830">DN198</f>
        <v>0</v>
      </c>
      <c r="DO199" s="850">
        <f t="shared" ref="DO199" si="831">DO198</f>
        <v>0</v>
      </c>
      <c r="DP199" s="850">
        <f t="shared" ref="DP199" si="832">DP198</f>
        <v>0</v>
      </c>
      <c r="DQ199" s="850">
        <f t="shared" ref="DQ199" si="833">DQ198</f>
        <v>0</v>
      </c>
      <c r="DR199" s="850">
        <f t="shared" ref="DR199" si="834">DR198</f>
        <v>0</v>
      </c>
      <c r="DS199" s="850">
        <f t="shared" ref="DS199" si="835">DS198</f>
        <v>0</v>
      </c>
      <c r="DT199" s="850">
        <f t="shared" ref="DT199" si="836">DT198</f>
        <v>0</v>
      </c>
      <c r="DU199" s="850">
        <f t="shared" ref="DU199" si="837">DU198</f>
        <v>0</v>
      </c>
      <c r="DV199" s="850">
        <f t="shared" ref="DV199" si="838">DV198</f>
        <v>0</v>
      </c>
      <c r="DW199" s="850">
        <f t="shared" ref="DW199" si="839">DW198</f>
        <v>0</v>
      </c>
      <c r="DX199" s="850">
        <f t="shared" ref="DX199" si="840">DX198</f>
        <v>0</v>
      </c>
      <c r="DY199" s="850">
        <f t="shared" ref="DY199" si="841">DY198</f>
        <v>0</v>
      </c>
      <c r="DZ199" s="850">
        <f t="shared" ref="DZ199" si="842">DZ198</f>
        <v>0</v>
      </c>
      <c r="EA199" s="850">
        <f t="shared" ref="EA199" si="843">EA198</f>
        <v>0</v>
      </c>
      <c r="EB199" s="850">
        <f t="shared" ref="EB199" si="844">EB198</f>
        <v>0</v>
      </c>
      <c r="EC199" s="850">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0">
        <f t="shared" ref="EQ199:ER199" si="848">EQ198</f>
        <v>0</v>
      </c>
      <c r="ER199" s="850">
        <f t="shared" si="848"/>
        <v>0</v>
      </c>
      <c r="ES199" s="850">
        <f t="shared" ref="ES199" si="849">ES198</f>
        <v>-2.6905279403099058E-2</v>
      </c>
      <c r="ET199" s="850">
        <f t="shared" ref="ET199" si="850">ET198</f>
        <v>-2.6905279403099058E-2</v>
      </c>
      <c r="EU199" s="850">
        <f t="shared" ref="EU199" si="851">EU198</f>
        <v>-2.6905279403099058E-2</v>
      </c>
      <c r="EV199" s="850">
        <f t="shared" ref="EV199" si="852">EV198</f>
        <v>-2.6905279403099058E-2</v>
      </c>
      <c r="EW199" s="850">
        <f t="shared" ref="EW199" si="853">EW198</f>
        <v>1.4984508116260287E-2</v>
      </c>
      <c r="EX199" s="850">
        <f t="shared" ref="EX199" si="854">EX198</f>
        <v>1.4984508116260287E-2</v>
      </c>
      <c r="EY199" s="850">
        <f t="shared" ref="EY199" si="855">EY198</f>
        <v>1.4984508116260287E-2</v>
      </c>
      <c r="EZ199" s="850">
        <f t="shared" ref="EZ199" si="856">EZ198</f>
        <v>1.4984508116260287E-2</v>
      </c>
      <c r="FA199" s="850">
        <f t="shared" ref="FA199" si="857">FA198</f>
        <v>1.4984508116260287E-2</v>
      </c>
      <c r="FB199" s="850">
        <f t="shared" ref="FB199" si="858">FB198</f>
        <v>-2.6160774145127519E-3</v>
      </c>
      <c r="FC199" s="850">
        <f t="shared" ref="FC199" si="859">FC198</f>
        <v>-2.6160774145127519E-3</v>
      </c>
      <c r="FD199" s="850">
        <f t="shared" ref="FD199" si="860">FD198</f>
        <v>-2.6160774145127519E-3</v>
      </c>
      <c r="FE199" s="850">
        <f t="shared" ref="FE199" si="861">FE198</f>
        <v>-2.6160774145127519E-3</v>
      </c>
      <c r="FF199" s="850">
        <f t="shared" ref="FF199" si="862">FF198</f>
        <v>0</v>
      </c>
      <c r="FG199" s="850">
        <f t="shared" ref="FG199" si="863">FG198</f>
        <v>0</v>
      </c>
      <c r="FH199" s="850">
        <f t="shared" ref="FH199" si="864">FH198</f>
        <v>0</v>
      </c>
      <c r="FI199" s="850">
        <f t="shared" ref="FI199" si="865">FI198</f>
        <v>0</v>
      </c>
      <c r="FJ199" s="850">
        <f t="shared" ref="FJ199" si="866">FJ198</f>
        <v>0</v>
      </c>
      <c r="FK199" s="850">
        <f t="shared" ref="FK199" si="867">FK198</f>
        <v>0</v>
      </c>
      <c r="FL199" s="850">
        <f t="shared" ref="FL199" si="868">FL198</f>
        <v>0</v>
      </c>
      <c r="FM199" s="850">
        <f t="shared" ref="FM199" si="869">FM198</f>
        <v>0</v>
      </c>
      <c r="FN199" s="850">
        <f t="shared" ref="FN199" si="870">FN198</f>
        <v>-0.12736334021008755</v>
      </c>
      <c r="FO199" s="850">
        <f t="shared" ref="FO199" si="871">FO198</f>
        <v>-0.12736334021008755</v>
      </c>
      <c r="FP199" s="850">
        <f t="shared" ref="FP199" si="872">FP198</f>
        <v>-0.12736334021008755</v>
      </c>
      <c r="FQ199" s="850">
        <f t="shared" ref="FQ199" si="873">FQ198</f>
        <v>-0.12736334021008755</v>
      </c>
      <c r="FR199" s="850">
        <f t="shared" ref="FR199" si="874">FR198</f>
        <v>-0.12736334021008755</v>
      </c>
      <c r="FS199" s="850">
        <f t="shared" ref="FS199" si="875">FS198</f>
        <v>-0.12736334021008755</v>
      </c>
      <c r="FT199" s="850">
        <f t="shared" ref="FT199:GC199" si="876">FT198</f>
        <v>-0.12736334021008755</v>
      </c>
      <c r="FU199" s="850">
        <f t="shared" si="876"/>
        <v>0</v>
      </c>
      <c r="FV199" s="850">
        <f t="shared" si="876"/>
        <v>0</v>
      </c>
      <c r="FW199" s="850">
        <f t="shared" si="876"/>
        <v>0</v>
      </c>
      <c r="FX199" s="850">
        <f t="shared" si="876"/>
        <v>0</v>
      </c>
      <c r="FY199" s="850">
        <f t="shared" si="876"/>
        <v>-1.1534196706274535E-2</v>
      </c>
      <c r="FZ199" s="850">
        <f t="shared" si="876"/>
        <v>-1.1534196706274535E-2</v>
      </c>
      <c r="GA199" s="850">
        <f t="shared" si="876"/>
        <v>0</v>
      </c>
      <c r="GB199" s="850">
        <f t="shared" si="876"/>
        <v>0</v>
      </c>
      <c r="GC199" s="850">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0">
        <f t="shared" ref="GQ199" si="881">GQ198</f>
        <v>0.11740485557715985</v>
      </c>
      <c r="GR199" s="850">
        <f t="shared" ref="GR199" si="882">GR198</f>
        <v>0.11740485557715985</v>
      </c>
      <c r="GS199" s="850">
        <f t="shared" ref="GS199" si="883">GS198</f>
        <v>0.11740485557715985</v>
      </c>
      <c r="GT199" s="850">
        <f t="shared" ref="GT199" si="884">GT198</f>
        <v>0.11740485557715985</v>
      </c>
      <c r="GU199" s="850">
        <f t="shared" ref="GU199" si="885">GU198</f>
        <v>0.11740485557715985</v>
      </c>
      <c r="GV199" s="850">
        <f t="shared" ref="GV199" si="886">GV198</f>
        <v>0.11740485557715985</v>
      </c>
      <c r="GW199" s="850">
        <f t="shared" ref="GW199" si="887">GW198</f>
        <v>0.13888701194843911</v>
      </c>
      <c r="GX199" s="850">
        <f t="shared" ref="GX199" si="888">GX198</f>
        <v>0.13888701194843911</v>
      </c>
      <c r="GY199" s="850">
        <f t="shared" ref="GY199" si="889">GY198</f>
        <v>0.13888701194843911</v>
      </c>
      <c r="GZ199" s="850">
        <f t="shared" ref="GZ199" si="890">GZ198</f>
        <v>0.13888701194843911</v>
      </c>
      <c r="HA199" s="850">
        <f t="shared" ref="HA199" si="891">HA198</f>
        <v>0.13888701194843911</v>
      </c>
      <c r="HB199" s="850">
        <f t="shared" ref="HB199" si="892">HB198</f>
        <v>1.1100364508600968E-2</v>
      </c>
      <c r="HC199" s="850">
        <f t="shared" ref="HC199" si="893">HC198</f>
        <v>1.1100364508600968E-2</v>
      </c>
      <c r="HD199" s="850">
        <f t="shared" ref="HD199" si="894">HD198</f>
        <v>1.1100364508600968E-2</v>
      </c>
      <c r="HE199" s="850">
        <f t="shared" ref="HE199" si="895">HE198</f>
        <v>1.1100364508600968E-2</v>
      </c>
      <c r="HF199" s="850">
        <f t="shared" ref="HF199" si="896">HF198</f>
        <v>0</v>
      </c>
      <c r="HG199" s="850">
        <f t="shared" ref="HG199" si="897">HG198</f>
        <v>6.6916885629861866E-3</v>
      </c>
      <c r="HH199" s="850">
        <f t="shared" ref="HH199" si="898">HH198</f>
        <v>6.6916885629861866E-3</v>
      </c>
      <c r="HI199" s="850">
        <f t="shared" ref="HI199" si="899">HI198</f>
        <v>6.6916885629861866E-3</v>
      </c>
      <c r="HJ199" s="850">
        <f t="shared" ref="HJ199" si="900">HJ198</f>
        <v>6.6916885629861866E-3</v>
      </c>
      <c r="HK199" s="850">
        <f t="shared" ref="HK199" si="901">HK198</f>
        <v>6.6916885629861866E-3</v>
      </c>
      <c r="HL199" s="850">
        <f t="shared" ref="HL199" si="902">HL198</f>
        <v>6.6916885629861866E-3</v>
      </c>
      <c r="HM199" s="850">
        <f t="shared" ref="HM199" si="903">HM198</f>
        <v>6.6916885629861866E-3</v>
      </c>
      <c r="HN199" s="850">
        <f t="shared" ref="HN199" si="904">HN198</f>
        <v>6.7927114778714603E-2</v>
      </c>
      <c r="HO199" s="850">
        <f t="shared" ref="HO199" si="905">HO198</f>
        <v>6.7927114778714603E-2</v>
      </c>
      <c r="HP199" s="850">
        <f t="shared" ref="HP199" si="906">HP198</f>
        <v>6.7927114778714603E-2</v>
      </c>
      <c r="HQ199" s="850">
        <f t="shared" ref="HQ199" si="907">HQ198</f>
        <v>6.7927114778714603E-2</v>
      </c>
      <c r="HR199" s="850">
        <f t="shared" ref="HR199" si="908">HR198</f>
        <v>6.7927114778714603E-2</v>
      </c>
      <c r="HS199" s="850">
        <f t="shared" ref="HS199" si="909">HS198</f>
        <v>6.7927114778714603E-2</v>
      </c>
      <c r="HT199" s="850">
        <f t="shared" ref="HT199:IC199" si="910">HT198</f>
        <v>6.7927114778714603E-2</v>
      </c>
      <c r="HU199" s="850">
        <f t="shared" si="910"/>
        <v>1.9924565324432209E-2</v>
      </c>
      <c r="HV199" s="850">
        <f t="shared" si="910"/>
        <v>1.9924565324432209E-2</v>
      </c>
      <c r="HW199" s="850">
        <f t="shared" si="910"/>
        <v>1.9924565324432209E-2</v>
      </c>
      <c r="HX199" s="850">
        <f t="shared" si="910"/>
        <v>1.9924565324432209E-2</v>
      </c>
      <c r="HY199" s="850">
        <f t="shared" si="910"/>
        <v>2.3068393412553512E-2</v>
      </c>
      <c r="HZ199" s="850">
        <f t="shared" si="910"/>
        <v>2.3068393412553512E-2</v>
      </c>
      <c r="IA199" s="850">
        <f t="shared" si="910"/>
        <v>1.9695238862154518E-2</v>
      </c>
      <c r="IB199" s="850">
        <f t="shared" si="910"/>
        <v>1.9695238862154518E-2</v>
      </c>
      <c r="IC199" s="850">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0">
        <f t="shared" ref="IQ199" si="915">IQ198</f>
        <v>2.2013410420710144E-2</v>
      </c>
      <c r="IR199" s="850">
        <f t="shared" ref="IR199" si="916">IR198</f>
        <v>2.2013410420710144E-2</v>
      </c>
      <c r="IS199" s="850">
        <f t="shared" ref="IS199" si="917">IS198</f>
        <v>2.2013410420710144E-2</v>
      </c>
      <c r="IT199" s="850">
        <f t="shared" ref="IT199" si="918">IT198</f>
        <v>2.2013410420710144E-2</v>
      </c>
      <c r="IU199" s="850">
        <f t="shared" ref="IU199" si="919">IU198</f>
        <v>2.2013410420710144E-2</v>
      </c>
      <c r="IV199" s="850">
        <f t="shared" ref="IV199" si="920">IV198</f>
        <v>2.2013410420710144E-2</v>
      </c>
      <c r="IW199" s="850">
        <f t="shared" ref="IW199" si="921">IW198</f>
        <v>-1.3889487335099204E-3</v>
      </c>
      <c r="IX199" s="850">
        <f t="shared" ref="IX199" si="922">IX198</f>
        <v>-1.3889487335099204E-3</v>
      </c>
      <c r="IY199" s="850">
        <f t="shared" ref="IY199" si="923">IY198</f>
        <v>-1.3889487335099204E-3</v>
      </c>
      <c r="IZ199" s="850">
        <f t="shared" ref="IZ199" si="924">IZ198</f>
        <v>-1.3889487335099204E-3</v>
      </c>
      <c r="JA199" s="850">
        <f t="shared" ref="JA199" si="925">JA198</f>
        <v>-1.3889487335099204E-3</v>
      </c>
      <c r="JB199" s="850">
        <f t="shared" ref="JB199" si="926">JB198</f>
        <v>2.8753433272902029E-2</v>
      </c>
      <c r="JC199" s="850">
        <f t="shared" ref="JC199" si="927">JC198</f>
        <v>2.8753433272902029E-2</v>
      </c>
      <c r="JD199" s="850">
        <f t="shared" ref="JD199" si="928">JD198</f>
        <v>2.8753433272902029E-2</v>
      </c>
      <c r="JE199" s="850">
        <f t="shared" ref="JE199" si="929">JE198</f>
        <v>2.8753433272902029E-2</v>
      </c>
      <c r="JF199" s="850">
        <f t="shared" ref="JF199" si="930">JF198</f>
        <v>-7.3183904137898104E-2</v>
      </c>
      <c r="JG199" s="850">
        <f t="shared" ref="JG199" si="931">JG198</f>
        <v>-7.3183904137898104E-2</v>
      </c>
      <c r="JH199" s="850">
        <f t="shared" ref="JH199" si="932">JH198</f>
        <v>-7.3183904137898104E-2</v>
      </c>
      <c r="JI199" s="850">
        <f t="shared" ref="JI199" si="933">JI198</f>
        <v>-7.3183904137898104E-2</v>
      </c>
      <c r="JJ199" s="850">
        <f t="shared" ref="JJ199" si="934">JJ198</f>
        <v>-7.3183904137898104E-2</v>
      </c>
      <c r="JK199" s="850">
        <f t="shared" ref="JK199" si="935">JK198</f>
        <v>-7.3183904137898104E-2</v>
      </c>
      <c r="JL199" s="850">
        <f t="shared" ref="JL199" si="936">JL198</f>
        <v>-7.3183904137898104E-2</v>
      </c>
      <c r="JM199" s="850">
        <f t="shared" ref="JM199" si="937">JM198</f>
        <v>-7.3183904137898104E-2</v>
      </c>
      <c r="JN199" s="850">
        <f t="shared" ref="JN199" si="938">JN198</f>
        <v>5.9436225431375611E-2</v>
      </c>
      <c r="JO199" s="850">
        <f t="shared" ref="JO199" si="939">JO198</f>
        <v>5.9436225431375611E-2</v>
      </c>
      <c r="JP199" s="850">
        <f t="shared" ref="JP199" si="940">JP198</f>
        <v>5.9436225431375611E-2</v>
      </c>
      <c r="JQ199" s="850">
        <f t="shared" ref="JQ199" si="941">JQ198</f>
        <v>5.9436225431375611E-2</v>
      </c>
      <c r="JR199" s="850">
        <f t="shared" ref="JR199" si="942">JR198</f>
        <v>5.9436225431375611E-2</v>
      </c>
      <c r="JS199" s="850">
        <f t="shared" ref="JS199" si="943">JS198</f>
        <v>5.9436225431375611E-2</v>
      </c>
      <c r="JT199" s="850">
        <f t="shared" ref="JT199:KC199" si="944">JT198</f>
        <v>5.9436225431375611E-2</v>
      </c>
      <c r="JU199" s="850">
        <f t="shared" si="944"/>
        <v>0.10958510928435228</v>
      </c>
      <c r="JV199" s="850">
        <f t="shared" si="944"/>
        <v>0.10958510928435228</v>
      </c>
      <c r="JW199" s="850">
        <f t="shared" si="944"/>
        <v>0.10958510928435228</v>
      </c>
      <c r="JX199" s="850">
        <f t="shared" si="944"/>
        <v>0.10958510928435228</v>
      </c>
      <c r="JY199" s="850">
        <f t="shared" si="944"/>
        <v>0.10380777035648325</v>
      </c>
      <c r="JZ199" s="850">
        <f t="shared" si="944"/>
        <v>0.10380777035648325</v>
      </c>
      <c r="KA199" s="850">
        <f t="shared" si="944"/>
        <v>0.11817143317290402</v>
      </c>
      <c r="KB199" s="850">
        <f t="shared" si="944"/>
        <v>0.11817143317290402</v>
      </c>
      <c r="KC199" s="850">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0">
        <f t="shared" ref="KQ199" si="949">KQ198</f>
        <v>-7.8269903718108935E-2</v>
      </c>
      <c r="KR199" s="850">
        <f t="shared" ref="KR199" si="950">KR198</f>
        <v>-7.8269903718108935E-2</v>
      </c>
      <c r="KS199" s="850">
        <f t="shared" ref="KS199" si="951">KS198</f>
        <v>-7.8269903718108935E-2</v>
      </c>
      <c r="KT199" s="850">
        <f t="shared" ref="KT199" si="952">KT198</f>
        <v>-7.8269903718108935E-2</v>
      </c>
      <c r="KU199" s="850">
        <f t="shared" ref="KU199" si="953">KU198</f>
        <v>-7.8269903718108935E-2</v>
      </c>
      <c r="KV199" s="850">
        <f t="shared" ref="KV199" si="954">KV198</f>
        <v>-7.8269903718108935E-2</v>
      </c>
      <c r="KW199" s="850">
        <f t="shared" ref="KW199" si="955">KW198</f>
        <v>-2.8758188676089702E-2</v>
      </c>
      <c r="KX199" s="850">
        <f t="shared" ref="KX199" si="956">KX198</f>
        <v>-2.8758188676089702E-2</v>
      </c>
      <c r="KY199" s="850">
        <f t="shared" ref="KY199" si="957">KY198</f>
        <v>-2.8758188676089702E-2</v>
      </c>
      <c r="KZ199" s="850">
        <f t="shared" ref="KZ199" si="958">KZ198</f>
        <v>-2.8758188676089702E-2</v>
      </c>
      <c r="LA199" s="850">
        <f t="shared" ref="LA199" si="959">LA198</f>
        <v>-2.8758188676089702E-2</v>
      </c>
      <c r="LB199" s="850">
        <f t="shared" ref="LB199" si="960">LB198</f>
        <v>-1.1100364508602745E-2</v>
      </c>
      <c r="LC199" s="850">
        <f t="shared" ref="LC199" si="961">LC198</f>
        <v>-1.1100364508602745E-2</v>
      </c>
      <c r="LD199" s="850">
        <f t="shared" ref="LD199" si="962">LD198</f>
        <v>-1.1100364508602745E-2</v>
      </c>
      <c r="LE199" s="850">
        <f t="shared" ref="LE199" si="963">LE198</f>
        <v>-1.1100364508602745E-2</v>
      </c>
      <c r="LF199" s="850">
        <f t="shared" ref="LF199" si="964">LF198</f>
        <v>-1.3383377125969709E-2</v>
      </c>
      <c r="LG199" s="850">
        <f t="shared" ref="LG199" si="965">LG198</f>
        <v>-1.3383377125969709E-2</v>
      </c>
      <c r="LH199" s="850">
        <f t="shared" ref="LH199" si="966">LH198</f>
        <v>-1.3383377125969709E-2</v>
      </c>
      <c r="LI199" s="850">
        <f t="shared" ref="LI199" si="967">LI198</f>
        <v>-1.3383377125969709E-2</v>
      </c>
      <c r="LJ199" s="850">
        <f t="shared" ref="LJ199" si="968">LJ198</f>
        <v>-1.3383377125969709E-2</v>
      </c>
      <c r="LK199" s="850">
        <f t="shared" ref="LK199" si="969">LK198</f>
        <v>-1.3383377125969709E-2</v>
      </c>
      <c r="LL199" s="850">
        <f t="shared" ref="LL199" si="970">LL198</f>
        <v>-1.3383377125969709E-2</v>
      </c>
      <c r="LM199" s="850">
        <f t="shared" ref="LM199" si="971">LM198</f>
        <v>-1.3383377125969709E-2</v>
      </c>
      <c r="LN199" s="850">
        <f t="shared" ref="LN199" si="972">LN198</f>
        <v>1.6981778694678873E-2</v>
      </c>
      <c r="LO199" s="850">
        <f t="shared" ref="LO199" si="973">LO198</f>
        <v>1.6981778694678873E-2</v>
      </c>
      <c r="LP199" s="850">
        <f t="shared" ref="LP199" si="974">LP198</f>
        <v>1.6981778694678873E-2</v>
      </c>
      <c r="LQ199" s="850">
        <f t="shared" ref="LQ199" si="975">LQ198</f>
        <v>1.6981778694678873E-2</v>
      </c>
      <c r="LR199" s="850">
        <f t="shared" ref="LR199" si="976">LR198</f>
        <v>1.6981778694678873E-2</v>
      </c>
      <c r="LS199" s="850">
        <f t="shared" ref="LS199" si="977">LS198</f>
        <v>1.6981778694678873E-2</v>
      </c>
      <c r="LT199" s="850">
        <f t="shared" ref="LT199:MC199" si="978">LT198</f>
        <v>1.6981778694678873E-2</v>
      </c>
      <c r="LU199" s="850">
        <f t="shared" si="978"/>
        <v>0</v>
      </c>
      <c r="LV199" s="850">
        <f t="shared" si="978"/>
        <v>0</v>
      </c>
      <c r="LW199" s="850">
        <f t="shared" si="978"/>
        <v>0</v>
      </c>
      <c r="LX199" s="850">
        <f t="shared" si="978"/>
        <v>0</v>
      </c>
      <c r="LY199" s="850">
        <f t="shared" si="978"/>
        <v>-1.1534196706274535E-2</v>
      </c>
      <c r="LZ199" s="850">
        <f t="shared" si="978"/>
        <v>-1.1534196706274535E-2</v>
      </c>
      <c r="MA199" s="850">
        <f t="shared" si="978"/>
        <v>-9.8476194310741505E-3</v>
      </c>
      <c r="MB199" s="850">
        <f t="shared" si="978"/>
        <v>-9.8476194310741505E-3</v>
      </c>
      <c r="MC199" s="850">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0">
        <f t="shared" ref="MQ199" si="983">MQ198</f>
        <v>0.12718859354191991</v>
      </c>
      <c r="MR199" s="850">
        <f t="shared" ref="MR199" si="984">MR198</f>
        <v>0.12718859354191991</v>
      </c>
      <c r="MS199" s="850">
        <f t="shared" ref="MS199" si="985">MS198</f>
        <v>0.12718859354191991</v>
      </c>
      <c r="MT199" s="850">
        <f t="shared" ref="MT199" si="986">MT198</f>
        <v>0.12718859354191991</v>
      </c>
      <c r="MU199" s="850">
        <f t="shared" ref="MU199" si="987">MU198</f>
        <v>0.12718859354191991</v>
      </c>
      <c r="MV199" s="850">
        <f t="shared" ref="MV199" si="988">MV198</f>
        <v>0.12718859354191991</v>
      </c>
      <c r="MW199" s="850">
        <f t="shared" ref="MW199" si="989">MW198</f>
        <v>9.5972294254398349E-3</v>
      </c>
      <c r="MX199" s="850">
        <f t="shared" ref="MX199" si="990">MX198</f>
        <v>9.5972294254398349E-3</v>
      </c>
      <c r="MY199" s="850">
        <f t="shared" ref="MY199" si="991">MY198</f>
        <v>9.5972294254398349E-3</v>
      </c>
      <c r="MZ199" s="850">
        <f t="shared" ref="MZ199" si="992">MZ198</f>
        <v>9.5972294254398349E-3</v>
      </c>
      <c r="NA199" s="850">
        <f t="shared" ref="NA199" si="993">NA198</f>
        <v>9.5972294254398349E-3</v>
      </c>
      <c r="NB199" s="850">
        <f t="shared" ref="NB199" si="994">NB198</f>
        <v>5.5501822543012835E-2</v>
      </c>
      <c r="NC199" s="850">
        <f t="shared" ref="NC199" si="995">NC198</f>
        <v>5.5501822543012835E-2</v>
      </c>
      <c r="ND199" s="850">
        <f t="shared" ref="ND199" si="996">ND198</f>
        <v>5.5501822543012835E-2</v>
      </c>
      <c r="NE199" s="850">
        <f t="shared" ref="NE199" si="997">NE198</f>
        <v>5.5501822543012835E-2</v>
      </c>
      <c r="NF199" s="850">
        <f t="shared" ref="NF199" si="998">NF198</f>
        <v>0</v>
      </c>
      <c r="NG199" s="850">
        <f t="shared" ref="NG199" si="999">NG198</f>
        <v>0</v>
      </c>
      <c r="NH199" s="850">
        <f t="shared" ref="NH199" si="1000">NH198</f>
        <v>0</v>
      </c>
      <c r="NI199" s="850">
        <f t="shared" ref="NI199" si="1001">NI198</f>
        <v>0</v>
      </c>
      <c r="NJ199" s="850">
        <f t="shared" ref="NJ199" si="1002">NJ198</f>
        <v>0</v>
      </c>
      <c r="NK199" s="850">
        <f t="shared" ref="NK199" si="1003">NK198</f>
        <v>0</v>
      </c>
      <c r="NL199" s="850">
        <f t="shared" ref="NL199" si="1004">NL198</f>
        <v>0</v>
      </c>
      <c r="NM199" s="850">
        <f t="shared" ref="NM199" si="1005">NM198</f>
        <v>0</v>
      </c>
      <c r="NN199" s="850">
        <f t="shared" ref="NN199" si="1006">NN198</f>
        <v>1.6981778694678873E-2</v>
      </c>
      <c r="NO199" s="850">
        <f t="shared" ref="NO199" si="1007">NO198</f>
        <v>1.6981778694678873E-2</v>
      </c>
      <c r="NP199" s="850">
        <f t="shared" ref="NP199" si="1008">NP198</f>
        <v>1.6981778694678873E-2</v>
      </c>
      <c r="NQ199" s="850">
        <f t="shared" ref="NQ199" si="1009">NQ198</f>
        <v>1.6981778694678873E-2</v>
      </c>
      <c r="NR199" s="850">
        <f t="shared" ref="NR199" si="1010">NR198</f>
        <v>1.6981778694678873E-2</v>
      </c>
      <c r="NS199" s="850">
        <f t="shared" ref="NS199" si="1011">NS198</f>
        <v>1.6981778694678873E-2</v>
      </c>
      <c r="NT199" s="850">
        <f t="shared" ref="NT199:OC199" si="1012">NT198</f>
        <v>1.6981778694678873E-2</v>
      </c>
      <c r="NU199" s="850">
        <f t="shared" si="1012"/>
        <v>0</v>
      </c>
      <c r="NV199" s="850">
        <f t="shared" si="1012"/>
        <v>0</v>
      </c>
      <c r="NW199" s="850">
        <f t="shared" si="1012"/>
        <v>0</v>
      </c>
      <c r="NX199" s="850">
        <f t="shared" si="1012"/>
        <v>0</v>
      </c>
      <c r="NY199" s="850">
        <f t="shared" si="1012"/>
        <v>-1.1534196706274535E-2</v>
      </c>
      <c r="NZ199" s="850">
        <f t="shared" si="1012"/>
        <v>-1.1534196706274535E-2</v>
      </c>
      <c r="OA199" s="850">
        <f t="shared" si="1012"/>
        <v>-9.8476194310741505E-3</v>
      </c>
      <c r="OB199" s="850">
        <f t="shared" si="1012"/>
        <v>-9.8476194310741505E-3</v>
      </c>
      <c r="OC199" s="850">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0">
        <f t="shared" ref="OQ199" si="1017">OQ198</f>
        <v>0.12718859354191991</v>
      </c>
      <c r="OR199" s="850">
        <f t="shared" ref="OR199" si="1018">OR198</f>
        <v>0.12718859354191991</v>
      </c>
      <c r="OS199" s="850">
        <f t="shared" ref="OS199" si="1019">OS198</f>
        <v>0.12718859354191991</v>
      </c>
      <c r="OT199" s="850">
        <f t="shared" ref="OT199" si="1020">OT198</f>
        <v>0.12718859354191991</v>
      </c>
      <c r="OU199" s="850">
        <f t="shared" ref="OU199" si="1021">OU198</f>
        <v>0.12718859354191991</v>
      </c>
      <c r="OV199" s="850">
        <f t="shared" ref="OV199" si="1022">OV198</f>
        <v>0.12718859354191991</v>
      </c>
      <c r="OW199" s="850">
        <f t="shared" ref="OW199" si="1023">OW198</f>
        <v>9.5972294254398349E-3</v>
      </c>
      <c r="OX199" s="850">
        <f t="shared" ref="OX199" si="1024">OX198</f>
        <v>9.5972294254398349E-3</v>
      </c>
      <c r="OY199" s="850">
        <f t="shared" ref="OY199" si="1025">OY198</f>
        <v>9.5972294254398349E-3</v>
      </c>
      <c r="OZ199" s="850">
        <f t="shared" ref="OZ199" si="1026">OZ198</f>
        <v>9.5972294254398349E-3</v>
      </c>
      <c r="PA199" s="850">
        <f t="shared" ref="PA199" si="1027">PA198</f>
        <v>9.5972294254398349E-3</v>
      </c>
      <c r="PB199" s="850">
        <f t="shared" ref="PB199" si="1028">PB198</f>
        <v>5.5501822543012835E-2</v>
      </c>
      <c r="PC199" s="850">
        <f t="shared" ref="PC199" si="1029">PC198</f>
        <v>5.5501822543012835E-2</v>
      </c>
      <c r="PD199" s="850">
        <f t="shared" ref="PD199" si="1030">PD198</f>
        <v>5.5501822543012835E-2</v>
      </c>
      <c r="PE199" s="850">
        <f t="shared" ref="PE199" si="1031">PE198</f>
        <v>5.5501822543012835E-2</v>
      </c>
      <c r="PF199" s="850">
        <f t="shared" ref="PF199" si="1032">PF198</f>
        <v>0</v>
      </c>
      <c r="PG199" s="850">
        <f t="shared" ref="PG199" si="1033">PG198</f>
        <v>0</v>
      </c>
      <c r="PH199" s="850">
        <f t="shared" ref="PH199" si="1034">PH198</f>
        <v>0</v>
      </c>
      <c r="PI199" s="850">
        <f t="shared" ref="PI199" si="1035">PI198</f>
        <v>0</v>
      </c>
      <c r="PJ199" s="850">
        <f t="shared" ref="PJ199" si="1036">PJ198</f>
        <v>0</v>
      </c>
      <c r="PK199" s="850">
        <f t="shared" ref="PK199" si="1037">PK198</f>
        <v>0</v>
      </c>
      <c r="PL199" s="850">
        <f t="shared" ref="PL199" si="1038">PL198</f>
        <v>0</v>
      </c>
      <c r="PM199" s="850">
        <f t="shared" ref="PM199" si="1039">PM198</f>
        <v>0</v>
      </c>
      <c r="PN199" s="850">
        <f t="shared" ref="PN199" si="1040">PN198</f>
        <v>1.6981778694678873E-2</v>
      </c>
      <c r="PO199" s="850">
        <f t="shared" ref="PO199" si="1041">PO198</f>
        <v>1.6981778694678873E-2</v>
      </c>
      <c r="PP199" s="850">
        <f t="shared" ref="PP199" si="1042">PP198</f>
        <v>1.6981778694678873E-2</v>
      </c>
      <c r="PQ199" s="850">
        <f t="shared" ref="PQ199" si="1043">PQ198</f>
        <v>1.6981778694678873E-2</v>
      </c>
      <c r="PR199" s="850">
        <f t="shared" ref="PR199" si="1044">PR198</f>
        <v>1.6981778694678873E-2</v>
      </c>
      <c r="PS199" s="850">
        <f t="shared" ref="PS199" si="1045">PS198</f>
        <v>1.6981778694678873E-2</v>
      </c>
      <c r="PT199" s="850">
        <f t="shared" ref="PT199:QC199" si="1046">PT198</f>
        <v>1.6981778694678873E-2</v>
      </c>
      <c r="PU199" s="850">
        <f t="shared" si="1046"/>
        <v>0</v>
      </c>
      <c r="PV199" s="850">
        <f t="shared" si="1046"/>
        <v>0</v>
      </c>
      <c r="PW199" s="850">
        <f t="shared" si="1046"/>
        <v>0</v>
      </c>
      <c r="PX199" s="850">
        <f t="shared" si="1046"/>
        <v>0</v>
      </c>
      <c r="PY199" s="850">
        <f t="shared" si="1046"/>
        <v>-1.1534196706274535E-2</v>
      </c>
      <c r="PZ199" s="850">
        <f t="shared" si="1046"/>
        <v>-1.1534196706274535E-2</v>
      </c>
      <c r="QA199" s="850">
        <f t="shared" si="1046"/>
        <v>-9.8476194310741505E-3</v>
      </c>
      <c r="QB199" s="850">
        <f t="shared" si="1046"/>
        <v>-9.8476194310741505E-3</v>
      </c>
      <c r="QC199" s="850">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0">
        <f t="shared" ref="QQ199" si="1051">QQ198</f>
        <v>0.12718859354191991</v>
      </c>
      <c r="QR199" s="850">
        <f t="shared" ref="QR199" si="1052">QR198</f>
        <v>0.12718859354191991</v>
      </c>
      <c r="QS199" s="850">
        <f t="shared" ref="QS199" si="1053">QS198</f>
        <v>0.12718859354191991</v>
      </c>
      <c r="QT199" s="850">
        <f t="shared" ref="QT199" si="1054">QT198</f>
        <v>0.12718859354191991</v>
      </c>
      <c r="QU199" s="850">
        <f t="shared" ref="QU199" si="1055">QU198</f>
        <v>0.12718859354191991</v>
      </c>
      <c r="QV199" s="850">
        <f t="shared" ref="QV199" si="1056">QV198</f>
        <v>0.12718859354191991</v>
      </c>
      <c r="QW199" s="850">
        <f t="shared" ref="QW199" si="1057">QW198</f>
        <v>9.5972294254398349E-3</v>
      </c>
      <c r="QX199" s="850">
        <f t="shared" ref="QX199" si="1058">QX198</f>
        <v>9.5972294254398349E-3</v>
      </c>
      <c r="QY199" s="850">
        <f t="shared" ref="QY199" si="1059">QY198</f>
        <v>9.5972294254398349E-3</v>
      </c>
      <c r="QZ199" s="850">
        <f t="shared" ref="QZ199" si="1060">QZ198</f>
        <v>9.5972294254398349E-3</v>
      </c>
      <c r="RA199" s="850">
        <f t="shared" ref="RA199" si="1061">RA198</f>
        <v>9.5972294254398349E-3</v>
      </c>
      <c r="RB199" s="850">
        <f t="shared" ref="RB199" si="1062">RB198</f>
        <v>5.5501822543012835E-2</v>
      </c>
      <c r="RC199" s="850">
        <f t="shared" ref="RC199" si="1063">RC198</f>
        <v>5.5501822543012835E-2</v>
      </c>
      <c r="RD199" s="850">
        <f t="shared" ref="RD199" si="1064">RD198</f>
        <v>5.5501822543012835E-2</v>
      </c>
      <c r="RE199" s="850">
        <f t="shared" ref="RE199" si="1065">RE198</f>
        <v>5.5501822543012835E-2</v>
      </c>
      <c r="RF199" s="850">
        <f t="shared" ref="RF199" si="1066">RF198</f>
        <v>0</v>
      </c>
      <c r="RG199" s="850">
        <f t="shared" ref="RG199" si="1067">RG198</f>
        <v>0</v>
      </c>
      <c r="RH199" s="850">
        <f t="shared" ref="RH199" si="1068">RH198</f>
        <v>0</v>
      </c>
      <c r="RI199" s="850">
        <f t="shared" ref="RI199" si="1069">RI198</f>
        <v>0</v>
      </c>
      <c r="RJ199" s="850">
        <f t="shared" ref="RJ199" si="1070">RJ198</f>
        <v>0</v>
      </c>
      <c r="RK199" s="850">
        <f t="shared" ref="RK199" si="1071">RK198</f>
        <v>0</v>
      </c>
      <c r="RL199" s="850">
        <f t="shared" ref="RL199" si="1072">RL198</f>
        <v>0</v>
      </c>
      <c r="RM199" s="850">
        <f t="shared" ref="RM199" si="1073">RM198</f>
        <v>0</v>
      </c>
      <c r="RN199" s="850">
        <f t="shared" ref="RN199" si="1074">RN198</f>
        <v>1.6981778694678873E-2</v>
      </c>
      <c r="RO199" s="850">
        <f t="shared" ref="RO199" si="1075">RO198</f>
        <v>1.6981778694678873E-2</v>
      </c>
      <c r="RP199" s="850">
        <f t="shared" ref="RP199" si="1076">RP198</f>
        <v>1.6981778694678873E-2</v>
      </c>
      <c r="RQ199" s="850">
        <f t="shared" ref="RQ199" si="1077">RQ198</f>
        <v>1.6981778694678873E-2</v>
      </c>
      <c r="RR199" s="850">
        <f t="shared" ref="RR199" si="1078">RR198</f>
        <v>1.6981778694678873E-2</v>
      </c>
      <c r="RS199" s="850">
        <f t="shared" ref="RS199" si="1079">RS198</f>
        <v>1.6981778694678873E-2</v>
      </c>
      <c r="RT199" s="850">
        <f t="shared" ref="RT199:SC199" si="1080">RT198</f>
        <v>1.6981778694678873E-2</v>
      </c>
      <c r="RU199" s="850">
        <f t="shared" si="1080"/>
        <v>0</v>
      </c>
      <c r="RV199" s="850">
        <f t="shared" si="1080"/>
        <v>0</v>
      </c>
      <c r="RW199" s="850">
        <f t="shared" si="1080"/>
        <v>0</v>
      </c>
      <c r="RX199" s="850">
        <f t="shared" si="1080"/>
        <v>0</v>
      </c>
      <c r="RY199" s="850">
        <f t="shared" si="1080"/>
        <v>-1.1534196706274535E-2</v>
      </c>
      <c r="RZ199" s="850">
        <f t="shared" si="1080"/>
        <v>-1.1534196706274535E-2</v>
      </c>
      <c r="SA199" s="850">
        <f t="shared" si="1080"/>
        <v>-9.8476194310741505E-3</v>
      </c>
      <c r="SB199" s="850">
        <f t="shared" si="1080"/>
        <v>-9.8476194310741505E-3</v>
      </c>
      <c r="SC199" s="850">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49">
        <f>K217</f>
        <v>0</v>
      </c>
      <c r="L220" s="849">
        <f t="shared" ref="L220:BW220" si="1090">L217</f>
        <v>0</v>
      </c>
      <c r="M220" s="849">
        <f t="shared" si="1090"/>
        <v>0</v>
      </c>
      <c r="N220" s="849">
        <f t="shared" si="1090"/>
        <v>0</v>
      </c>
      <c r="O220" s="849">
        <f t="shared" si="1090"/>
        <v>0</v>
      </c>
      <c r="P220" s="849">
        <f t="shared" si="1090"/>
        <v>0</v>
      </c>
      <c r="Q220" s="849">
        <f t="shared" si="1090"/>
        <v>0</v>
      </c>
      <c r="R220" s="849">
        <f t="shared" si="1090"/>
        <v>0</v>
      </c>
      <c r="S220" s="849">
        <f t="shared" si="1090"/>
        <v>0</v>
      </c>
      <c r="T220" s="849">
        <f t="shared" si="1090"/>
        <v>0</v>
      </c>
      <c r="U220" s="849">
        <f t="shared" si="1090"/>
        <v>0</v>
      </c>
      <c r="V220" s="849">
        <f t="shared" si="1090"/>
        <v>0</v>
      </c>
      <c r="W220" s="849">
        <f t="shared" si="1090"/>
        <v>0</v>
      </c>
      <c r="X220" s="849">
        <f t="shared" si="1090"/>
        <v>0</v>
      </c>
      <c r="Y220" s="849">
        <f t="shared" si="1090"/>
        <v>0</v>
      </c>
      <c r="Z220" s="849">
        <f t="shared" si="1090"/>
        <v>0</v>
      </c>
      <c r="AA220" s="849">
        <f t="shared" si="1090"/>
        <v>0</v>
      </c>
      <c r="AB220" s="849">
        <f t="shared" si="1090"/>
        <v>0</v>
      </c>
      <c r="AC220" s="849">
        <f t="shared" si="1090"/>
        <v>0</v>
      </c>
      <c r="AD220" s="849">
        <f t="shared" si="1090"/>
        <v>0</v>
      </c>
      <c r="AE220" s="849">
        <f t="shared" si="1090"/>
        <v>0</v>
      </c>
      <c r="AF220" s="849">
        <f t="shared" si="1090"/>
        <v>0</v>
      </c>
      <c r="AG220" s="849">
        <f t="shared" si="1090"/>
        <v>0</v>
      </c>
      <c r="AH220" s="849">
        <f t="shared" si="1090"/>
        <v>0</v>
      </c>
      <c r="AI220" s="849">
        <f t="shared" si="1090"/>
        <v>0</v>
      </c>
      <c r="AJ220" s="849">
        <f t="shared" si="1090"/>
        <v>0</v>
      </c>
      <c r="AK220" s="849">
        <f t="shared" si="1090"/>
        <v>0</v>
      </c>
      <c r="AL220" s="849">
        <f t="shared" si="1090"/>
        <v>0</v>
      </c>
      <c r="AM220" s="849">
        <f t="shared" si="1090"/>
        <v>0</v>
      </c>
      <c r="AN220" s="849">
        <f t="shared" si="1090"/>
        <v>0</v>
      </c>
      <c r="AO220" s="849">
        <f t="shared" si="1090"/>
        <v>0</v>
      </c>
      <c r="AP220" s="849">
        <f t="shared" si="1090"/>
        <v>0</v>
      </c>
      <c r="AQ220" s="849">
        <f t="shared" si="1090"/>
        <v>0</v>
      </c>
      <c r="AR220" s="849">
        <f t="shared" si="1090"/>
        <v>0</v>
      </c>
      <c r="AS220" s="849">
        <f t="shared" si="1090"/>
        <v>0</v>
      </c>
      <c r="AT220" s="849">
        <f t="shared" si="1090"/>
        <v>0</v>
      </c>
      <c r="AU220" s="849">
        <f t="shared" si="1090"/>
        <v>0</v>
      </c>
      <c r="AV220" s="849">
        <f t="shared" si="1090"/>
        <v>0</v>
      </c>
      <c r="AW220" s="849">
        <f t="shared" si="1090"/>
        <v>0</v>
      </c>
      <c r="AX220" s="849">
        <f t="shared" si="1090"/>
        <v>0</v>
      </c>
      <c r="AY220" s="849">
        <f t="shared" si="1090"/>
        <v>0</v>
      </c>
      <c r="AZ220" s="849">
        <f t="shared" si="1090"/>
        <v>0</v>
      </c>
      <c r="BA220" s="849">
        <f t="shared" si="1090"/>
        <v>0</v>
      </c>
      <c r="BB220" s="849">
        <f t="shared" si="1090"/>
        <v>0</v>
      </c>
      <c r="BC220" s="849">
        <f t="shared" si="1090"/>
        <v>0</v>
      </c>
      <c r="BD220" s="849">
        <f t="shared" si="1090"/>
        <v>0</v>
      </c>
      <c r="BE220" s="849">
        <f t="shared" si="1090"/>
        <v>0</v>
      </c>
      <c r="BF220" s="849">
        <f t="shared" si="1090"/>
        <v>0</v>
      </c>
      <c r="BG220" s="849">
        <f t="shared" si="1090"/>
        <v>0</v>
      </c>
      <c r="BH220" s="849">
        <f t="shared" si="1090"/>
        <v>0</v>
      </c>
      <c r="BI220" s="849">
        <f t="shared" si="1090"/>
        <v>0</v>
      </c>
      <c r="BJ220" s="849">
        <f t="shared" si="1090"/>
        <v>0</v>
      </c>
      <c r="BK220" s="849">
        <f t="shared" si="1090"/>
        <v>0</v>
      </c>
      <c r="BL220" s="849">
        <f t="shared" si="1090"/>
        <v>0</v>
      </c>
      <c r="BM220" s="849">
        <f t="shared" si="1090"/>
        <v>0</v>
      </c>
      <c r="BN220" s="849">
        <f t="shared" si="1090"/>
        <v>0</v>
      </c>
      <c r="BO220" s="849">
        <f t="shared" si="1090"/>
        <v>0</v>
      </c>
      <c r="BP220" s="849">
        <f t="shared" si="1090"/>
        <v>0</v>
      </c>
      <c r="BQ220" s="849">
        <f t="shared" si="1090"/>
        <v>0</v>
      </c>
      <c r="BR220" s="849">
        <f t="shared" si="1090"/>
        <v>0</v>
      </c>
      <c r="BS220" s="849">
        <f t="shared" si="1090"/>
        <v>0</v>
      </c>
      <c r="BT220" s="849">
        <f t="shared" si="1090"/>
        <v>0</v>
      </c>
      <c r="BU220" s="849">
        <f t="shared" si="1090"/>
        <v>0</v>
      </c>
      <c r="BV220" s="849">
        <f t="shared" si="1090"/>
        <v>0</v>
      </c>
      <c r="BW220" s="849">
        <f t="shared" si="1090"/>
        <v>0</v>
      </c>
      <c r="BX220" s="849">
        <f t="shared" ref="BX220:EI220" si="1091">BX217</f>
        <v>0</v>
      </c>
      <c r="BY220" s="849">
        <f t="shared" si="1091"/>
        <v>0</v>
      </c>
      <c r="BZ220" s="849">
        <f t="shared" si="1091"/>
        <v>0</v>
      </c>
      <c r="CA220" s="849">
        <f t="shared" si="1091"/>
        <v>0</v>
      </c>
      <c r="CB220" s="849">
        <f t="shared" si="1091"/>
        <v>0</v>
      </c>
      <c r="CC220" s="849">
        <f t="shared" si="1091"/>
        <v>0</v>
      </c>
      <c r="CD220" s="849">
        <f t="shared" si="1091"/>
        <v>0</v>
      </c>
      <c r="CE220" s="849">
        <f t="shared" si="1091"/>
        <v>0</v>
      </c>
      <c r="CF220" s="849">
        <f t="shared" si="1091"/>
        <v>0</v>
      </c>
      <c r="CG220" s="849">
        <f t="shared" si="1091"/>
        <v>0</v>
      </c>
      <c r="CH220" s="849">
        <f t="shared" si="1091"/>
        <v>0</v>
      </c>
      <c r="CI220" s="849">
        <f t="shared" si="1091"/>
        <v>0</v>
      </c>
      <c r="CJ220" s="849">
        <f t="shared" si="1091"/>
        <v>0</v>
      </c>
      <c r="CK220" s="849">
        <f t="shared" si="1091"/>
        <v>0</v>
      </c>
      <c r="CL220" s="849">
        <f t="shared" si="1091"/>
        <v>0</v>
      </c>
      <c r="CM220" s="849">
        <f t="shared" si="1091"/>
        <v>0</v>
      </c>
      <c r="CN220" s="849">
        <f t="shared" si="1091"/>
        <v>0</v>
      </c>
      <c r="CO220" s="849">
        <f t="shared" si="1091"/>
        <v>0</v>
      </c>
      <c r="CP220" s="849">
        <f t="shared" si="1091"/>
        <v>0</v>
      </c>
      <c r="CQ220" s="849">
        <f t="shared" si="1091"/>
        <v>0</v>
      </c>
      <c r="CR220" s="849">
        <f t="shared" si="1091"/>
        <v>0</v>
      </c>
      <c r="CS220" s="849">
        <f t="shared" si="1091"/>
        <v>0</v>
      </c>
      <c r="CT220" s="849">
        <f t="shared" si="1091"/>
        <v>0</v>
      </c>
      <c r="CU220" s="849">
        <f t="shared" si="1091"/>
        <v>0</v>
      </c>
      <c r="CV220" s="849">
        <f t="shared" si="1091"/>
        <v>0</v>
      </c>
      <c r="CW220" s="849">
        <f t="shared" si="1091"/>
        <v>0</v>
      </c>
      <c r="CX220" s="849">
        <f t="shared" si="1091"/>
        <v>0</v>
      </c>
      <c r="CY220" s="849">
        <f t="shared" si="1091"/>
        <v>0</v>
      </c>
      <c r="CZ220" s="849">
        <f t="shared" si="1091"/>
        <v>0</v>
      </c>
      <c r="DA220" s="849">
        <f t="shared" si="1091"/>
        <v>0</v>
      </c>
      <c r="DB220" s="849">
        <f t="shared" si="1091"/>
        <v>0</v>
      </c>
      <c r="DC220" s="849">
        <f t="shared" si="1091"/>
        <v>0</v>
      </c>
      <c r="DD220" s="849">
        <f t="shared" si="1091"/>
        <v>0</v>
      </c>
      <c r="DE220" s="849">
        <f t="shared" si="1091"/>
        <v>0</v>
      </c>
      <c r="DF220" s="849">
        <f t="shared" si="1091"/>
        <v>0.31429670190200909</v>
      </c>
      <c r="DG220" s="849">
        <f t="shared" si="1091"/>
        <v>0.31429670190200909</v>
      </c>
      <c r="DH220" s="849">
        <f t="shared" si="1091"/>
        <v>0.31429670190200909</v>
      </c>
      <c r="DI220" s="849">
        <f t="shared" si="1091"/>
        <v>0.31429670190200909</v>
      </c>
      <c r="DJ220" s="849">
        <f t="shared" si="1091"/>
        <v>0.31429670190200909</v>
      </c>
      <c r="DK220" s="849">
        <f t="shared" si="1091"/>
        <v>0.31429670190200909</v>
      </c>
      <c r="DL220" s="849">
        <f t="shared" si="1091"/>
        <v>0.31429670190200909</v>
      </c>
      <c r="DM220" s="849">
        <f t="shared" si="1091"/>
        <v>0.31429670190200909</v>
      </c>
      <c r="DN220" s="849">
        <f t="shared" si="1091"/>
        <v>0.39058090997760075</v>
      </c>
      <c r="DO220" s="849">
        <f t="shared" si="1091"/>
        <v>0.39058090997760075</v>
      </c>
      <c r="DP220" s="849">
        <f t="shared" si="1091"/>
        <v>0.39058090997760075</v>
      </c>
      <c r="DQ220" s="849">
        <f t="shared" si="1091"/>
        <v>0.39058090997760075</v>
      </c>
      <c r="DR220" s="849">
        <f t="shared" si="1091"/>
        <v>0.39058090997760075</v>
      </c>
      <c r="DS220" s="849">
        <f t="shared" si="1091"/>
        <v>0.39058090997760075</v>
      </c>
      <c r="DT220" s="849">
        <f t="shared" si="1091"/>
        <v>0.39058090997760075</v>
      </c>
      <c r="DU220" s="849">
        <f t="shared" si="1091"/>
        <v>-2.2415135989981829</v>
      </c>
      <c r="DV220" s="849">
        <f t="shared" si="1091"/>
        <v>-2.2415135989981829</v>
      </c>
      <c r="DW220" s="849">
        <f t="shared" si="1091"/>
        <v>-2.2415135989981829</v>
      </c>
      <c r="DX220" s="849">
        <f t="shared" si="1091"/>
        <v>-2.2415135989981829</v>
      </c>
      <c r="DY220" s="849">
        <f t="shared" si="1091"/>
        <v>-2.364510324786572</v>
      </c>
      <c r="DZ220" s="849">
        <f t="shared" si="1091"/>
        <v>-2.364510324786572</v>
      </c>
      <c r="EA220" s="849">
        <f t="shared" si="1091"/>
        <v>-2.7671810601322875</v>
      </c>
      <c r="EB220" s="849">
        <f t="shared" si="1091"/>
        <v>-2.7671810601322875</v>
      </c>
      <c r="EC220" s="849">
        <f t="shared" si="1091"/>
        <v>-2.7671810601322875</v>
      </c>
      <c r="ED220" s="849">
        <f t="shared" si="1091"/>
        <v>-3.8391812675093977</v>
      </c>
      <c r="EE220" s="849">
        <f t="shared" si="1091"/>
        <v>-3.8391812675093977</v>
      </c>
      <c r="EF220" s="849">
        <f t="shared" si="1091"/>
        <v>-3.8391812675093977</v>
      </c>
      <c r="EG220" s="849">
        <f t="shared" si="1091"/>
        <v>-3.8391812675093977</v>
      </c>
      <c r="EH220" s="849">
        <f t="shared" si="1091"/>
        <v>0</v>
      </c>
      <c r="EI220" s="849">
        <f t="shared" si="1091"/>
        <v>0</v>
      </c>
      <c r="EJ220" s="849">
        <f t="shared" ref="EJ220:GU220" si="1092">EJ217</f>
        <v>0</v>
      </c>
      <c r="EK220" s="849">
        <f t="shared" si="1092"/>
        <v>0</v>
      </c>
      <c r="EL220" s="849">
        <f t="shared" si="1092"/>
        <v>0</v>
      </c>
      <c r="EM220" s="849">
        <f t="shared" si="1092"/>
        <v>0</v>
      </c>
      <c r="EN220" s="849">
        <f t="shared" si="1092"/>
        <v>0</v>
      </c>
      <c r="EO220" s="849">
        <f t="shared" si="1092"/>
        <v>0</v>
      </c>
      <c r="EP220" s="849">
        <f t="shared" si="1092"/>
        <v>0</v>
      </c>
      <c r="EQ220" s="849">
        <f t="shared" si="1092"/>
        <v>0</v>
      </c>
      <c r="ER220" s="849">
        <f t="shared" si="1092"/>
        <v>0</v>
      </c>
      <c r="ES220" s="849">
        <f t="shared" si="1092"/>
        <v>0</v>
      </c>
      <c r="ET220" s="849">
        <f t="shared" si="1092"/>
        <v>0</v>
      </c>
      <c r="EU220" s="849">
        <f t="shared" si="1092"/>
        <v>0</v>
      </c>
      <c r="EV220" s="849">
        <f t="shared" si="1092"/>
        <v>0</v>
      </c>
      <c r="EW220" s="849">
        <f t="shared" si="1092"/>
        <v>0</v>
      </c>
      <c r="EX220" s="849">
        <f t="shared" si="1092"/>
        <v>0</v>
      </c>
      <c r="EY220" s="849">
        <f t="shared" si="1092"/>
        <v>0</v>
      </c>
      <c r="EZ220" s="849">
        <f t="shared" si="1092"/>
        <v>0</v>
      </c>
      <c r="FA220" s="849">
        <f t="shared" si="1092"/>
        <v>0</v>
      </c>
      <c r="FB220" s="849">
        <f t="shared" si="1092"/>
        <v>0</v>
      </c>
      <c r="FC220" s="849">
        <f t="shared" si="1092"/>
        <v>0</v>
      </c>
      <c r="FD220" s="849">
        <f t="shared" si="1092"/>
        <v>0</v>
      </c>
      <c r="FE220" s="849">
        <f t="shared" si="1092"/>
        <v>0</v>
      </c>
      <c r="FF220" s="849">
        <f t="shared" si="1092"/>
        <v>8.4876614368918801E-2</v>
      </c>
      <c r="FG220" s="849">
        <f t="shared" si="1092"/>
        <v>8.9595932733966599E-2</v>
      </c>
      <c r="FH220" s="849">
        <f t="shared" si="1092"/>
        <v>8.9595932733966599E-2</v>
      </c>
      <c r="FI220" s="849">
        <f t="shared" si="1092"/>
        <v>8.9595932733966599E-2</v>
      </c>
      <c r="FJ220" s="849">
        <f t="shared" si="1092"/>
        <v>8.9595932733966599E-2</v>
      </c>
      <c r="FK220" s="849">
        <f t="shared" si="1092"/>
        <v>8.9595932733966599E-2</v>
      </c>
      <c r="FL220" s="849">
        <f t="shared" si="1092"/>
        <v>8.9595932733966599E-2</v>
      </c>
      <c r="FM220" s="849">
        <f t="shared" si="1092"/>
        <v>8.9595932733966599E-2</v>
      </c>
      <c r="FN220" s="849">
        <f t="shared" si="1092"/>
        <v>0.16981778694678251</v>
      </c>
      <c r="FO220" s="849">
        <f t="shared" si="1092"/>
        <v>0.16981778694678251</v>
      </c>
      <c r="FP220" s="849">
        <f t="shared" si="1092"/>
        <v>0.16981778694678251</v>
      </c>
      <c r="FQ220" s="849">
        <f t="shared" si="1092"/>
        <v>0.16981778694678251</v>
      </c>
      <c r="FR220" s="849">
        <f t="shared" si="1092"/>
        <v>0.16981778694678251</v>
      </c>
      <c r="FS220" s="849">
        <f t="shared" si="1092"/>
        <v>0.16981778694678251</v>
      </c>
      <c r="FT220" s="849">
        <f t="shared" si="1092"/>
        <v>0.16981778694678251</v>
      </c>
      <c r="FU220" s="849">
        <f t="shared" si="1092"/>
        <v>-2.1219662070516154</v>
      </c>
      <c r="FV220" s="849">
        <f t="shared" si="1092"/>
        <v>-2.1219662070516154</v>
      </c>
      <c r="FW220" s="849">
        <f t="shared" si="1092"/>
        <v>-2.1219662070516154</v>
      </c>
      <c r="FX220" s="849">
        <f t="shared" si="1092"/>
        <v>-2.1219662070516154</v>
      </c>
      <c r="FY220" s="849">
        <f t="shared" si="1092"/>
        <v>-2.4452497017304999</v>
      </c>
      <c r="FZ220" s="849">
        <f t="shared" si="1092"/>
        <v>-2.4452497017304999</v>
      </c>
      <c r="GA220" s="849">
        <f t="shared" si="1092"/>
        <v>-2.9641334487538025</v>
      </c>
      <c r="GB220" s="849">
        <f t="shared" si="1092"/>
        <v>-2.9641334487538025</v>
      </c>
      <c r="GC220" s="849">
        <f t="shared" si="1092"/>
        <v>-2.9641334487538025</v>
      </c>
      <c r="GD220" s="849">
        <f t="shared" si="1092"/>
        <v>-3.0530977596365725</v>
      </c>
      <c r="GE220" s="849">
        <f t="shared" si="1092"/>
        <v>-3.0530977596365725</v>
      </c>
      <c r="GF220" s="849">
        <f t="shared" si="1092"/>
        <v>-3.0530977596365725</v>
      </c>
      <c r="GG220" s="849">
        <f t="shared" si="1092"/>
        <v>-3.0530977596365725</v>
      </c>
      <c r="GH220" s="849">
        <f t="shared" si="1092"/>
        <v>-2.8724264632109175</v>
      </c>
      <c r="GI220" s="849">
        <f t="shared" si="1092"/>
        <v>-2.8724264632109175</v>
      </c>
      <c r="GJ220" s="849">
        <f t="shared" si="1092"/>
        <v>-2.8724264632109175</v>
      </c>
      <c r="GK220" s="849">
        <f t="shared" si="1092"/>
        <v>-2.8724264632109175</v>
      </c>
      <c r="GL220" s="849">
        <f t="shared" si="1092"/>
        <v>-2.8724264632109175</v>
      </c>
      <c r="GM220" s="849">
        <f t="shared" si="1092"/>
        <v>-2.8724264632109175</v>
      </c>
      <c r="GN220" s="849">
        <f t="shared" si="1092"/>
        <v>-2.8724264632109175</v>
      </c>
      <c r="GO220" s="849">
        <f t="shared" si="1092"/>
        <v>-2.8724264632109175</v>
      </c>
      <c r="GP220" s="849">
        <f t="shared" si="1092"/>
        <v>-0.87006004218656585</v>
      </c>
      <c r="GQ220" s="849">
        <f t="shared" si="1092"/>
        <v>-0.87006004218656585</v>
      </c>
      <c r="GR220" s="849">
        <f t="shared" si="1092"/>
        <v>-0.87006004218656585</v>
      </c>
      <c r="GS220" s="849">
        <f t="shared" si="1092"/>
        <v>-0.87006004218656585</v>
      </c>
      <c r="GT220" s="849">
        <f t="shared" si="1092"/>
        <v>-0.87006004218656585</v>
      </c>
      <c r="GU220" s="849">
        <f t="shared" si="1092"/>
        <v>-0.87006004218656585</v>
      </c>
      <c r="GV220" s="849">
        <f t="shared" ref="GV220:JG220" si="1093">GV217</f>
        <v>-0.87006004218656585</v>
      </c>
      <c r="GW220" s="849">
        <f t="shared" si="1093"/>
        <v>-0.87934826361737883</v>
      </c>
      <c r="GX220" s="849">
        <f t="shared" si="1093"/>
        <v>-0.87934826361737883</v>
      </c>
      <c r="GY220" s="849">
        <f t="shared" si="1093"/>
        <v>-0.87934826361737883</v>
      </c>
      <c r="GZ220" s="849">
        <f t="shared" si="1093"/>
        <v>-0.87934826361737883</v>
      </c>
      <c r="HA220" s="849">
        <f t="shared" si="1093"/>
        <v>-0.87934826361737883</v>
      </c>
      <c r="HB220" s="849">
        <f t="shared" si="1093"/>
        <v>-0.68371105691123368</v>
      </c>
      <c r="HC220" s="849">
        <f t="shared" si="1093"/>
        <v>-0.68371105691123368</v>
      </c>
      <c r="HD220" s="849">
        <f t="shared" si="1093"/>
        <v>-0.68371105691123368</v>
      </c>
      <c r="HE220" s="849">
        <f t="shared" si="1093"/>
        <v>-0.68371105691123368</v>
      </c>
      <c r="HF220" s="849">
        <f t="shared" si="1093"/>
        <v>-7.0651077654826366E-3</v>
      </c>
      <c r="HG220" s="849">
        <f t="shared" si="1093"/>
        <v>-7.0651077654826366E-3</v>
      </c>
      <c r="HH220" s="849">
        <f t="shared" si="1093"/>
        <v>-7.0651077654826366E-3</v>
      </c>
      <c r="HI220" s="849">
        <f t="shared" si="1093"/>
        <v>-7.0651077654826366E-3</v>
      </c>
      <c r="HJ220" s="849">
        <f t="shared" si="1093"/>
        <v>-7.0651077654826366E-3</v>
      </c>
      <c r="HK220" s="849">
        <f t="shared" si="1093"/>
        <v>-7.0651077654826366E-3</v>
      </c>
      <c r="HL220" s="849">
        <f t="shared" si="1093"/>
        <v>-7.0651077654826366E-3</v>
      </c>
      <c r="HM220" s="849">
        <f t="shared" si="1093"/>
        <v>-7.0651077654826366E-3</v>
      </c>
      <c r="HN220" s="849">
        <f t="shared" si="1093"/>
        <v>-8.4908893473381042E-3</v>
      </c>
      <c r="HO220" s="849">
        <f t="shared" si="1093"/>
        <v>-8.4908893473381042E-3</v>
      </c>
      <c r="HP220" s="849">
        <f t="shared" si="1093"/>
        <v>-8.4908893473381042E-3</v>
      </c>
      <c r="HQ220" s="849">
        <f t="shared" si="1093"/>
        <v>-8.4908893473381042E-3</v>
      </c>
      <c r="HR220" s="849">
        <f t="shared" si="1093"/>
        <v>-8.4908893473381042E-3</v>
      </c>
      <c r="HS220" s="849">
        <f t="shared" si="1093"/>
        <v>-8.4908893473381042E-3</v>
      </c>
      <c r="HT220" s="849">
        <f t="shared" si="1093"/>
        <v>-8.4908893473381042E-3</v>
      </c>
      <c r="HU220" s="849">
        <f t="shared" si="1093"/>
        <v>-2.0024188151050435</v>
      </c>
      <c r="HV220" s="849">
        <f t="shared" si="1093"/>
        <v>-2.0024188151050435</v>
      </c>
      <c r="HW220" s="849">
        <f t="shared" si="1093"/>
        <v>-2.0024188151050435</v>
      </c>
      <c r="HX220" s="849">
        <f t="shared" si="1093"/>
        <v>-2.0024188151050435</v>
      </c>
      <c r="HY220" s="849">
        <f t="shared" si="1093"/>
        <v>-2.3991129149053965</v>
      </c>
      <c r="HZ220" s="849">
        <f t="shared" si="1093"/>
        <v>-2.3991129149053965</v>
      </c>
      <c r="IA220" s="849">
        <f t="shared" si="1093"/>
        <v>-2.8656572544430441</v>
      </c>
      <c r="IB220" s="849">
        <f t="shared" si="1093"/>
        <v>-2.8656572544430441</v>
      </c>
      <c r="IC220" s="849">
        <f t="shared" si="1093"/>
        <v>-2.8656572544430441</v>
      </c>
      <c r="ID220" s="849">
        <f t="shared" si="1093"/>
        <v>-3.4834048712168109</v>
      </c>
      <c r="IE220" s="849">
        <f t="shared" si="1093"/>
        <v>-3.4834048712168109</v>
      </c>
      <c r="IF220" s="849">
        <f t="shared" si="1093"/>
        <v>-3.4834048712168109</v>
      </c>
      <c r="IG220" s="849">
        <f t="shared" si="1093"/>
        <v>-3.4834048712168109</v>
      </c>
      <c r="IH220" s="849">
        <f t="shared" si="1093"/>
        <v>-3.4754595390913288</v>
      </c>
      <c r="II220" s="849">
        <f t="shared" si="1093"/>
        <v>-3.4754595390913288</v>
      </c>
      <c r="IJ220" s="849">
        <f t="shared" si="1093"/>
        <v>-3.4754595390913288</v>
      </c>
      <c r="IK220" s="849">
        <f t="shared" si="1093"/>
        <v>-3.4754595390913288</v>
      </c>
      <c r="IL220" s="849">
        <f t="shared" si="1093"/>
        <v>-3.4754595390913288</v>
      </c>
      <c r="IM220" s="849">
        <f t="shared" si="1093"/>
        <v>-3.4754595390913288</v>
      </c>
      <c r="IN220" s="849">
        <f t="shared" si="1093"/>
        <v>-3.4754595390913288</v>
      </c>
      <c r="IO220" s="849">
        <f t="shared" si="1093"/>
        <v>-3.4754595390913288</v>
      </c>
      <c r="IP220" s="849">
        <f t="shared" si="1093"/>
        <v>-1.3971480936875658</v>
      </c>
      <c r="IQ220" s="849">
        <f t="shared" si="1093"/>
        <v>-1.3971480936875658</v>
      </c>
      <c r="IR220" s="849">
        <f t="shared" si="1093"/>
        <v>-1.3971480936875658</v>
      </c>
      <c r="IS220" s="849">
        <f t="shared" si="1093"/>
        <v>-1.3971480936875658</v>
      </c>
      <c r="IT220" s="849">
        <f t="shared" si="1093"/>
        <v>-1.3971480936875658</v>
      </c>
      <c r="IU220" s="849">
        <f t="shared" si="1093"/>
        <v>-1.3971480936875658</v>
      </c>
      <c r="IV220" s="849">
        <f t="shared" si="1093"/>
        <v>-1.3971480936875658</v>
      </c>
      <c r="IW220" s="849">
        <f t="shared" si="1093"/>
        <v>-0.91662735248106664</v>
      </c>
      <c r="IX220" s="849">
        <f t="shared" si="1093"/>
        <v>-0.91662735248106664</v>
      </c>
      <c r="IY220" s="849">
        <f t="shared" si="1093"/>
        <v>-0.91662735248106664</v>
      </c>
      <c r="IZ220" s="849">
        <f t="shared" si="1093"/>
        <v>-0.91662735248106664</v>
      </c>
      <c r="JA220" s="849">
        <f t="shared" si="1093"/>
        <v>-0.91662735248106664</v>
      </c>
      <c r="JB220" s="849">
        <f t="shared" si="1093"/>
        <v>-0.77878014554742592</v>
      </c>
      <c r="JC220" s="849">
        <f t="shared" si="1093"/>
        <v>-0.77878014554742592</v>
      </c>
      <c r="JD220" s="849">
        <f t="shared" si="1093"/>
        <v>-0.77878014554742592</v>
      </c>
      <c r="JE220" s="849">
        <f t="shared" si="1093"/>
        <v>-0.77878014554742592</v>
      </c>
      <c r="JF220" s="849">
        <f t="shared" si="1093"/>
        <v>0.11071105985178598</v>
      </c>
      <c r="JG220" s="849">
        <f t="shared" si="1093"/>
        <v>9.8922384250679229E-2</v>
      </c>
      <c r="JH220" s="849">
        <f t="shared" ref="JH220:LS220" si="1094">JH217</f>
        <v>9.8922384250679229E-2</v>
      </c>
      <c r="JI220" s="849">
        <f t="shared" si="1094"/>
        <v>9.8922384250679229E-2</v>
      </c>
      <c r="JJ220" s="849">
        <f t="shared" si="1094"/>
        <v>9.8922384250679229E-2</v>
      </c>
      <c r="JK220" s="849">
        <f t="shared" si="1094"/>
        <v>9.8922384250679229E-2</v>
      </c>
      <c r="JL220" s="849">
        <f t="shared" si="1094"/>
        <v>9.8922384250679229E-2</v>
      </c>
      <c r="JM220" s="849">
        <f t="shared" si="1094"/>
        <v>9.8922384250679229E-2</v>
      </c>
      <c r="JN220" s="849">
        <f t="shared" si="1094"/>
        <v>1.6981778694678873E-2</v>
      </c>
      <c r="JO220" s="849">
        <f t="shared" si="1094"/>
        <v>1.6981778694678873E-2</v>
      </c>
      <c r="JP220" s="849">
        <f t="shared" si="1094"/>
        <v>1.6981778694678873E-2</v>
      </c>
      <c r="JQ220" s="849">
        <f t="shared" si="1094"/>
        <v>1.6981778694678873E-2</v>
      </c>
      <c r="JR220" s="849">
        <f t="shared" si="1094"/>
        <v>1.6981778694678873E-2</v>
      </c>
      <c r="JS220" s="849">
        <f t="shared" si="1094"/>
        <v>1.6981778694678873E-2</v>
      </c>
      <c r="JT220" s="849">
        <f t="shared" si="1094"/>
        <v>1.6981778694678873E-2</v>
      </c>
      <c r="JU220" s="849">
        <f t="shared" si="1094"/>
        <v>-1.8230977271851874</v>
      </c>
      <c r="JV220" s="849">
        <f t="shared" si="1094"/>
        <v>-1.8230977271851874</v>
      </c>
      <c r="JW220" s="849">
        <f t="shared" si="1094"/>
        <v>-1.8230977271851874</v>
      </c>
      <c r="JX220" s="849">
        <f t="shared" si="1094"/>
        <v>-1.8230977271851874</v>
      </c>
      <c r="JY220" s="849">
        <f t="shared" si="1094"/>
        <v>-2.3760445214928465</v>
      </c>
      <c r="JZ220" s="849">
        <f t="shared" si="1094"/>
        <v>-2.3760445214928465</v>
      </c>
      <c r="KA220" s="849">
        <f t="shared" si="1094"/>
        <v>-2.8853524933051986</v>
      </c>
      <c r="KB220" s="849">
        <f t="shared" si="1094"/>
        <v>-2.8853524933051986</v>
      </c>
      <c r="KC220" s="849">
        <f t="shared" si="1094"/>
        <v>-2.8853524933051986</v>
      </c>
      <c r="KD220" s="849">
        <f t="shared" si="1094"/>
        <v>-3.0492632636481529</v>
      </c>
      <c r="KE220" s="849">
        <f t="shared" si="1094"/>
        <v>-3.0492632636481529</v>
      </c>
      <c r="KF220" s="849">
        <f t="shared" si="1094"/>
        <v>-3.0492632636481529</v>
      </c>
      <c r="KG220" s="849">
        <f t="shared" si="1094"/>
        <v>-3.0492632636481529</v>
      </c>
      <c r="KH220" s="849">
        <f t="shared" si="1094"/>
        <v>-2.8920445740680645</v>
      </c>
      <c r="KI220" s="849">
        <f t="shared" si="1094"/>
        <v>-2.8920445740680645</v>
      </c>
      <c r="KJ220" s="849">
        <f t="shared" si="1094"/>
        <v>-2.8920445740680645</v>
      </c>
      <c r="KK220" s="849">
        <f t="shared" si="1094"/>
        <v>-2.8920445740680645</v>
      </c>
      <c r="KL220" s="849">
        <f t="shared" si="1094"/>
        <v>-2.8920445740680645</v>
      </c>
      <c r="KM220" s="849">
        <f t="shared" si="1094"/>
        <v>-2.8920445740680645</v>
      </c>
      <c r="KN220" s="849">
        <f t="shared" si="1094"/>
        <v>-2.8920445740680645</v>
      </c>
      <c r="KO220" s="849">
        <f t="shared" si="1094"/>
        <v>-2.8920445740680645</v>
      </c>
      <c r="KP220" s="849">
        <f t="shared" si="1094"/>
        <v>-1.2865767351225301</v>
      </c>
      <c r="KQ220" s="849">
        <f t="shared" si="1094"/>
        <v>-1.2865767351225301</v>
      </c>
      <c r="KR220" s="849">
        <f t="shared" si="1094"/>
        <v>-1.2865767351225301</v>
      </c>
      <c r="KS220" s="849">
        <f t="shared" si="1094"/>
        <v>-1.2865767351225301</v>
      </c>
      <c r="KT220" s="849">
        <f t="shared" si="1094"/>
        <v>-1.2865767351225301</v>
      </c>
      <c r="KU220" s="849">
        <f t="shared" si="1094"/>
        <v>-1.2865767351225301</v>
      </c>
      <c r="KV220" s="849">
        <f t="shared" si="1094"/>
        <v>-1.2865767351225301</v>
      </c>
      <c r="KW220" s="849">
        <f t="shared" si="1094"/>
        <v>-0.91459557110338352</v>
      </c>
      <c r="KX220" s="849">
        <f t="shared" si="1094"/>
        <v>-0.91459557110338352</v>
      </c>
      <c r="KY220" s="849">
        <f t="shared" si="1094"/>
        <v>-0.91459557110338352</v>
      </c>
      <c r="KZ220" s="849">
        <f t="shared" si="1094"/>
        <v>-0.91459557110338352</v>
      </c>
      <c r="LA220" s="849">
        <f t="shared" si="1094"/>
        <v>-0.91459557110338352</v>
      </c>
      <c r="LB220" s="849">
        <f t="shared" si="1094"/>
        <v>-0.72305169177936701</v>
      </c>
      <c r="LC220" s="849">
        <f t="shared" si="1094"/>
        <v>-0.72305169177936701</v>
      </c>
      <c r="LD220" s="849">
        <f t="shared" si="1094"/>
        <v>-0.72305169177936701</v>
      </c>
      <c r="LE220" s="849">
        <f t="shared" si="1094"/>
        <v>-0.72305169177936701</v>
      </c>
      <c r="LF220" s="849">
        <f t="shared" si="1094"/>
        <v>-1.3383377125970597E-2</v>
      </c>
      <c r="LG220" s="849">
        <f t="shared" si="1094"/>
        <v>-6.6916885629861866E-3</v>
      </c>
      <c r="LH220" s="849">
        <f t="shared" si="1094"/>
        <v>-6.6916885629861866E-3</v>
      </c>
      <c r="LI220" s="849">
        <f t="shared" si="1094"/>
        <v>-6.6916885629861866E-3</v>
      </c>
      <c r="LJ220" s="849">
        <f t="shared" si="1094"/>
        <v>-6.6916885629861866E-3</v>
      </c>
      <c r="LK220" s="849">
        <f t="shared" si="1094"/>
        <v>-6.6916885629861866E-3</v>
      </c>
      <c r="LL220" s="849">
        <f t="shared" si="1094"/>
        <v>-6.6916885629861866E-3</v>
      </c>
      <c r="LM220" s="849">
        <f t="shared" si="1094"/>
        <v>-6.6916885629861866E-3</v>
      </c>
      <c r="LN220" s="849">
        <f t="shared" si="1094"/>
        <v>8.4908893473416569E-3</v>
      </c>
      <c r="LO220" s="849">
        <f t="shared" si="1094"/>
        <v>8.4908893473416569E-3</v>
      </c>
      <c r="LP220" s="849">
        <f t="shared" si="1094"/>
        <v>8.4908893473416569E-3</v>
      </c>
      <c r="LQ220" s="849">
        <f t="shared" si="1094"/>
        <v>8.4908893473416569E-3</v>
      </c>
      <c r="LR220" s="849">
        <f t="shared" si="1094"/>
        <v>8.4908893473416569E-3</v>
      </c>
      <c r="LS220" s="849">
        <f t="shared" si="1094"/>
        <v>8.4908893473416569E-3</v>
      </c>
      <c r="LT220" s="849">
        <f t="shared" ref="LT220:OE220" si="1095">LT217</f>
        <v>8.4908893473416569E-3</v>
      </c>
      <c r="LU220" s="849">
        <f t="shared" si="1095"/>
        <v>-1.8131354445229748</v>
      </c>
      <c r="LV220" s="849">
        <f t="shared" si="1095"/>
        <v>-1.8131354445229748</v>
      </c>
      <c r="LW220" s="849">
        <f t="shared" si="1095"/>
        <v>-1.8131354445229748</v>
      </c>
      <c r="LX220" s="849">
        <f t="shared" si="1095"/>
        <v>-1.8131354445229748</v>
      </c>
      <c r="LY220" s="849">
        <f t="shared" si="1095"/>
        <v>-2.3760445214928465</v>
      </c>
      <c r="LZ220" s="849">
        <f t="shared" si="1095"/>
        <v>-2.3760445214928465</v>
      </c>
      <c r="MA220" s="849">
        <f t="shared" si="1095"/>
        <v>-2.8755048738741191</v>
      </c>
      <c r="MB220" s="849">
        <f t="shared" si="1095"/>
        <v>-2.8755048738741191</v>
      </c>
      <c r="MC220" s="849">
        <f t="shared" si="1095"/>
        <v>-2.8755048738741191</v>
      </c>
      <c r="MD220" s="849">
        <f t="shared" si="1095"/>
        <v>-1.2153316475135005</v>
      </c>
      <c r="ME220" s="849">
        <f t="shared" si="1095"/>
        <v>-1.2153316475135005</v>
      </c>
      <c r="MF220" s="849">
        <f t="shared" si="1095"/>
        <v>-1.2153316475135005</v>
      </c>
      <c r="MG220" s="849">
        <f t="shared" si="1095"/>
        <v>-1.2153316475135005</v>
      </c>
      <c r="MH220" s="849">
        <f t="shared" si="1095"/>
        <v>0.58207749016883703</v>
      </c>
      <c r="MI220" s="849">
        <f t="shared" si="1095"/>
        <v>0.58207749016883703</v>
      </c>
      <c r="MJ220" s="849">
        <f t="shared" si="1095"/>
        <v>0.58207749016883703</v>
      </c>
      <c r="MK220" s="849">
        <f t="shared" si="1095"/>
        <v>0.58207749016883703</v>
      </c>
      <c r="ML220" s="849">
        <f t="shared" si="1095"/>
        <v>0.58207749016883703</v>
      </c>
      <c r="MM220" s="849">
        <f t="shared" si="1095"/>
        <v>0.58207749016883703</v>
      </c>
      <c r="MN220" s="849">
        <f t="shared" si="1095"/>
        <v>0.58207749016883703</v>
      </c>
      <c r="MO220" s="849">
        <f t="shared" si="1095"/>
        <v>0.58207749016883703</v>
      </c>
      <c r="MP220" s="849">
        <f t="shared" si="1095"/>
        <v>7.5060347037920749E-2</v>
      </c>
      <c r="MQ220" s="849">
        <f t="shared" si="1095"/>
        <v>7.5060347037920749E-2</v>
      </c>
      <c r="MR220" s="849">
        <f t="shared" si="1095"/>
        <v>7.5060347037920749E-2</v>
      </c>
      <c r="MS220" s="849">
        <f t="shared" si="1095"/>
        <v>7.5060347037920749E-2</v>
      </c>
      <c r="MT220" s="849">
        <f t="shared" si="1095"/>
        <v>7.5060347037920749E-2</v>
      </c>
      <c r="MU220" s="849">
        <f t="shared" si="1095"/>
        <v>7.5060347037920749E-2</v>
      </c>
      <c r="MV220" s="849">
        <f t="shared" si="1095"/>
        <v>7.5060347037920749E-2</v>
      </c>
      <c r="MW220" s="849">
        <f t="shared" si="1095"/>
        <v>0</v>
      </c>
      <c r="MX220" s="849">
        <f t="shared" si="1095"/>
        <v>0</v>
      </c>
      <c r="MY220" s="849">
        <f t="shared" si="1095"/>
        <v>0</v>
      </c>
      <c r="MZ220" s="849">
        <f t="shared" si="1095"/>
        <v>0</v>
      </c>
      <c r="NA220" s="849">
        <f t="shared" si="1095"/>
        <v>0</v>
      </c>
      <c r="NB220" s="849">
        <f t="shared" si="1095"/>
        <v>-0.72305169177936701</v>
      </c>
      <c r="NC220" s="849">
        <f t="shared" si="1095"/>
        <v>-0.72305169177936701</v>
      </c>
      <c r="ND220" s="849">
        <f t="shared" si="1095"/>
        <v>-0.72305169177936701</v>
      </c>
      <c r="NE220" s="849">
        <f t="shared" si="1095"/>
        <v>-0.72305169177936701</v>
      </c>
      <c r="NF220" s="849">
        <f t="shared" si="1095"/>
        <v>-1.3383377125970597E-2</v>
      </c>
      <c r="NG220" s="849">
        <f t="shared" si="1095"/>
        <v>-6.6916885629861866E-3</v>
      </c>
      <c r="NH220" s="849">
        <f t="shared" si="1095"/>
        <v>-6.6916885629861866E-3</v>
      </c>
      <c r="NI220" s="849">
        <f t="shared" si="1095"/>
        <v>-6.6916885629861866E-3</v>
      </c>
      <c r="NJ220" s="849">
        <f t="shared" si="1095"/>
        <v>-6.6916885629861866E-3</v>
      </c>
      <c r="NK220" s="849">
        <f t="shared" si="1095"/>
        <v>-6.6916885629861866E-3</v>
      </c>
      <c r="NL220" s="849">
        <f t="shared" si="1095"/>
        <v>-6.6916885629861866E-3</v>
      </c>
      <c r="NM220" s="849">
        <f t="shared" si="1095"/>
        <v>-6.6916885629861866E-3</v>
      </c>
      <c r="NN220" s="849">
        <f t="shared" si="1095"/>
        <v>8.4908893473416569E-3</v>
      </c>
      <c r="NO220" s="849">
        <f t="shared" si="1095"/>
        <v>8.4908893473416569E-3</v>
      </c>
      <c r="NP220" s="849">
        <f t="shared" si="1095"/>
        <v>8.4908893473416569E-3</v>
      </c>
      <c r="NQ220" s="849">
        <f t="shared" si="1095"/>
        <v>8.4908893473416569E-3</v>
      </c>
      <c r="NR220" s="849">
        <f t="shared" si="1095"/>
        <v>8.4908893473416569E-3</v>
      </c>
      <c r="NS220" s="849">
        <f t="shared" si="1095"/>
        <v>8.4908893473416569E-3</v>
      </c>
      <c r="NT220" s="849">
        <f t="shared" si="1095"/>
        <v>8.4908893473416569E-3</v>
      </c>
      <c r="NU220" s="849">
        <f t="shared" si="1095"/>
        <v>-1.8131354445229748</v>
      </c>
      <c r="NV220" s="849">
        <f t="shared" si="1095"/>
        <v>-1.8131354445229748</v>
      </c>
      <c r="NW220" s="849">
        <f t="shared" si="1095"/>
        <v>-1.8131354445229748</v>
      </c>
      <c r="NX220" s="849">
        <f t="shared" si="1095"/>
        <v>-1.8131354445229748</v>
      </c>
      <c r="NY220" s="849">
        <f t="shared" si="1095"/>
        <v>-2.3760445214928465</v>
      </c>
      <c r="NZ220" s="849">
        <f t="shared" si="1095"/>
        <v>-2.3760445214928465</v>
      </c>
      <c r="OA220" s="849">
        <f t="shared" si="1095"/>
        <v>-2.8755048738741191</v>
      </c>
      <c r="OB220" s="849">
        <f t="shared" si="1095"/>
        <v>-2.8755048738741191</v>
      </c>
      <c r="OC220" s="849">
        <f t="shared" si="1095"/>
        <v>-2.8755048738741191</v>
      </c>
      <c r="OD220" s="849">
        <f t="shared" si="1095"/>
        <v>-1.2153316475135005</v>
      </c>
      <c r="OE220" s="849">
        <f t="shared" si="1095"/>
        <v>-1.2153316475135005</v>
      </c>
      <c r="OF220" s="849">
        <f t="shared" ref="OF220:QQ220" si="1096">OF217</f>
        <v>-1.2153316475135005</v>
      </c>
      <c r="OG220" s="849">
        <f t="shared" si="1096"/>
        <v>-1.2153316475135005</v>
      </c>
      <c r="OH220" s="849">
        <f t="shared" si="1096"/>
        <v>0.58207749016883703</v>
      </c>
      <c r="OI220" s="849">
        <f t="shared" si="1096"/>
        <v>0.58207749016883703</v>
      </c>
      <c r="OJ220" s="849">
        <f t="shared" si="1096"/>
        <v>0.58207749016883703</v>
      </c>
      <c r="OK220" s="849">
        <f t="shared" si="1096"/>
        <v>0.58207749016883703</v>
      </c>
      <c r="OL220" s="849">
        <f t="shared" si="1096"/>
        <v>0.58207749016883703</v>
      </c>
      <c r="OM220" s="849">
        <f t="shared" si="1096"/>
        <v>0.58207749016883703</v>
      </c>
      <c r="ON220" s="849">
        <f t="shared" si="1096"/>
        <v>0.58207749016883703</v>
      </c>
      <c r="OO220" s="849">
        <f t="shared" si="1096"/>
        <v>0.58207749016883703</v>
      </c>
      <c r="OP220" s="849">
        <f t="shared" si="1096"/>
        <v>7.5060347037920749E-2</v>
      </c>
      <c r="OQ220" s="849">
        <f t="shared" si="1096"/>
        <v>7.5060347037920749E-2</v>
      </c>
      <c r="OR220" s="849">
        <f t="shared" si="1096"/>
        <v>7.5060347037920749E-2</v>
      </c>
      <c r="OS220" s="849">
        <f t="shared" si="1096"/>
        <v>7.5060347037920749E-2</v>
      </c>
      <c r="OT220" s="849">
        <f t="shared" si="1096"/>
        <v>7.5060347037920749E-2</v>
      </c>
      <c r="OU220" s="849">
        <f t="shared" si="1096"/>
        <v>7.5060347037920749E-2</v>
      </c>
      <c r="OV220" s="849">
        <f t="shared" si="1096"/>
        <v>7.5060347037920749E-2</v>
      </c>
      <c r="OW220" s="849">
        <f t="shared" si="1096"/>
        <v>0</v>
      </c>
      <c r="OX220" s="849">
        <f t="shared" si="1096"/>
        <v>0</v>
      </c>
      <c r="OY220" s="849">
        <f t="shared" si="1096"/>
        <v>0</v>
      </c>
      <c r="OZ220" s="849">
        <f t="shared" si="1096"/>
        <v>0</v>
      </c>
      <c r="PA220" s="849">
        <f t="shared" si="1096"/>
        <v>0</v>
      </c>
      <c r="PB220" s="849">
        <f t="shared" si="1096"/>
        <v>-0.72305169177936701</v>
      </c>
      <c r="PC220" s="849">
        <f t="shared" si="1096"/>
        <v>-0.72305169177936701</v>
      </c>
      <c r="PD220" s="849">
        <f t="shared" si="1096"/>
        <v>-0.72305169177936701</v>
      </c>
      <c r="PE220" s="849">
        <f t="shared" si="1096"/>
        <v>-0.72305169177936701</v>
      </c>
      <c r="PF220" s="849">
        <f t="shared" si="1096"/>
        <v>-1.3383377125970597E-2</v>
      </c>
      <c r="PG220" s="849">
        <f t="shared" si="1096"/>
        <v>-6.6916885629861866E-3</v>
      </c>
      <c r="PH220" s="849">
        <f t="shared" si="1096"/>
        <v>-6.6916885629861866E-3</v>
      </c>
      <c r="PI220" s="849">
        <f t="shared" si="1096"/>
        <v>-6.6916885629861866E-3</v>
      </c>
      <c r="PJ220" s="849">
        <f t="shared" si="1096"/>
        <v>-6.6916885629861866E-3</v>
      </c>
      <c r="PK220" s="849">
        <f t="shared" si="1096"/>
        <v>-6.6916885629861866E-3</v>
      </c>
      <c r="PL220" s="849">
        <f t="shared" si="1096"/>
        <v>-6.6916885629861866E-3</v>
      </c>
      <c r="PM220" s="849">
        <f t="shared" si="1096"/>
        <v>-6.6916885629861866E-3</v>
      </c>
      <c r="PN220" s="849">
        <f t="shared" si="1096"/>
        <v>8.4908893473416569E-3</v>
      </c>
      <c r="PO220" s="849">
        <f t="shared" si="1096"/>
        <v>8.4908893473416569E-3</v>
      </c>
      <c r="PP220" s="849">
        <f t="shared" si="1096"/>
        <v>8.4908893473416569E-3</v>
      </c>
      <c r="PQ220" s="849">
        <f t="shared" si="1096"/>
        <v>8.4908893473416569E-3</v>
      </c>
      <c r="PR220" s="849">
        <f t="shared" si="1096"/>
        <v>8.4908893473416569E-3</v>
      </c>
      <c r="PS220" s="849">
        <f t="shared" si="1096"/>
        <v>8.4908893473416569E-3</v>
      </c>
      <c r="PT220" s="849">
        <f t="shared" si="1096"/>
        <v>8.4908893473416569E-3</v>
      </c>
      <c r="PU220" s="849">
        <f t="shared" si="1096"/>
        <v>-1.8131354445229748</v>
      </c>
      <c r="PV220" s="849">
        <f t="shared" si="1096"/>
        <v>-1.8131354445229748</v>
      </c>
      <c r="PW220" s="849">
        <f t="shared" si="1096"/>
        <v>-1.8131354445229748</v>
      </c>
      <c r="PX220" s="849">
        <f t="shared" si="1096"/>
        <v>-1.8131354445229748</v>
      </c>
      <c r="PY220" s="849">
        <f t="shared" si="1096"/>
        <v>-2.3760445214928465</v>
      </c>
      <c r="PZ220" s="849">
        <f t="shared" si="1096"/>
        <v>-2.3760445214928465</v>
      </c>
      <c r="QA220" s="849">
        <f t="shared" si="1096"/>
        <v>-2.8755048738741191</v>
      </c>
      <c r="QB220" s="849">
        <f t="shared" si="1096"/>
        <v>-2.8755048738741191</v>
      </c>
      <c r="QC220" s="849">
        <f t="shared" si="1096"/>
        <v>-2.8755048738741191</v>
      </c>
      <c r="QD220" s="849">
        <f t="shared" si="1096"/>
        <v>-1.2153316475135005</v>
      </c>
      <c r="QE220" s="849">
        <f t="shared" si="1096"/>
        <v>-1.2153316475135005</v>
      </c>
      <c r="QF220" s="849">
        <f t="shared" si="1096"/>
        <v>-1.2153316475135005</v>
      </c>
      <c r="QG220" s="849">
        <f t="shared" si="1096"/>
        <v>-1.2153316475135005</v>
      </c>
      <c r="QH220" s="849">
        <f t="shared" si="1096"/>
        <v>0.58207749016883703</v>
      </c>
      <c r="QI220" s="849">
        <f t="shared" si="1096"/>
        <v>0.58207749016883703</v>
      </c>
      <c r="QJ220" s="849">
        <f t="shared" si="1096"/>
        <v>0.58207749016883703</v>
      </c>
      <c r="QK220" s="849">
        <f t="shared" si="1096"/>
        <v>0.58207749016883703</v>
      </c>
      <c r="QL220" s="849">
        <f t="shared" si="1096"/>
        <v>0.58207749016883703</v>
      </c>
      <c r="QM220" s="849">
        <f t="shared" si="1096"/>
        <v>0.58207749016883703</v>
      </c>
      <c r="QN220" s="849">
        <f t="shared" si="1096"/>
        <v>0.58207749016883703</v>
      </c>
      <c r="QO220" s="849">
        <f t="shared" si="1096"/>
        <v>0.58207749016883703</v>
      </c>
      <c r="QP220" s="849">
        <f t="shared" si="1096"/>
        <v>7.5060347037920749E-2</v>
      </c>
      <c r="QQ220" s="849">
        <f t="shared" si="1096"/>
        <v>7.5060347037920749E-2</v>
      </c>
      <c r="QR220" s="849">
        <f t="shared" ref="QR220:SI220" si="1097">QR217</f>
        <v>7.5060347037920749E-2</v>
      </c>
      <c r="QS220" s="849">
        <f t="shared" si="1097"/>
        <v>7.5060347037920749E-2</v>
      </c>
      <c r="QT220" s="849">
        <f t="shared" si="1097"/>
        <v>7.5060347037920749E-2</v>
      </c>
      <c r="QU220" s="849">
        <f t="shared" si="1097"/>
        <v>7.5060347037920749E-2</v>
      </c>
      <c r="QV220" s="849">
        <f t="shared" si="1097"/>
        <v>7.5060347037920749E-2</v>
      </c>
      <c r="QW220" s="849">
        <f t="shared" si="1097"/>
        <v>0</v>
      </c>
      <c r="QX220" s="849">
        <f t="shared" si="1097"/>
        <v>0</v>
      </c>
      <c r="QY220" s="849">
        <f t="shared" si="1097"/>
        <v>0</v>
      </c>
      <c r="QZ220" s="849">
        <f t="shared" si="1097"/>
        <v>0</v>
      </c>
      <c r="RA220" s="849">
        <f t="shared" si="1097"/>
        <v>0</v>
      </c>
      <c r="RB220" s="849">
        <f t="shared" si="1097"/>
        <v>-0.72305169177936701</v>
      </c>
      <c r="RC220" s="849">
        <f t="shared" si="1097"/>
        <v>-0.72305169177936701</v>
      </c>
      <c r="RD220" s="849">
        <f t="shared" si="1097"/>
        <v>-0.72305169177936701</v>
      </c>
      <c r="RE220" s="849">
        <f t="shared" si="1097"/>
        <v>-0.72305169177936701</v>
      </c>
      <c r="RF220" s="849">
        <f t="shared" si="1097"/>
        <v>-1.3383377125970597E-2</v>
      </c>
      <c r="RG220" s="849">
        <f t="shared" si="1097"/>
        <v>-6.6916885629861866E-3</v>
      </c>
      <c r="RH220" s="849">
        <f t="shared" si="1097"/>
        <v>-6.6916885629861866E-3</v>
      </c>
      <c r="RI220" s="849">
        <f t="shared" si="1097"/>
        <v>-6.6916885629861866E-3</v>
      </c>
      <c r="RJ220" s="849">
        <f t="shared" si="1097"/>
        <v>-6.6916885629861866E-3</v>
      </c>
      <c r="RK220" s="849">
        <f t="shared" si="1097"/>
        <v>-6.6916885629861866E-3</v>
      </c>
      <c r="RL220" s="849">
        <f t="shared" si="1097"/>
        <v>-6.6916885629861866E-3</v>
      </c>
      <c r="RM220" s="849">
        <f t="shared" si="1097"/>
        <v>-6.6916885629861866E-3</v>
      </c>
      <c r="RN220" s="849">
        <f t="shared" si="1097"/>
        <v>8.4908893473416569E-3</v>
      </c>
      <c r="RO220" s="849">
        <f t="shared" si="1097"/>
        <v>8.4908893473416569E-3</v>
      </c>
      <c r="RP220" s="849">
        <f t="shared" si="1097"/>
        <v>8.4908893473416569E-3</v>
      </c>
      <c r="RQ220" s="849">
        <f t="shared" si="1097"/>
        <v>8.4908893473416569E-3</v>
      </c>
      <c r="RR220" s="849">
        <f t="shared" si="1097"/>
        <v>8.4908893473416569E-3</v>
      </c>
      <c r="RS220" s="849">
        <f t="shared" si="1097"/>
        <v>8.4908893473416569E-3</v>
      </c>
      <c r="RT220" s="849">
        <f t="shared" si="1097"/>
        <v>8.4908893473416569E-3</v>
      </c>
      <c r="RU220" s="849">
        <f t="shared" si="1097"/>
        <v>-1.8131354445229748</v>
      </c>
      <c r="RV220" s="849">
        <f t="shared" si="1097"/>
        <v>-1.8131354445229748</v>
      </c>
      <c r="RW220" s="849">
        <f t="shared" si="1097"/>
        <v>-1.8131354445229748</v>
      </c>
      <c r="RX220" s="849">
        <f t="shared" si="1097"/>
        <v>-1.8131354445229748</v>
      </c>
      <c r="RY220" s="849">
        <f t="shared" si="1097"/>
        <v>-2.3760445214928465</v>
      </c>
      <c r="RZ220" s="849">
        <f t="shared" si="1097"/>
        <v>-2.3760445214928465</v>
      </c>
      <c r="SA220" s="849">
        <f t="shared" si="1097"/>
        <v>-2.8755048738741191</v>
      </c>
      <c r="SB220" s="849">
        <f t="shared" si="1097"/>
        <v>-2.8755048738741191</v>
      </c>
      <c r="SC220" s="849">
        <f t="shared" si="1097"/>
        <v>-2.8755048738741191</v>
      </c>
      <c r="SD220" s="849">
        <f t="shared" si="1097"/>
        <v>-1.2153316475135005</v>
      </c>
      <c r="SE220" s="849">
        <f t="shared" si="1097"/>
        <v>-1.2153316475135005</v>
      </c>
      <c r="SF220" s="849">
        <f t="shared" si="1097"/>
        <v>-1.2153316475135005</v>
      </c>
      <c r="SG220" s="849">
        <f t="shared" si="1097"/>
        <v>-1.2153316475135005</v>
      </c>
      <c r="SH220" s="849">
        <f t="shared" si="1097"/>
        <v>0.58207749016883703</v>
      </c>
      <c r="SI220" s="849">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49">
        <f t="shared" ref="K221:BV221" si="1098">K218</f>
        <v>0</v>
      </c>
      <c r="L221" s="849">
        <f t="shared" si="1098"/>
        <v>0</v>
      </c>
      <c r="M221" s="849">
        <f t="shared" si="1098"/>
        <v>0</v>
      </c>
      <c r="N221" s="849">
        <f t="shared" si="1098"/>
        <v>0</v>
      </c>
      <c r="O221" s="849">
        <f t="shared" si="1098"/>
        <v>0</v>
      </c>
      <c r="P221" s="849">
        <f t="shared" si="1098"/>
        <v>0</v>
      </c>
      <c r="Q221" s="849">
        <f t="shared" si="1098"/>
        <v>0</v>
      </c>
      <c r="R221" s="849">
        <f t="shared" si="1098"/>
        <v>0</v>
      </c>
      <c r="S221" s="849">
        <f t="shared" si="1098"/>
        <v>0</v>
      </c>
      <c r="T221" s="849">
        <f t="shared" si="1098"/>
        <v>0</v>
      </c>
      <c r="U221" s="849">
        <f t="shared" si="1098"/>
        <v>0</v>
      </c>
      <c r="V221" s="849">
        <f t="shared" si="1098"/>
        <v>0</v>
      </c>
      <c r="W221" s="849">
        <f t="shared" si="1098"/>
        <v>0</v>
      </c>
      <c r="X221" s="849">
        <f t="shared" si="1098"/>
        <v>0</v>
      </c>
      <c r="Y221" s="849">
        <f t="shared" si="1098"/>
        <v>0</v>
      </c>
      <c r="Z221" s="849">
        <f t="shared" si="1098"/>
        <v>0</v>
      </c>
      <c r="AA221" s="849">
        <f t="shared" si="1098"/>
        <v>0</v>
      </c>
      <c r="AB221" s="849">
        <f t="shared" si="1098"/>
        <v>0</v>
      </c>
      <c r="AC221" s="849">
        <f t="shared" si="1098"/>
        <v>0</v>
      </c>
      <c r="AD221" s="849">
        <f t="shared" si="1098"/>
        <v>0</v>
      </c>
      <c r="AE221" s="849">
        <f t="shared" si="1098"/>
        <v>0</v>
      </c>
      <c r="AF221" s="849">
        <f t="shared" si="1098"/>
        <v>0</v>
      </c>
      <c r="AG221" s="849">
        <f t="shared" si="1098"/>
        <v>0</v>
      </c>
      <c r="AH221" s="849">
        <f t="shared" si="1098"/>
        <v>0</v>
      </c>
      <c r="AI221" s="849">
        <f t="shared" si="1098"/>
        <v>0</v>
      </c>
      <c r="AJ221" s="849">
        <f t="shared" si="1098"/>
        <v>0</v>
      </c>
      <c r="AK221" s="849">
        <f t="shared" si="1098"/>
        <v>0</v>
      </c>
      <c r="AL221" s="849">
        <f t="shared" si="1098"/>
        <v>0</v>
      </c>
      <c r="AM221" s="849">
        <f t="shared" si="1098"/>
        <v>0</v>
      </c>
      <c r="AN221" s="849">
        <f t="shared" si="1098"/>
        <v>0</v>
      </c>
      <c r="AO221" s="849">
        <f t="shared" si="1098"/>
        <v>0</v>
      </c>
      <c r="AP221" s="849">
        <f t="shared" si="1098"/>
        <v>0</v>
      </c>
      <c r="AQ221" s="849">
        <f t="shared" si="1098"/>
        <v>0</v>
      </c>
      <c r="AR221" s="849">
        <f t="shared" si="1098"/>
        <v>0</v>
      </c>
      <c r="AS221" s="849">
        <f t="shared" si="1098"/>
        <v>0</v>
      </c>
      <c r="AT221" s="849">
        <f t="shared" si="1098"/>
        <v>0</v>
      </c>
      <c r="AU221" s="849">
        <f t="shared" si="1098"/>
        <v>0</v>
      </c>
      <c r="AV221" s="849">
        <f t="shared" si="1098"/>
        <v>0</v>
      </c>
      <c r="AW221" s="849">
        <f t="shared" si="1098"/>
        <v>0</v>
      </c>
      <c r="AX221" s="849">
        <f t="shared" si="1098"/>
        <v>0</v>
      </c>
      <c r="AY221" s="849">
        <f t="shared" si="1098"/>
        <v>0</v>
      </c>
      <c r="AZ221" s="849">
        <f t="shared" si="1098"/>
        <v>0</v>
      </c>
      <c r="BA221" s="849">
        <f t="shared" si="1098"/>
        <v>0</v>
      </c>
      <c r="BB221" s="849">
        <f t="shared" si="1098"/>
        <v>0</v>
      </c>
      <c r="BC221" s="849">
        <f t="shared" si="1098"/>
        <v>0</v>
      </c>
      <c r="BD221" s="849">
        <f t="shared" si="1098"/>
        <v>0</v>
      </c>
      <c r="BE221" s="849">
        <f t="shared" si="1098"/>
        <v>0</v>
      </c>
      <c r="BF221" s="849">
        <f t="shared" si="1098"/>
        <v>0</v>
      </c>
      <c r="BG221" s="849">
        <f t="shared" si="1098"/>
        <v>0</v>
      </c>
      <c r="BH221" s="849">
        <f t="shared" si="1098"/>
        <v>0</v>
      </c>
      <c r="BI221" s="849">
        <f t="shared" si="1098"/>
        <v>0</v>
      </c>
      <c r="BJ221" s="849">
        <f t="shared" si="1098"/>
        <v>0</v>
      </c>
      <c r="BK221" s="849">
        <f t="shared" si="1098"/>
        <v>0</v>
      </c>
      <c r="BL221" s="849">
        <f t="shared" si="1098"/>
        <v>0</v>
      </c>
      <c r="BM221" s="849">
        <f t="shared" si="1098"/>
        <v>0</v>
      </c>
      <c r="BN221" s="849">
        <f t="shared" si="1098"/>
        <v>0</v>
      </c>
      <c r="BO221" s="849">
        <f t="shared" si="1098"/>
        <v>0</v>
      </c>
      <c r="BP221" s="849">
        <f t="shared" si="1098"/>
        <v>0</v>
      </c>
      <c r="BQ221" s="849">
        <f t="shared" si="1098"/>
        <v>0</v>
      </c>
      <c r="BR221" s="849">
        <f t="shared" si="1098"/>
        <v>0</v>
      </c>
      <c r="BS221" s="849">
        <f t="shared" si="1098"/>
        <v>0</v>
      </c>
      <c r="BT221" s="849">
        <f t="shared" si="1098"/>
        <v>0</v>
      </c>
      <c r="BU221" s="849">
        <f t="shared" si="1098"/>
        <v>0</v>
      </c>
      <c r="BV221" s="849">
        <f t="shared" si="1098"/>
        <v>0</v>
      </c>
      <c r="BW221" s="849">
        <f t="shared" ref="BW221:EH221" si="1099">BW218</f>
        <v>0</v>
      </c>
      <c r="BX221" s="849">
        <f t="shared" si="1099"/>
        <v>0</v>
      </c>
      <c r="BY221" s="849">
        <f t="shared" si="1099"/>
        <v>0</v>
      </c>
      <c r="BZ221" s="849">
        <f t="shared" si="1099"/>
        <v>0</v>
      </c>
      <c r="CA221" s="849">
        <f t="shared" si="1099"/>
        <v>0</v>
      </c>
      <c r="CB221" s="849">
        <f t="shared" si="1099"/>
        <v>0</v>
      </c>
      <c r="CC221" s="849">
        <f t="shared" si="1099"/>
        <v>0</v>
      </c>
      <c r="CD221" s="849">
        <f t="shared" si="1099"/>
        <v>0</v>
      </c>
      <c r="CE221" s="849">
        <f t="shared" si="1099"/>
        <v>0</v>
      </c>
      <c r="CF221" s="849">
        <f t="shared" si="1099"/>
        <v>0</v>
      </c>
      <c r="CG221" s="849">
        <f t="shared" si="1099"/>
        <v>0</v>
      </c>
      <c r="CH221" s="849">
        <f t="shared" si="1099"/>
        <v>0</v>
      </c>
      <c r="CI221" s="849">
        <f t="shared" si="1099"/>
        <v>0</v>
      </c>
      <c r="CJ221" s="849">
        <f t="shared" si="1099"/>
        <v>0</v>
      </c>
      <c r="CK221" s="849">
        <f t="shared" si="1099"/>
        <v>0</v>
      </c>
      <c r="CL221" s="849">
        <f t="shared" si="1099"/>
        <v>0</v>
      </c>
      <c r="CM221" s="849">
        <f t="shared" si="1099"/>
        <v>0</v>
      </c>
      <c r="CN221" s="849">
        <f t="shared" si="1099"/>
        <v>0</v>
      </c>
      <c r="CO221" s="849">
        <f t="shared" si="1099"/>
        <v>0</v>
      </c>
      <c r="CP221" s="849">
        <f t="shared" si="1099"/>
        <v>0</v>
      </c>
      <c r="CQ221" s="849">
        <f t="shared" si="1099"/>
        <v>0</v>
      </c>
      <c r="CR221" s="849">
        <f t="shared" si="1099"/>
        <v>0</v>
      </c>
      <c r="CS221" s="849">
        <f t="shared" si="1099"/>
        <v>0</v>
      </c>
      <c r="CT221" s="849">
        <f t="shared" si="1099"/>
        <v>0</v>
      </c>
      <c r="CU221" s="849">
        <f t="shared" si="1099"/>
        <v>0</v>
      </c>
      <c r="CV221" s="849">
        <f t="shared" si="1099"/>
        <v>0</v>
      </c>
      <c r="CW221" s="849">
        <f t="shared" si="1099"/>
        <v>0</v>
      </c>
      <c r="CX221" s="849">
        <f t="shared" si="1099"/>
        <v>0</v>
      </c>
      <c r="CY221" s="849">
        <f t="shared" si="1099"/>
        <v>0</v>
      </c>
      <c r="CZ221" s="849">
        <f t="shared" si="1099"/>
        <v>0</v>
      </c>
      <c r="DA221" s="849">
        <f t="shared" si="1099"/>
        <v>0</v>
      </c>
      <c r="DB221" s="849">
        <f t="shared" si="1099"/>
        <v>0</v>
      </c>
      <c r="DC221" s="849">
        <f t="shared" si="1099"/>
        <v>0</v>
      </c>
      <c r="DD221" s="849">
        <f t="shared" si="1099"/>
        <v>0</v>
      </c>
      <c r="DE221" s="849">
        <f t="shared" si="1099"/>
        <v>0</v>
      </c>
      <c r="DF221" s="849">
        <f t="shared" si="1099"/>
        <v>0.31429670190200909</v>
      </c>
      <c r="DG221" s="849">
        <f t="shared" si="1099"/>
        <v>0.31429670190200909</v>
      </c>
      <c r="DH221" s="849">
        <f t="shared" si="1099"/>
        <v>0.31429670190200909</v>
      </c>
      <c r="DI221" s="849">
        <f t="shared" si="1099"/>
        <v>0.31429670190200909</v>
      </c>
      <c r="DJ221" s="849">
        <f t="shared" si="1099"/>
        <v>0.31429670190200909</v>
      </c>
      <c r="DK221" s="849">
        <f t="shared" si="1099"/>
        <v>0.31429670190200909</v>
      </c>
      <c r="DL221" s="849">
        <f t="shared" si="1099"/>
        <v>0.31429670190200909</v>
      </c>
      <c r="DM221" s="849">
        <f t="shared" si="1099"/>
        <v>0.31429670190200909</v>
      </c>
      <c r="DN221" s="849">
        <f t="shared" si="1099"/>
        <v>0.38209002063026265</v>
      </c>
      <c r="DO221" s="849">
        <f t="shared" si="1099"/>
        <v>0.38209002063026265</v>
      </c>
      <c r="DP221" s="849">
        <f t="shared" si="1099"/>
        <v>0.38209002063026265</v>
      </c>
      <c r="DQ221" s="849">
        <f t="shared" si="1099"/>
        <v>0.38209002063026265</v>
      </c>
      <c r="DR221" s="849">
        <f t="shared" si="1099"/>
        <v>0.38209002063026265</v>
      </c>
      <c r="DS221" s="849">
        <f t="shared" si="1099"/>
        <v>0.38209002063026265</v>
      </c>
      <c r="DT221" s="849">
        <f t="shared" si="1099"/>
        <v>0.38209002063026265</v>
      </c>
      <c r="DU221" s="849">
        <f t="shared" si="1099"/>
        <v>-0.94641685291034516</v>
      </c>
      <c r="DV221" s="849">
        <f t="shared" si="1099"/>
        <v>-0.94641685291034516</v>
      </c>
      <c r="DW221" s="849">
        <f t="shared" si="1099"/>
        <v>-0.94641685291034516</v>
      </c>
      <c r="DX221" s="849">
        <f t="shared" si="1099"/>
        <v>-0.94641685291034516</v>
      </c>
      <c r="DY221" s="849">
        <f t="shared" si="1099"/>
        <v>-0.99194091673973173</v>
      </c>
      <c r="DZ221" s="849">
        <f t="shared" si="1099"/>
        <v>-0.99194091673973173</v>
      </c>
      <c r="EA221" s="849">
        <f t="shared" si="1099"/>
        <v>-1.152171473435863</v>
      </c>
      <c r="EB221" s="849">
        <f t="shared" si="1099"/>
        <v>-1.152171473435863</v>
      </c>
      <c r="EC221" s="849">
        <f t="shared" si="1099"/>
        <v>-1.152171473435863</v>
      </c>
      <c r="ED221" s="849">
        <f t="shared" si="1099"/>
        <v>-0.67304802620467541</v>
      </c>
      <c r="EE221" s="849">
        <f t="shared" si="1099"/>
        <v>-0.67304802620467541</v>
      </c>
      <c r="EF221" s="849">
        <f t="shared" si="1099"/>
        <v>-0.67304802620467541</v>
      </c>
      <c r="EG221" s="849">
        <f t="shared" si="1099"/>
        <v>-0.67304802620467541</v>
      </c>
      <c r="EH221" s="849">
        <f t="shared" si="1099"/>
        <v>0</v>
      </c>
      <c r="EI221" s="849">
        <f t="shared" ref="EI221:GT221" si="1100">EI218</f>
        <v>0</v>
      </c>
      <c r="EJ221" s="849">
        <f t="shared" si="1100"/>
        <v>0</v>
      </c>
      <c r="EK221" s="849">
        <f t="shared" si="1100"/>
        <v>0</v>
      </c>
      <c r="EL221" s="849">
        <f t="shared" si="1100"/>
        <v>0</v>
      </c>
      <c r="EM221" s="849">
        <f t="shared" si="1100"/>
        <v>0</v>
      </c>
      <c r="EN221" s="849">
        <f t="shared" si="1100"/>
        <v>0</v>
      </c>
      <c r="EO221" s="849">
        <f t="shared" si="1100"/>
        <v>0</v>
      </c>
      <c r="EP221" s="849">
        <f t="shared" si="1100"/>
        <v>0</v>
      </c>
      <c r="EQ221" s="849">
        <f t="shared" si="1100"/>
        <v>0</v>
      </c>
      <c r="ER221" s="849">
        <f t="shared" si="1100"/>
        <v>0</v>
      </c>
      <c r="ES221" s="849">
        <f t="shared" si="1100"/>
        <v>0</v>
      </c>
      <c r="ET221" s="849">
        <f t="shared" si="1100"/>
        <v>0</v>
      </c>
      <c r="EU221" s="849">
        <f t="shared" si="1100"/>
        <v>0</v>
      </c>
      <c r="EV221" s="849">
        <f t="shared" si="1100"/>
        <v>0</v>
      </c>
      <c r="EW221" s="849">
        <f t="shared" si="1100"/>
        <v>0</v>
      </c>
      <c r="EX221" s="849">
        <f t="shared" si="1100"/>
        <v>0</v>
      </c>
      <c r="EY221" s="849">
        <f t="shared" si="1100"/>
        <v>0</v>
      </c>
      <c r="EZ221" s="849">
        <f t="shared" si="1100"/>
        <v>0</v>
      </c>
      <c r="FA221" s="849">
        <f t="shared" si="1100"/>
        <v>0</v>
      </c>
      <c r="FB221" s="849">
        <f t="shared" si="1100"/>
        <v>0</v>
      </c>
      <c r="FC221" s="849">
        <f t="shared" si="1100"/>
        <v>0</v>
      </c>
      <c r="FD221" s="849">
        <f t="shared" si="1100"/>
        <v>0</v>
      </c>
      <c r="FE221" s="849">
        <f t="shared" si="1100"/>
        <v>0</v>
      </c>
      <c r="FF221" s="849">
        <f t="shared" si="1100"/>
        <v>3.0634361306320024E-2</v>
      </c>
      <c r="FG221" s="849">
        <f t="shared" si="1100"/>
        <v>4.242147922269357E-2</v>
      </c>
      <c r="FH221" s="849">
        <f t="shared" si="1100"/>
        <v>4.242147922269357E-2</v>
      </c>
      <c r="FI221" s="849">
        <f t="shared" si="1100"/>
        <v>4.242147922269357E-2</v>
      </c>
      <c r="FJ221" s="849">
        <f t="shared" si="1100"/>
        <v>4.242147922269357E-2</v>
      </c>
      <c r="FK221" s="849">
        <f t="shared" si="1100"/>
        <v>4.242147922269357E-2</v>
      </c>
      <c r="FL221" s="849">
        <f t="shared" si="1100"/>
        <v>4.242147922269357E-2</v>
      </c>
      <c r="FM221" s="849">
        <f t="shared" si="1100"/>
        <v>4.242147922269357E-2</v>
      </c>
      <c r="FN221" s="849">
        <f t="shared" si="1100"/>
        <v>0.16132689759944085</v>
      </c>
      <c r="FO221" s="849">
        <f t="shared" si="1100"/>
        <v>0.16132689759944085</v>
      </c>
      <c r="FP221" s="849">
        <f t="shared" si="1100"/>
        <v>0.16132689759944085</v>
      </c>
      <c r="FQ221" s="849">
        <f t="shared" si="1100"/>
        <v>0.16132689759944085</v>
      </c>
      <c r="FR221" s="849">
        <f t="shared" si="1100"/>
        <v>0.16132689759944085</v>
      </c>
      <c r="FS221" s="849">
        <f t="shared" si="1100"/>
        <v>0.16132689759944085</v>
      </c>
      <c r="FT221" s="849">
        <f t="shared" si="1100"/>
        <v>0.16132689759944085</v>
      </c>
      <c r="FU221" s="849">
        <f t="shared" si="1100"/>
        <v>-0.5778123944084248</v>
      </c>
      <c r="FV221" s="849">
        <f t="shared" si="1100"/>
        <v>-0.5778123944084248</v>
      </c>
      <c r="FW221" s="849">
        <f t="shared" si="1100"/>
        <v>-0.5778123944084248</v>
      </c>
      <c r="FX221" s="849">
        <f t="shared" si="1100"/>
        <v>-0.5778123944084248</v>
      </c>
      <c r="FY221" s="849">
        <f t="shared" si="1100"/>
        <v>-0.65744921225772934</v>
      </c>
      <c r="FZ221" s="849">
        <f t="shared" si="1100"/>
        <v>-0.65744921225772934</v>
      </c>
      <c r="GA221" s="849">
        <f t="shared" si="1100"/>
        <v>-0.77796193505498579</v>
      </c>
      <c r="GB221" s="849">
        <f t="shared" si="1100"/>
        <v>-0.77796193505498579</v>
      </c>
      <c r="GC221" s="849">
        <f t="shared" si="1100"/>
        <v>-0.77796193505498579</v>
      </c>
      <c r="GD221" s="849">
        <f t="shared" si="1100"/>
        <v>1.4422457704384328E-2</v>
      </c>
      <c r="GE221" s="849">
        <f t="shared" si="1100"/>
        <v>1.4422457704384328E-2</v>
      </c>
      <c r="GF221" s="849">
        <f t="shared" si="1100"/>
        <v>1.4422457704384328E-2</v>
      </c>
      <c r="GG221" s="849">
        <f t="shared" si="1100"/>
        <v>1.4422457704384328E-2</v>
      </c>
      <c r="GH221" s="849">
        <f t="shared" si="1100"/>
        <v>0.79076198458221469</v>
      </c>
      <c r="GI221" s="849">
        <f t="shared" si="1100"/>
        <v>0.79076198458221469</v>
      </c>
      <c r="GJ221" s="849">
        <f t="shared" si="1100"/>
        <v>0.79076198458221469</v>
      </c>
      <c r="GK221" s="849">
        <f t="shared" si="1100"/>
        <v>0.79076198458221469</v>
      </c>
      <c r="GL221" s="849">
        <f t="shared" si="1100"/>
        <v>0.79076198458221469</v>
      </c>
      <c r="GM221" s="849">
        <f t="shared" si="1100"/>
        <v>0.79076198458221469</v>
      </c>
      <c r="GN221" s="849">
        <f t="shared" si="1100"/>
        <v>0.79076198458221469</v>
      </c>
      <c r="GO221" s="849">
        <f t="shared" si="1100"/>
        <v>0.79076198458221469</v>
      </c>
      <c r="GP221" s="849">
        <f t="shared" si="1100"/>
        <v>9.6124393369830585E-2</v>
      </c>
      <c r="GQ221" s="849">
        <f t="shared" si="1100"/>
        <v>9.6124393369830585E-2</v>
      </c>
      <c r="GR221" s="849">
        <f t="shared" si="1100"/>
        <v>9.6124393369830585E-2</v>
      </c>
      <c r="GS221" s="849">
        <f t="shared" si="1100"/>
        <v>9.6124393369830585E-2</v>
      </c>
      <c r="GT221" s="849">
        <f t="shared" si="1100"/>
        <v>9.6124393369830585E-2</v>
      </c>
      <c r="GU221" s="849">
        <f t="shared" ref="GU221:JF221" si="1101">GU218</f>
        <v>9.6124393369830585E-2</v>
      </c>
      <c r="GV221" s="849">
        <f t="shared" si="1101"/>
        <v>9.6124393369830585E-2</v>
      </c>
      <c r="GW221" s="849">
        <f t="shared" si="1101"/>
        <v>-1.9632953949706433E-3</v>
      </c>
      <c r="GX221" s="849">
        <f t="shared" si="1101"/>
        <v>-1.9632953949706433E-3</v>
      </c>
      <c r="GY221" s="849">
        <f t="shared" si="1101"/>
        <v>-1.9632953949706433E-3</v>
      </c>
      <c r="GZ221" s="849">
        <f t="shared" si="1101"/>
        <v>-1.9632953949706433E-3</v>
      </c>
      <c r="HA221" s="849">
        <f t="shared" si="1101"/>
        <v>-1.9632953949706433E-3</v>
      </c>
      <c r="HB221" s="849">
        <f t="shared" si="1101"/>
        <v>0</v>
      </c>
      <c r="HC221" s="849">
        <f t="shared" si="1101"/>
        <v>0</v>
      </c>
      <c r="HD221" s="849">
        <f t="shared" si="1101"/>
        <v>0</v>
      </c>
      <c r="HE221" s="849">
        <f t="shared" si="1101"/>
        <v>0</v>
      </c>
      <c r="HF221" s="849">
        <f t="shared" si="1101"/>
        <v>0</v>
      </c>
      <c r="HG221" s="849">
        <f t="shared" si="1101"/>
        <v>-2.3551397866228285E-3</v>
      </c>
      <c r="HH221" s="849">
        <f t="shared" si="1101"/>
        <v>-2.3551397866228285E-3</v>
      </c>
      <c r="HI221" s="849">
        <f t="shared" si="1101"/>
        <v>-2.3551397866228285E-3</v>
      </c>
      <c r="HJ221" s="849">
        <f t="shared" si="1101"/>
        <v>-2.3551397866228285E-3</v>
      </c>
      <c r="HK221" s="849">
        <f t="shared" si="1101"/>
        <v>-2.3551397866228285E-3</v>
      </c>
      <c r="HL221" s="849">
        <f t="shared" si="1101"/>
        <v>-2.3551397866228285E-3</v>
      </c>
      <c r="HM221" s="849">
        <f t="shared" si="1101"/>
        <v>-2.3551397866228285E-3</v>
      </c>
      <c r="HN221" s="849">
        <f t="shared" si="1101"/>
        <v>-8.4908893473381042E-3</v>
      </c>
      <c r="HO221" s="849">
        <f t="shared" si="1101"/>
        <v>-8.4908893473381042E-3</v>
      </c>
      <c r="HP221" s="849">
        <f t="shared" si="1101"/>
        <v>-8.4908893473381042E-3</v>
      </c>
      <c r="HQ221" s="849">
        <f t="shared" si="1101"/>
        <v>-8.4908893473381042E-3</v>
      </c>
      <c r="HR221" s="849">
        <f t="shared" si="1101"/>
        <v>-8.4908893473381042E-3</v>
      </c>
      <c r="HS221" s="849">
        <f t="shared" si="1101"/>
        <v>-8.4908893473381042E-3</v>
      </c>
      <c r="HT221" s="849">
        <f t="shared" si="1101"/>
        <v>-8.4908893473381042E-3</v>
      </c>
      <c r="HU221" s="849">
        <f t="shared" si="1101"/>
        <v>-0.51803869843513439</v>
      </c>
      <c r="HV221" s="849">
        <f t="shared" si="1101"/>
        <v>-0.51803869843513439</v>
      </c>
      <c r="HW221" s="849">
        <f t="shared" si="1101"/>
        <v>-0.51803869843513439</v>
      </c>
      <c r="HX221" s="849">
        <f t="shared" si="1101"/>
        <v>-0.51803869843513439</v>
      </c>
      <c r="HY221" s="849">
        <f t="shared" si="1101"/>
        <v>-0.62284662213889952</v>
      </c>
      <c r="HZ221" s="849">
        <f t="shared" si="1101"/>
        <v>-0.62284662213889952</v>
      </c>
      <c r="IA221" s="849">
        <f t="shared" si="1101"/>
        <v>-0.72872383789960526</v>
      </c>
      <c r="IB221" s="849">
        <f t="shared" si="1101"/>
        <v>-0.72872383789960526</v>
      </c>
      <c r="IC221" s="849">
        <f t="shared" si="1101"/>
        <v>-0.72872383789960526</v>
      </c>
      <c r="ID221" s="849">
        <f t="shared" si="1101"/>
        <v>-0.89419237767192428</v>
      </c>
      <c r="IE221" s="849">
        <f t="shared" si="1101"/>
        <v>-0.89419237767192428</v>
      </c>
      <c r="IF221" s="849">
        <f t="shared" si="1101"/>
        <v>-0.89419237767192428</v>
      </c>
      <c r="IG221" s="849">
        <f t="shared" si="1101"/>
        <v>-0.89419237767192428</v>
      </c>
      <c r="IH221" s="849">
        <f t="shared" si="1101"/>
        <v>-0.58536391036295754</v>
      </c>
      <c r="II221" s="849">
        <f t="shared" si="1101"/>
        <v>-0.58536391036295754</v>
      </c>
      <c r="IJ221" s="849">
        <f t="shared" si="1101"/>
        <v>-0.58536391036295754</v>
      </c>
      <c r="IK221" s="849">
        <f t="shared" si="1101"/>
        <v>-0.58536391036295754</v>
      </c>
      <c r="IL221" s="849">
        <f t="shared" si="1101"/>
        <v>-0.58536391036295754</v>
      </c>
      <c r="IM221" s="849">
        <f t="shared" si="1101"/>
        <v>-0.58536391036295754</v>
      </c>
      <c r="IN221" s="849">
        <f t="shared" si="1101"/>
        <v>-0.58536391036295754</v>
      </c>
      <c r="IO221" s="849">
        <f t="shared" si="1101"/>
        <v>-0.58536391036295754</v>
      </c>
      <c r="IP221" s="849">
        <f t="shared" si="1101"/>
        <v>-7.5454155401828871E-2</v>
      </c>
      <c r="IQ221" s="849">
        <f t="shared" si="1101"/>
        <v>-7.5454155401828871E-2</v>
      </c>
      <c r="IR221" s="849">
        <f t="shared" si="1101"/>
        <v>-7.5454155401828871E-2</v>
      </c>
      <c r="IS221" s="849">
        <f t="shared" si="1101"/>
        <v>-7.5454155401828871E-2</v>
      </c>
      <c r="IT221" s="849">
        <f t="shared" si="1101"/>
        <v>-7.5454155401828871E-2</v>
      </c>
      <c r="IU221" s="849">
        <f t="shared" si="1101"/>
        <v>-7.5454155401828871E-2</v>
      </c>
      <c r="IV221" s="849">
        <f t="shared" si="1101"/>
        <v>-7.5454155401828871E-2</v>
      </c>
      <c r="IW221" s="849">
        <f t="shared" si="1101"/>
        <v>-1.7941315907989974E-3</v>
      </c>
      <c r="IX221" s="849">
        <f t="shared" si="1101"/>
        <v>-1.7941315907989974E-3</v>
      </c>
      <c r="IY221" s="849">
        <f t="shared" si="1101"/>
        <v>-1.7941315907989974E-3</v>
      </c>
      <c r="IZ221" s="849">
        <f t="shared" si="1101"/>
        <v>-1.7941315907989974E-3</v>
      </c>
      <c r="JA221" s="849">
        <f t="shared" si="1101"/>
        <v>-1.7941315907989974E-3</v>
      </c>
      <c r="JB221" s="849">
        <f t="shared" si="1101"/>
        <v>-5.5501822543000401E-3</v>
      </c>
      <c r="JC221" s="849">
        <f t="shared" si="1101"/>
        <v>-5.5501822543000401E-3</v>
      </c>
      <c r="JD221" s="849">
        <f t="shared" si="1101"/>
        <v>-5.5501822543000401E-3</v>
      </c>
      <c r="JE221" s="849">
        <f t="shared" si="1101"/>
        <v>-5.5501822543000401E-3</v>
      </c>
      <c r="JF221" s="849">
        <f t="shared" si="1101"/>
        <v>6.8283974778847956E-2</v>
      </c>
      <c r="JG221" s="849">
        <f t="shared" ref="JG221:LR221" si="1102">JG218</f>
        <v>6.1216063693641409E-2</v>
      </c>
      <c r="JH221" s="849">
        <f t="shared" si="1102"/>
        <v>6.1216063693641409E-2</v>
      </c>
      <c r="JI221" s="849">
        <f t="shared" si="1102"/>
        <v>6.1216063693641409E-2</v>
      </c>
      <c r="JJ221" s="849">
        <f t="shared" si="1102"/>
        <v>6.1216063693641409E-2</v>
      </c>
      <c r="JK221" s="849">
        <f t="shared" si="1102"/>
        <v>6.1216063693641409E-2</v>
      </c>
      <c r="JL221" s="849">
        <f t="shared" si="1102"/>
        <v>6.1216063693641409E-2</v>
      </c>
      <c r="JM221" s="849">
        <f t="shared" si="1102"/>
        <v>6.1216063693641409E-2</v>
      </c>
      <c r="JN221" s="849">
        <f t="shared" si="1102"/>
        <v>1.6981778694678873E-2</v>
      </c>
      <c r="JO221" s="849">
        <f t="shared" si="1102"/>
        <v>1.6981778694678873E-2</v>
      </c>
      <c r="JP221" s="849">
        <f t="shared" si="1102"/>
        <v>1.6981778694678873E-2</v>
      </c>
      <c r="JQ221" s="849">
        <f t="shared" si="1102"/>
        <v>1.6981778694678873E-2</v>
      </c>
      <c r="JR221" s="849">
        <f t="shared" si="1102"/>
        <v>1.6981778694678873E-2</v>
      </c>
      <c r="JS221" s="849">
        <f t="shared" si="1102"/>
        <v>1.6981778694678873E-2</v>
      </c>
      <c r="JT221" s="849">
        <f t="shared" si="1102"/>
        <v>1.6981778694678873E-2</v>
      </c>
      <c r="JU221" s="849">
        <f t="shared" si="1102"/>
        <v>-0.60769924239506246</v>
      </c>
      <c r="JV221" s="849">
        <f t="shared" si="1102"/>
        <v>-0.60769924239506246</v>
      </c>
      <c r="JW221" s="849">
        <f t="shared" si="1102"/>
        <v>-0.60769924239506246</v>
      </c>
      <c r="JX221" s="849">
        <f t="shared" si="1102"/>
        <v>-0.60769924239506246</v>
      </c>
      <c r="JY221" s="849">
        <f t="shared" si="1102"/>
        <v>-0.89966734308952656</v>
      </c>
      <c r="JZ221" s="849">
        <f t="shared" si="1102"/>
        <v>-0.89966734308952656</v>
      </c>
      <c r="KA221" s="849">
        <f t="shared" si="1102"/>
        <v>-1.1127809957115611</v>
      </c>
      <c r="KB221" s="849">
        <f t="shared" si="1102"/>
        <v>-1.1127809957115611</v>
      </c>
      <c r="KC221" s="849">
        <f t="shared" si="1102"/>
        <v>-1.1127809957115611</v>
      </c>
      <c r="KD221" s="849">
        <f t="shared" si="1102"/>
        <v>-0.19710692195994106</v>
      </c>
      <c r="KE221" s="849">
        <f t="shared" si="1102"/>
        <v>-0.19710692195994106</v>
      </c>
      <c r="KF221" s="849">
        <f t="shared" si="1102"/>
        <v>-0.19710692195994106</v>
      </c>
      <c r="KG221" s="849">
        <f t="shared" si="1102"/>
        <v>-0.19710692195994106</v>
      </c>
      <c r="KH221" s="849">
        <f t="shared" si="1102"/>
        <v>0.79167113907494269</v>
      </c>
      <c r="KI221" s="849">
        <f t="shared" si="1102"/>
        <v>0.79536614250115001</v>
      </c>
      <c r="KJ221" s="849">
        <f t="shared" si="1102"/>
        <v>0.79536614250115001</v>
      </c>
      <c r="KK221" s="849">
        <f t="shared" si="1102"/>
        <v>0.79536614250115001</v>
      </c>
      <c r="KL221" s="849">
        <f t="shared" si="1102"/>
        <v>0.79536614250115001</v>
      </c>
      <c r="KM221" s="849">
        <f t="shared" si="1102"/>
        <v>0.79536614250115001</v>
      </c>
      <c r="KN221" s="849">
        <f t="shared" si="1102"/>
        <v>0.79536614250115001</v>
      </c>
      <c r="KO221" s="849">
        <f t="shared" si="1102"/>
        <v>0.79536614250115001</v>
      </c>
      <c r="KP221" s="849">
        <f t="shared" si="1102"/>
        <v>9.4984511310990172E-2</v>
      </c>
      <c r="KQ221" s="849">
        <f t="shared" si="1102"/>
        <v>9.4984511310990172E-2</v>
      </c>
      <c r="KR221" s="849">
        <f t="shared" si="1102"/>
        <v>9.4984511310990172E-2</v>
      </c>
      <c r="KS221" s="849">
        <f t="shared" si="1102"/>
        <v>9.4984511310990172E-2</v>
      </c>
      <c r="KT221" s="849">
        <f t="shared" si="1102"/>
        <v>9.4984511310990172E-2</v>
      </c>
      <c r="KU221" s="849">
        <f t="shared" si="1102"/>
        <v>9.4984511310990172E-2</v>
      </c>
      <c r="KV221" s="849">
        <f t="shared" si="1102"/>
        <v>9.4984511310990172E-2</v>
      </c>
      <c r="KW221" s="849">
        <f t="shared" si="1102"/>
        <v>-3.582082489970162E-3</v>
      </c>
      <c r="KX221" s="849">
        <f t="shared" si="1102"/>
        <v>-3.582082489970162E-3</v>
      </c>
      <c r="KY221" s="849">
        <f t="shared" si="1102"/>
        <v>-3.582082489970162E-3</v>
      </c>
      <c r="KZ221" s="849">
        <f t="shared" si="1102"/>
        <v>-3.582082489970162E-3</v>
      </c>
      <c r="LA221" s="849">
        <f t="shared" si="1102"/>
        <v>-3.582082489970162E-3</v>
      </c>
      <c r="LB221" s="849">
        <f t="shared" si="1102"/>
        <v>2.6155701571859424E-3</v>
      </c>
      <c r="LC221" s="849">
        <f t="shared" si="1102"/>
        <v>2.6155701571859424E-3</v>
      </c>
      <c r="LD221" s="849">
        <f t="shared" si="1102"/>
        <v>2.6155701571859424E-3</v>
      </c>
      <c r="LE221" s="849">
        <f t="shared" si="1102"/>
        <v>2.6155701571859424E-3</v>
      </c>
      <c r="LF221" s="849">
        <f t="shared" si="1102"/>
        <v>0</v>
      </c>
      <c r="LG221" s="849">
        <f t="shared" si="1102"/>
        <v>0</v>
      </c>
      <c r="LH221" s="849">
        <f t="shared" si="1102"/>
        <v>0</v>
      </c>
      <c r="LI221" s="849">
        <f t="shared" si="1102"/>
        <v>0</v>
      </c>
      <c r="LJ221" s="849">
        <f t="shared" si="1102"/>
        <v>0</v>
      </c>
      <c r="LK221" s="849">
        <f t="shared" si="1102"/>
        <v>0</v>
      </c>
      <c r="LL221" s="849">
        <f t="shared" si="1102"/>
        <v>0</v>
      </c>
      <c r="LM221" s="849">
        <f t="shared" si="1102"/>
        <v>0</v>
      </c>
      <c r="LN221" s="849">
        <f t="shared" si="1102"/>
        <v>0</v>
      </c>
      <c r="LO221" s="849">
        <f t="shared" si="1102"/>
        <v>0</v>
      </c>
      <c r="LP221" s="849">
        <f t="shared" si="1102"/>
        <v>0</v>
      </c>
      <c r="LQ221" s="849">
        <f t="shared" si="1102"/>
        <v>0</v>
      </c>
      <c r="LR221" s="849">
        <f t="shared" si="1102"/>
        <v>0</v>
      </c>
      <c r="LS221" s="849">
        <f t="shared" ref="LS221:OD221" si="1103">LS218</f>
        <v>0</v>
      </c>
      <c r="LT221" s="849">
        <f t="shared" si="1103"/>
        <v>0</v>
      </c>
      <c r="LU221" s="849">
        <f t="shared" si="1103"/>
        <v>-0.59773695973284902</v>
      </c>
      <c r="LV221" s="849">
        <f t="shared" si="1103"/>
        <v>-0.59773695973284902</v>
      </c>
      <c r="LW221" s="849">
        <f t="shared" si="1103"/>
        <v>-0.59773695973284902</v>
      </c>
      <c r="LX221" s="849">
        <f t="shared" si="1103"/>
        <v>-0.59773695973284902</v>
      </c>
      <c r="LY221" s="849">
        <f t="shared" si="1103"/>
        <v>-0.89966734308952656</v>
      </c>
      <c r="LZ221" s="849">
        <f t="shared" si="1103"/>
        <v>-0.89966734308952656</v>
      </c>
      <c r="MA221" s="849">
        <f t="shared" si="1103"/>
        <v>-1.1029333762804869</v>
      </c>
      <c r="MB221" s="849">
        <f t="shared" si="1103"/>
        <v>-1.1029333762804869</v>
      </c>
      <c r="MC221" s="849">
        <f t="shared" si="1103"/>
        <v>-1.1029333762804869</v>
      </c>
      <c r="MD221" s="849">
        <f t="shared" si="1103"/>
        <v>3.3652401310234836E-2</v>
      </c>
      <c r="ME221" s="849">
        <f t="shared" si="1103"/>
        <v>3.3652401310234836E-2</v>
      </c>
      <c r="MF221" s="849">
        <f t="shared" si="1103"/>
        <v>3.3652401310234836E-2</v>
      </c>
      <c r="MG221" s="849">
        <f t="shared" si="1103"/>
        <v>3.3652401310234836E-2</v>
      </c>
      <c r="MH221" s="849">
        <f t="shared" si="1103"/>
        <v>1.6452169305294078</v>
      </c>
      <c r="MI221" s="849">
        <f t="shared" si="1103"/>
        <v>1.6452169305294078</v>
      </c>
      <c r="MJ221" s="849">
        <f t="shared" si="1103"/>
        <v>1.6452169305294078</v>
      </c>
      <c r="MK221" s="849">
        <f t="shared" si="1103"/>
        <v>1.6452169305294078</v>
      </c>
      <c r="ML221" s="849">
        <f t="shared" si="1103"/>
        <v>1.6452169305294078</v>
      </c>
      <c r="MM221" s="849">
        <f t="shared" si="1103"/>
        <v>1.6452169305294078</v>
      </c>
      <c r="MN221" s="849">
        <f t="shared" si="1103"/>
        <v>1.6452169305294078</v>
      </c>
      <c r="MO221" s="849">
        <f t="shared" si="1103"/>
        <v>1.6452169305294078</v>
      </c>
      <c r="MP221" s="849">
        <f t="shared" si="1103"/>
        <v>0.90021613554429081</v>
      </c>
      <c r="MQ221" s="849">
        <f t="shared" si="1103"/>
        <v>0.90021613554429081</v>
      </c>
      <c r="MR221" s="849">
        <f t="shared" si="1103"/>
        <v>0.90021613554429081</v>
      </c>
      <c r="MS221" s="849">
        <f t="shared" si="1103"/>
        <v>0.90021613554429081</v>
      </c>
      <c r="MT221" s="849">
        <f t="shared" si="1103"/>
        <v>0.90021613554429081</v>
      </c>
      <c r="MU221" s="849">
        <f t="shared" si="1103"/>
        <v>0.90021613554429081</v>
      </c>
      <c r="MV221" s="849">
        <f t="shared" si="1103"/>
        <v>0.90021613554429081</v>
      </c>
      <c r="MW221" s="849">
        <f t="shared" si="1103"/>
        <v>0.36314048465522042</v>
      </c>
      <c r="MX221" s="849">
        <f t="shared" si="1103"/>
        <v>0.36314048465522042</v>
      </c>
      <c r="MY221" s="849">
        <f t="shared" si="1103"/>
        <v>0.36314048465522042</v>
      </c>
      <c r="MZ221" s="849">
        <f t="shared" si="1103"/>
        <v>0.36314048465522042</v>
      </c>
      <c r="NA221" s="849">
        <f t="shared" si="1103"/>
        <v>0.36314048465522042</v>
      </c>
      <c r="NB221" s="849">
        <f t="shared" si="1103"/>
        <v>2.6155701571859424E-3</v>
      </c>
      <c r="NC221" s="849">
        <f t="shared" si="1103"/>
        <v>2.6155701571859424E-3</v>
      </c>
      <c r="ND221" s="849">
        <f t="shared" si="1103"/>
        <v>2.6155701571859424E-3</v>
      </c>
      <c r="NE221" s="849">
        <f t="shared" si="1103"/>
        <v>2.6155701571859424E-3</v>
      </c>
      <c r="NF221" s="849">
        <f t="shared" si="1103"/>
        <v>0</v>
      </c>
      <c r="NG221" s="849">
        <f t="shared" si="1103"/>
        <v>0</v>
      </c>
      <c r="NH221" s="849">
        <f t="shared" si="1103"/>
        <v>0</v>
      </c>
      <c r="NI221" s="849">
        <f t="shared" si="1103"/>
        <v>0</v>
      </c>
      <c r="NJ221" s="849">
        <f t="shared" si="1103"/>
        <v>0</v>
      </c>
      <c r="NK221" s="849">
        <f t="shared" si="1103"/>
        <v>0</v>
      </c>
      <c r="NL221" s="849">
        <f t="shared" si="1103"/>
        <v>0</v>
      </c>
      <c r="NM221" s="849">
        <f t="shared" si="1103"/>
        <v>0</v>
      </c>
      <c r="NN221" s="849">
        <f t="shared" si="1103"/>
        <v>0</v>
      </c>
      <c r="NO221" s="849">
        <f t="shared" si="1103"/>
        <v>0</v>
      </c>
      <c r="NP221" s="849">
        <f t="shared" si="1103"/>
        <v>0</v>
      </c>
      <c r="NQ221" s="849">
        <f t="shared" si="1103"/>
        <v>0</v>
      </c>
      <c r="NR221" s="849">
        <f t="shared" si="1103"/>
        <v>0</v>
      </c>
      <c r="NS221" s="849">
        <f t="shared" si="1103"/>
        <v>0</v>
      </c>
      <c r="NT221" s="849">
        <f t="shared" si="1103"/>
        <v>0</v>
      </c>
      <c r="NU221" s="849">
        <f t="shared" si="1103"/>
        <v>-0.59773695973284902</v>
      </c>
      <c r="NV221" s="849">
        <f t="shared" si="1103"/>
        <v>-0.59773695973284902</v>
      </c>
      <c r="NW221" s="849">
        <f t="shared" si="1103"/>
        <v>-0.59773695973284902</v>
      </c>
      <c r="NX221" s="849">
        <f t="shared" si="1103"/>
        <v>-0.59773695973284902</v>
      </c>
      <c r="NY221" s="849">
        <f t="shared" si="1103"/>
        <v>-0.89966734308952656</v>
      </c>
      <c r="NZ221" s="849">
        <f t="shared" si="1103"/>
        <v>-0.89966734308952656</v>
      </c>
      <c r="OA221" s="849">
        <f t="shared" si="1103"/>
        <v>-1.1029333762804869</v>
      </c>
      <c r="OB221" s="849">
        <f t="shared" si="1103"/>
        <v>-1.1029333762804869</v>
      </c>
      <c r="OC221" s="849">
        <f t="shared" si="1103"/>
        <v>-1.1029333762804869</v>
      </c>
      <c r="OD221" s="849">
        <f t="shared" si="1103"/>
        <v>3.3652401310234836E-2</v>
      </c>
      <c r="OE221" s="849">
        <f t="shared" ref="OE221:QP221" si="1104">OE218</f>
        <v>3.3652401310234836E-2</v>
      </c>
      <c r="OF221" s="849">
        <f t="shared" si="1104"/>
        <v>3.3652401310234836E-2</v>
      </c>
      <c r="OG221" s="849">
        <f t="shared" si="1104"/>
        <v>3.3652401310234836E-2</v>
      </c>
      <c r="OH221" s="849">
        <f t="shared" si="1104"/>
        <v>1.6452169305294078</v>
      </c>
      <c r="OI221" s="849">
        <f t="shared" si="1104"/>
        <v>1.6452169305294078</v>
      </c>
      <c r="OJ221" s="849">
        <f t="shared" si="1104"/>
        <v>1.6452169305294078</v>
      </c>
      <c r="OK221" s="849">
        <f t="shared" si="1104"/>
        <v>1.6452169305294078</v>
      </c>
      <c r="OL221" s="849">
        <f t="shared" si="1104"/>
        <v>1.6452169305294078</v>
      </c>
      <c r="OM221" s="849">
        <f t="shared" si="1104"/>
        <v>1.6452169305294078</v>
      </c>
      <c r="ON221" s="849">
        <f t="shared" si="1104"/>
        <v>1.6452169305294078</v>
      </c>
      <c r="OO221" s="849">
        <f t="shared" si="1104"/>
        <v>1.6452169305294078</v>
      </c>
      <c r="OP221" s="849">
        <f t="shared" si="1104"/>
        <v>0.90021613554429081</v>
      </c>
      <c r="OQ221" s="849">
        <f t="shared" si="1104"/>
        <v>0.90021613554429081</v>
      </c>
      <c r="OR221" s="849">
        <f t="shared" si="1104"/>
        <v>0.90021613554429081</v>
      </c>
      <c r="OS221" s="849">
        <f t="shared" si="1104"/>
        <v>0.90021613554429081</v>
      </c>
      <c r="OT221" s="849">
        <f t="shared" si="1104"/>
        <v>0.90021613554429081</v>
      </c>
      <c r="OU221" s="849">
        <f t="shared" si="1104"/>
        <v>0.90021613554429081</v>
      </c>
      <c r="OV221" s="849">
        <f t="shared" si="1104"/>
        <v>0.90021613554429081</v>
      </c>
      <c r="OW221" s="849">
        <f t="shared" si="1104"/>
        <v>0.36314048465522042</v>
      </c>
      <c r="OX221" s="849">
        <f t="shared" si="1104"/>
        <v>0.36314048465522042</v>
      </c>
      <c r="OY221" s="849">
        <f t="shared" si="1104"/>
        <v>0.36314048465522042</v>
      </c>
      <c r="OZ221" s="849">
        <f t="shared" si="1104"/>
        <v>0.36314048465522042</v>
      </c>
      <c r="PA221" s="849">
        <f t="shared" si="1104"/>
        <v>0.36314048465522042</v>
      </c>
      <c r="PB221" s="849">
        <f t="shared" si="1104"/>
        <v>2.6155701571859424E-3</v>
      </c>
      <c r="PC221" s="849">
        <f t="shared" si="1104"/>
        <v>2.6155701571859424E-3</v>
      </c>
      <c r="PD221" s="849">
        <f t="shared" si="1104"/>
        <v>2.6155701571859424E-3</v>
      </c>
      <c r="PE221" s="849">
        <f t="shared" si="1104"/>
        <v>2.6155701571859424E-3</v>
      </c>
      <c r="PF221" s="849">
        <f t="shared" si="1104"/>
        <v>0</v>
      </c>
      <c r="PG221" s="849">
        <f t="shared" si="1104"/>
        <v>0</v>
      </c>
      <c r="PH221" s="849">
        <f t="shared" si="1104"/>
        <v>0</v>
      </c>
      <c r="PI221" s="849">
        <f t="shared" si="1104"/>
        <v>0</v>
      </c>
      <c r="PJ221" s="849">
        <f t="shared" si="1104"/>
        <v>0</v>
      </c>
      <c r="PK221" s="849">
        <f t="shared" si="1104"/>
        <v>0</v>
      </c>
      <c r="PL221" s="849">
        <f t="shared" si="1104"/>
        <v>0</v>
      </c>
      <c r="PM221" s="849">
        <f t="shared" si="1104"/>
        <v>0</v>
      </c>
      <c r="PN221" s="849">
        <f t="shared" si="1104"/>
        <v>0</v>
      </c>
      <c r="PO221" s="849">
        <f t="shared" si="1104"/>
        <v>0</v>
      </c>
      <c r="PP221" s="849">
        <f t="shared" si="1104"/>
        <v>0</v>
      </c>
      <c r="PQ221" s="849">
        <f t="shared" si="1104"/>
        <v>0</v>
      </c>
      <c r="PR221" s="849">
        <f t="shared" si="1104"/>
        <v>0</v>
      </c>
      <c r="PS221" s="849">
        <f t="shared" si="1104"/>
        <v>0</v>
      </c>
      <c r="PT221" s="849">
        <f t="shared" si="1104"/>
        <v>0</v>
      </c>
      <c r="PU221" s="849">
        <f t="shared" si="1104"/>
        <v>-0.59773695973284902</v>
      </c>
      <c r="PV221" s="849">
        <f t="shared" si="1104"/>
        <v>-0.59773695973284902</v>
      </c>
      <c r="PW221" s="849">
        <f t="shared" si="1104"/>
        <v>-0.59773695973284902</v>
      </c>
      <c r="PX221" s="849">
        <f t="shared" si="1104"/>
        <v>-0.59773695973284902</v>
      </c>
      <c r="PY221" s="849">
        <f t="shared" si="1104"/>
        <v>-0.89966734308952656</v>
      </c>
      <c r="PZ221" s="849">
        <f t="shared" si="1104"/>
        <v>-0.89966734308952656</v>
      </c>
      <c r="QA221" s="849">
        <f t="shared" si="1104"/>
        <v>-1.1029333762804869</v>
      </c>
      <c r="QB221" s="849">
        <f t="shared" si="1104"/>
        <v>-1.1029333762804869</v>
      </c>
      <c r="QC221" s="849">
        <f t="shared" si="1104"/>
        <v>-1.1029333762804869</v>
      </c>
      <c r="QD221" s="849">
        <f t="shared" si="1104"/>
        <v>3.3652401310234836E-2</v>
      </c>
      <c r="QE221" s="849">
        <f t="shared" si="1104"/>
        <v>3.3652401310234836E-2</v>
      </c>
      <c r="QF221" s="849">
        <f t="shared" si="1104"/>
        <v>3.3652401310234836E-2</v>
      </c>
      <c r="QG221" s="849">
        <f t="shared" si="1104"/>
        <v>3.3652401310234836E-2</v>
      </c>
      <c r="QH221" s="849">
        <f t="shared" si="1104"/>
        <v>1.6452169305294078</v>
      </c>
      <c r="QI221" s="849">
        <f t="shared" si="1104"/>
        <v>1.6452169305294078</v>
      </c>
      <c r="QJ221" s="849">
        <f t="shared" si="1104"/>
        <v>1.6452169305294078</v>
      </c>
      <c r="QK221" s="849">
        <f t="shared" si="1104"/>
        <v>1.6452169305294078</v>
      </c>
      <c r="QL221" s="849">
        <f t="shared" si="1104"/>
        <v>1.6452169305294078</v>
      </c>
      <c r="QM221" s="849">
        <f t="shared" si="1104"/>
        <v>1.6452169305294078</v>
      </c>
      <c r="QN221" s="849">
        <f t="shared" si="1104"/>
        <v>1.6452169305294078</v>
      </c>
      <c r="QO221" s="849">
        <f t="shared" si="1104"/>
        <v>1.6452169305294078</v>
      </c>
      <c r="QP221" s="849">
        <f t="shared" si="1104"/>
        <v>0.90021613554429081</v>
      </c>
      <c r="QQ221" s="849">
        <f t="shared" ref="QQ221:SI221" si="1105">QQ218</f>
        <v>0.90021613554429081</v>
      </c>
      <c r="QR221" s="849">
        <f t="shared" si="1105"/>
        <v>0.90021613554429081</v>
      </c>
      <c r="QS221" s="849">
        <f t="shared" si="1105"/>
        <v>0.90021613554429081</v>
      </c>
      <c r="QT221" s="849">
        <f t="shared" si="1105"/>
        <v>0.90021613554429081</v>
      </c>
      <c r="QU221" s="849">
        <f t="shared" si="1105"/>
        <v>0.90021613554429081</v>
      </c>
      <c r="QV221" s="849">
        <f t="shared" si="1105"/>
        <v>0.90021613554429081</v>
      </c>
      <c r="QW221" s="849">
        <f t="shared" si="1105"/>
        <v>0.36314048465522042</v>
      </c>
      <c r="QX221" s="849">
        <f t="shared" si="1105"/>
        <v>0.36314048465522042</v>
      </c>
      <c r="QY221" s="849">
        <f t="shared" si="1105"/>
        <v>0.36314048465522042</v>
      </c>
      <c r="QZ221" s="849">
        <f t="shared" si="1105"/>
        <v>0.36314048465522042</v>
      </c>
      <c r="RA221" s="849">
        <f t="shared" si="1105"/>
        <v>0.36314048465522042</v>
      </c>
      <c r="RB221" s="849">
        <f t="shared" si="1105"/>
        <v>2.6155701571859424E-3</v>
      </c>
      <c r="RC221" s="849">
        <f t="shared" si="1105"/>
        <v>2.6155701571859424E-3</v>
      </c>
      <c r="RD221" s="849">
        <f t="shared" si="1105"/>
        <v>2.6155701571859424E-3</v>
      </c>
      <c r="RE221" s="849">
        <f t="shared" si="1105"/>
        <v>2.6155701571859424E-3</v>
      </c>
      <c r="RF221" s="849">
        <f t="shared" si="1105"/>
        <v>0</v>
      </c>
      <c r="RG221" s="849">
        <f t="shared" si="1105"/>
        <v>0</v>
      </c>
      <c r="RH221" s="849">
        <f t="shared" si="1105"/>
        <v>0</v>
      </c>
      <c r="RI221" s="849">
        <f t="shared" si="1105"/>
        <v>0</v>
      </c>
      <c r="RJ221" s="849">
        <f t="shared" si="1105"/>
        <v>0</v>
      </c>
      <c r="RK221" s="849">
        <f t="shared" si="1105"/>
        <v>0</v>
      </c>
      <c r="RL221" s="849">
        <f t="shared" si="1105"/>
        <v>0</v>
      </c>
      <c r="RM221" s="849">
        <f t="shared" si="1105"/>
        <v>0</v>
      </c>
      <c r="RN221" s="849">
        <f t="shared" si="1105"/>
        <v>0</v>
      </c>
      <c r="RO221" s="849">
        <f t="shared" si="1105"/>
        <v>0</v>
      </c>
      <c r="RP221" s="849">
        <f t="shared" si="1105"/>
        <v>0</v>
      </c>
      <c r="RQ221" s="849">
        <f t="shared" si="1105"/>
        <v>0</v>
      </c>
      <c r="RR221" s="849">
        <f t="shared" si="1105"/>
        <v>0</v>
      </c>
      <c r="RS221" s="849">
        <f t="shared" si="1105"/>
        <v>0</v>
      </c>
      <c r="RT221" s="849">
        <f t="shared" si="1105"/>
        <v>0</v>
      </c>
      <c r="RU221" s="849">
        <f t="shared" si="1105"/>
        <v>-0.59773695973284902</v>
      </c>
      <c r="RV221" s="849">
        <f t="shared" si="1105"/>
        <v>-0.59773695973284902</v>
      </c>
      <c r="RW221" s="849">
        <f t="shared" si="1105"/>
        <v>-0.59773695973284902</v>
      </c>
      <c r="RX221" s="849">
        <f t="shared" si="1105"/>
        <v>-0.59773695973284902</v>
      </c>
      <c r="RY221" s="849">
        <f t="shared" si="1105"/>
        <v>-0.89966734308952656</v>
      </c>
      <c r="RZ221" s="849">
        <f t="shared" si="1105"/>
        <v>-0.89966734308952656</v>
      </c>
      <c r="SA221" s="849">
        <f t="shared" si="1105"/>
        <v>-1.1029333762804869</v>
      </c>
      <c r="SB221" s="849">
        <f t="shared" si="1105"/>
        <v>-1.1029333762804869</v>
      </c>
      <c r="SC221" s="849">
        <f t="shared" si="1105"/>
        <v>-1.1029333762804869</v>
      </c>
      <c r="SD221" s="849">
        <f t="shared" si="1105"/>
        <v>3.3652401310234836E-2</v>
      </c>
      <c r="SE221" s="849">
        <f t="shared" si="1105"/>
        <v>3.3652401310234836E-2</v>
      </c>
      <c r="SF221" s="849">
        <f t="shared" si="1105"/>
        <v>3.3652401310234836E-2</v>
      </c>
      <c r="SG221" s="849">
        <f t="shared" si="1105"/>
        <v>3.3652401310234836E-2</v>
      </c>
      <c r="SH221" s="849">
        <f t="shared" si="1105"/>
        <v>1.6452169305294078</v>
      </c>
      <c r="SI221" s="849">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49">
        <f t="shared" ref="K222:BV222" si="1106">K219</f>
        <v>0</v>
      </c>
      <c r="L222" s="849">
        <f t="shared" si="1106"/>
        <v>0</v>
      </c>
      <c r="M222" s="849">
        <f t="shared" si="1106"/>
        <v>0</v>
      </c>
      <c r="N222" s="849">
        <f t="shared" si="1106"/>
        <v>0</v>
      </c>
      <c r="O222" s="849">
        <f t="shared" si="1106"/>
        <v>0</v>
      </c>
      <c r="P222" s="849">
        <f t="shared" si="1106"/>
        <v>0</v>
      </c>
      <c r="Q222" s="849">
        <f t="shared" si="1106"/>
        <v>0</v>
      </c>
      <c r="R222" s="849">
        <f t="shared" si="1106"/>
        <v>0</v>
      </c>
      <c r="S222" s="849">
        <f t="shared" si="1106"/>
        <v>0</v>
      </c>
      <c r="T222" s="849">
        <f t="shared" si="1106"/>
        <v>0</v>
      </c>
      <c r="U222" s="849">
        <f t="shared" si="1106"/>
        <v>0</v>
      </c>
      <c r="V222" s="849">
        <f t="shared" si="1106"/>
        <v>0</v>
      </c>
      <c r="W222" s="849">
        <f t="shared" si="1106"/>
        <v>0</v>
      </c>
      <c r="X222" s="849">
        <f t="shared" si="1106"/>
        <v>0</v>
      </c>
      <c r="Y222" s="849">
        <f t="shared" si="1106"/>
        <v>0</v>
      </c>
      <c r="Z222" s="849">
        <f t="shared" si="1106"/>
        <v>0</v>
      </c>
      <c r="AA222" s="849">
        <f t="shared" si="1106"/>
        <v>0</v>
      </c>
      <c r="AB222" s="849">
        <f t="shared" si="1106"/>
        <v>0</v>
      </c>
      <c r="AC222" s="849">
        <f t="shared" si="1106"/>
        <v>0</v>
      </c>
      <c r="AD222" s="849">
        <f t="shared" si="1106"/>
        <v>0</v>
      </c>
      <c r="AE222" s="849">
        <f t="shared" si="1106"/>
        <v>0</v>
      </c>
      <c r="AF222" s="849">
        <f t="shared" si="1106"/>
        <v>0</v>
      </c>
      <c r="AG222" s="849">
        <f t="shared" si="1106"/>
        <v>0</v>
      </c>
      <c r="AH222" s="849">
        <f t="shared" si="1106"/>
        <v>0</v>
      </c>
      <c r="AI222" s="849">
        <f t="shared" si="1106"/>
        <v>0</v>
      </c>
      <c r="AJ222" s="849">
        <f t="shared" si="1106"/>
        <v>0</v>
      </c>
      <c r="AK222" s="849">
        <f t="shared" si="1106"/>
        <v>0</v>
      </c>
      <c r="AL222" s="849">
        <f t="shared" si="1106"/>
        <v>0</v>
      </c>
      <c r="AM222" s="849">
        <f t="shared" si="1106"/>
        <v>0</v>
      </c>
      <c r="AN222" s="849">
        <f t="shared" si="1106"/>
        <v>0</v>
      </c>
      <c r="AO222" s="849">
        <f t="shared" si="1106"/>
        <v>0</v>
      </c>
      <c r="AP222" s="849">
        <f t="shared" si="1106"/>
        <v>0</v>
      </c>
      <c r="AQ222" s="849">
        <f t="shared" si="1106"/>
        <v>0</v>
      </c>
      <c r="AR222" s="849">
        <f t="shared" si="1106"/>
        <v>0</v>
      </c>
      <c r="AS222" s="849">
        <f t="shared" si="1106"/>
        <v>0</v>
      </c>
      <c r="AT222" s="849">
        <f t="shared" si="1106"/>
        <v>0</v>
      </c>
      <c r="AU222" s="849">
        <f t="shared" si="1106"/>
        <v>0</v>
      </c>
      <c r="AV222" s="849">
        <f t="shared" si="1106"/>
        <v>0</v>
      </c>
      <c r="AW222" s="849">
        <f t="shared" si="1106"/>
        <v>0</v>
      </c>
      <c r="AX222" s="849">
        <f t="shared" si="1106"/>
        <v>0</v>
      </c>
      <c r="AY222" s="849">
        <f t="shared" si="1106"/>
        <v>0</v>
      </c>
      <c r="AZ222" s="849">
        <f t="shared" si="1106"/>
        <v>0</v>
      </c>
      <c r="BA222" s="849">
        <f t="shared" si="1106"/>
        <v>0</v>
      </c>
      <c r="BB222" s="849">
        <f t="shared" si="1106"/>
        <v>0</v>
      </c>
      <c r="BC222" s="849">
        <f t="shared" si="1106"/>
        <v>0</v>
      </c>
      <c r="BD222" s="849">
        <f t="shared" si="1106"/>
        <v>0</v>
      </c>
      <c r="BE222" s="849">
        <f t="shared" si="1106"/>
        <v>0</v>
      </c>
      <c r="BF222" s="849">
        <f t="shared" si="1106"/>
        <v>0</v>
      </c>
      <c r="BG222" s="849">
        <f t="shared" si="1106"/>
        <v>0</v>
      </c>
      <c r="BH222" s="849">
        <f t="shared" si="1106"/>
        <v>0</v>
      </c>
      <c r="BI222" s="849">
        <f t="shared" si="1106"/>
        <v>0</v>
      </c>
      <c r="BJ222" s="849">
        <f t="shared" si="1106"/>
        <v>0</v>
      </c>
      <c r="BK222" s="849">
        <f t="shared" si="1106"/>
        <v>0</v>
      </c>
      <c r="BL222" s="849">
        <f t="shared" si="1106"/>
        <v>0</v>
      </c>
      <c r="BM222" s="849">
        <f t="shared" si="1106"/>
        <v>0</v>
      </c>
      <c r="BN222" s="849">
        <f t="shared" si="1106"/>
        <v>0</v>
      </c>
      <c r="BO222" s="849">
        <f t="shared" si="1106"/>
        <v>0</v>
      </c>
      <c r="BP222" s="849">
        <f t="shared" si="1106"/>
        <v>0</v>
      </c>
      <c r="BQ222" s="849">
        <f t="shared" si="1106"/>
        <v>0</v>
      </c>
      <c r="BR222" s="849">
        <f t="shared" si="1106"/>
        <v>0</v>
      </c>
      <c r="BS222" s="849">
        <f t="shared" si="1106"/>
        <v>0</v>
      </c>
      <c r="BT222" s="849">
        <f t="shared" si="1106"/>
        <v>0</v>
      </c>
      <c r="BU222" s="849">
        <f t="shared" si="1106"/>
        <v>0</v>
      </c>
      <c r="BV222" s="849">
        <f t="shared" si="1106"/>
        <v>0</v>
      </c>
      <c r="BW222" s="849">
        <f t="shared" ref="BW222:EH222" si="1107">BW219</f>
        <v>0</v>
      </c>
      <c r="BX222" s="849">
        <f t="shared" si="1107"/>
        <v>0</v>
      </c>
      <c r="BY222" s="849">
        <f t="shared" si="1107"/>
        <v>0</v>
      </c>
      <c r="BZ222" s="849">
        <f t="shared" si="1107"/>
        <v>0</v>
      </c>
      <c r="CA222" s="849">
        <f t="shared" si="1107"/>
        <v>0</v>
      </c>
      <c r="CB222" s="849">
        <f t="shared" si="1107"/>
        <v>0</v>
      </c>
      <c r="CC222" s="849">
        <f t="shared" si="1107"/>
        <v>0</v>
      </c>
      <c r="CD222" s="849">
        <f t="shared" si="1107"/>
        <v>0</v>
      </c>
      <c r="CE222" s="849">
        <f t="shared" si="1107"/>
        <v>0</v>
      </c>
      <c r="CF222" s="849">
        <f t="shared" si="1107"/>
        <v>0</v>
      </c>
      <c r="CG222" s="849">
        <f t="shared" si="1107"/>
        <v>0</v>
      </c>
      <c r="CH222" s="849">
        <f t="shared" si="1107"/>
        <v>0</v>
      </c>
      <c r="CI222" s="849">
        <f t="shared" si="1107"/>
        <v>0</v>
      </c>
      <c r="CJ222" s="849">
        <f t="shared" si="1107"/>
        <v>0</v>
      </c>
      <c r="CK222" s="849">
        <f t="shared" si="1107"/>
        <v>0</v>
      </c>
      <c r="CL222" s="849">
        <f t="shared" si="1107"/>
        <v>0</v>
      </c>
      <c r="CM222" s="849">
        <f t="shared" si="1107"/>
        <v>0</v>
      </c>
      <c r="CN222" s="849">
        <f t="shared" si="1107"/>
        <v>0</v>
      </c>
      <c r="CO222" s="849">
        <f t="shared" si="1107"/>
        <v>0</v>
      </c>
      <c r="CP222" s="849">
        <f t="shared" si="1107"/>
        <v>0</v>
      </c>
      <c r="CQ222" s="849">
        <f t="shared" si="1107"/>
        <v>0</v>
      </c>
      <c r="CR222" s="849">
        <f t="shared" si="1107"/>
        <v>0</v>
      </c>
      <c r="CS222" s="849">
        <f t="shared" si="1107"/>
        <v>0</v>
      </c>
      <c r="CT222" s="849">
        <f t="shared" si="1107"/>
        <v>0</v>
      </c>
      <c r="CU222" s="849">
        <f t="shared" si="1107"/>
        <v>0</v>
      </c>
      <c r="CV222" s="849">
        <f t="shared" si="1107"/>
        <v>0</v>
      </c>
      <c r="CW222" s="849">
        <f t="shared" si="1107"/>
        <v>0</v>
      </c>
      <c r="CX222" s="849">
        <f t="shared" si="1107"/>
        <v>0</v>
      </c>
      <c r="CY222" s="849">
        <f t="shared" si="1107"/>
        <v>0</v>
      </c>
      <c r="CZ222" s="849">
        <f t="shared" si="1107"/>
        <v>0</v>
      </c>
      <c r="DA222" s="849">
        <f t="shared" si="1107"/>
        <v>0</v>
      </c>
      <c r="DB222" s="849">
        <f t="shared" si="1107"/>
        <v>0</v>
      </c>
      <c r="DC222" s="849">
        <f t="shared" si="1107"/>
        <v>0</v>
      </c>
      <c r="DD222" s="849">
        <f t="shared" si="1107"/>
        <v>0</v>
      </c>
      <c r="DE222" s="849">
        <f t="shared" si="1107"/>
        <v>0</v>
      </c>
      <c r="DF222" s="849">
        <f t="shared" si="1107"/>
        <v>0.30760501333901935</v>
      </c>
      <c r="DG222" s="849">
        <f t="shared" si="1107"/>
        <v>0.30760501333901935</v>
      </c>
      <c r="DH222" s="849">
        <f t="shared" si="1107"/>
        <v>0.30760501333901935</v>
      </c>
      <c r="DI222" s="849">
        <f t="shared" si="1107"/>
        <v>0.30760501333901935</v>
      </c>
      <c r="DJ222" s="849">
        <f t="shared" si="1107"/>
        <v>0.30760501333901935</v>
      </c>
      <c r="DK222" s="849">
        <f t="shared" si="1107"/>
        <v>0.30760501333901935</v>
      </c>
      <c r="DL222" s="849">
        <f t="shared" si="1107"/>
        <v>0.30760501333901935</v>
      </c>
      <c r="DM222" s="849">
        <f t="shared" si="1107"/>
        <v>0.30760501333901935</v>
      </c>
      <c r="DN222" s="849">
        <f t="shared" si="1107"/>
        <v>0.39058090997760075</v>
      </c>
      <c r="DO222" s="849">
        <f t="shared" si="1107"/>
        <v>0.39058090997760075</v>
      </c>
      <c r="DP222" s="849">
        <f t="shared" si="1107"/>
        <v>0.39058090997760075</v>
      </c>
      <c r="DQ222" s="849">
        <f t="shared" si="1107"/>
        <v>0.39058090997760075</v>
      </c>
      <c r="DR222" s="849">
        <f t="shared" si="1107"/>
        <v>0.39058090997760075</v>
      </c>
      <c r="DS222" s="849">
        <f t="shared" si="1107"/>
        <v>0.39058090997760075</v>
      </c>
      <c r="DT222" s="849">
        <f t="shared" si="1107"/>
        <v>0.39058090997760075</v>
      </c>
      <c r="DU222" s="849">
        <f t="shared" si="1107"/>
        <v>0.49811413311070663</v>
      </c>
      <c r="DV222" s="849">
        <f t="shared" si="1107"/>
        <v>0.49811413311070663</v>
      </c>
      <c r="DW222" s="849">
        <f t="shared" si="1107"/>
        <v>0.49811413311070663</v>
      </c>
      <c r="DX222" s="849">
        <f t="shared" si="1107"/>
        <v>0.49811413311070663</v>
      </c>
      <c r="DY222" s="849">
        <f t="shared" si="1107"/>
        <v>0.48443626166359266</v>
      </c>
      <c r="DZ222" s="849">
        <f t="shared" si="1107"/>
        <v>0.48443626166359266</v>
      </c>
      <c r="EA222" s="849">
        <f t="shared" si="1107"/>
        <v>0.43329525496733279</v>
      </c>
      <c r="EB222" s="849">
        <f t="shared" si="1107"/>
        <v>0.43329525496733279</v>
      </c>
      <c r="EC222" s="849">
        <f t="shared" si="1107"/>
        <v>0.43329525496733279</v>
      </c>
      <c r="ED222" s="849">
        <f t="shared" si="1107"/>
        <v>0.28844915408771854</v>
      </c>
      <c r="EE222" s="849">
        <f t="shared" si="1107"/>
        <v>0.28844915408771854</v>
      </c>
      <c r="EF222" s="849">
        <f t="shared" si="1107"/>
        <v>0.28844915408771854</v>
      </c>
      <c r="EG222" s="849">
        <f t="shared" si="1107"/>
        <v>0.28844915408771854</v>
      </c>
      <c r="EH222" s="849">
        <f t="shared" si="1107"/>
        <v>0</v>
      </c>
      <c r="EI222" s="849">
        <f t="shared" ref="EI222:GT222" si="1108">EI219</f>
        <v>0</v>
      </c>
      <c r="EJ222" s="849">
        <f t="shared" si="1108"/>
        <v>0</v>
      </c>
      <c r="EK222" s="849">
        <f t="shared" si="1108"/>
        <v>0</v>
      </c>
      <c r="EL222" s="849">
        <f t="shared" si="1108"/>
        <v>0</v>
      </c>
      <c r="EM222" s="849">
        <f t="shared" si="1108"/>
        <v>0</v>
      </c>
      <c r="EN222" s="849">
        <f t="shared" si="1108"/>
        <v>0</v>
      </c>
      <c r="EO222" s="849">
        <f t="shared" si="1108"/>
        <v>0</v>
      </c>
      <c r="EP222" s="849">
        <f t="shared" si="1108"/>
        <v>0</v>
      </c>
      <c r="EQ222" s="849">
        <f t="shared" si="1108"/>
        <v>0</v>
      </c>
      <c r="ER222" s="849">
        <f t="shared" si="1108"/>
        <v>0</v>
      </c>
      <c r="ES222" s="849">
        <f t="shared" si="1108"/>
        <v>0</v>
      </c>
      <c r="ET222" s="849">
        <f t="shared" si="1108"/>
        <v>0</v>
      </c>
      <c r="EU222" s="849">
        <f t="shared" si="1108"/>
        <v>0</v>
      </c>
      <c r="EV222" s="849">
        <f t="shared" si="1108"/>
        <v>0</v>
      </c>
      <c r="EW222" s="849">
        <f t="shared" si="1108"/>
        <v>0</v>
      </c>
      <c r="EX222" s="849">
        <f t="shared" si="1108"/>
        <v>0</v>
      </c>
      <c r="EY222" s="849">
        <f t="shared" si="1108"/>
        <v>0</v>
      </c>
      <c r="EZ222" s="849">
        <f t="shared" si="1108"/>
        <v>0</v>
      </c>
      <c r="FA222" s="849">
        <f t="shared" si="1108"/>
        <v>0</v>
      </c>
      <c r="FB222" s="849">
        <f t="shared" si="1108"/>
        <v>0</v>
      </c>
      <c r="FC222" s="849">
        <f t="shared" si="1108"/>
        <v>0</v>
      </c>
      <c r="FD222" s="849">
        <f t="shared" si="1108"/>
        <v>0</v>
      </c>
      <c r="FE222" s="849">
        <f t="shared" si="1108"/>
        <v>0</v>
      </c>
      <c r="FF222" s="849">
        <f t="shared" si="1108"/>
        <v>2.8277249191692277E-2</v>
      </c>
      <c r="FG222" s="849">
        <f t="shared" si="1108"/>
        <v>4.006384796758411E-2</v>
      </c>
      <c r="FH222" s="849">
        <f t="shared" si="1108"/>
        <v>4.006384796758411E-2</v>
      </c>
      <c r="FI222" s="849">
        <f t="shared" si="1108"/>
        <v>4.006384796758411E-2</v>
      </c>
      <c r="FJ222" s="849">
        <f t="shared" si="1108"/>
        <v>4.006384796758411E-2</v>
      </c>
      <c r="FK222" s="849">
        <f t="shared" si="1108"/>
        <v>4.006384796758411E-2</v>
      </c>
      <c r="FL222" s="849">
        <f t="shared" si="1108"/>
        <v>4.006384796758411E-2</v>
      </c>
      <c r="FM222" s="849">
        <f t="shared" si="1108"/>
        <v>4.006384796758411E-2</v>
      </c>
      <c r="FN222" s="849">
        <f t="shared" si="1108"/>
        <v>0.15283600825210186</v>
      </c>
      <c r="FO222" s="849">
        <f t="shared" si="1108"/>
        <v>0.15283600825210186</v>
      </c>
      <c r="FP222" s="849">
        <f t="shared" si="1108"/>
        <v>0.15283600825210186</v>
      </c>
      <c r="FQ222" s="849">
        <f t="shared" si="1108"/>
        <v>0.15283600825210186</v>
      </c>
      <c r="FR222" s="849">
        <f t="shared" si="1108"/>
        <v>0.15283600825210186</v>
      </c>
      <c r="FS222" s="849">
        <f t="shared" si="1108"/>
        <v>0.15283600825210186</v>
      </c>
      <c r="FT222" s="849">
        <f t="shared" si="1108"/>
        <v>0.15283600825210186</v>
      </c>
      <c r="FU222" s="849">
        <f t="shared" si="1108"/>
        <v>0.95637913557255327</v>
      </c>
      <c r="FV222" s="849">
        <f t="shared" si="1108"/>
        <v>0.95637913557255327</v>
      </c>
      <c r="FW222" s="849">
        <f t="shared" si="1108"/>
        <v>0.95637913557255327</v>
      </c>
      <c r="FX222" s="849">
        <f t="shared" si="1108"/>
        <v>0.95637913557255327</v>
      </c>
      <c r="FY222" s="849">
        <f t="shared" si="1108"/>
        <v>0.81892796614559416</v>
      </c>
      <c r="FZ222" s="849">
        <f t="shared" si="1108"/>
        <v>0.81892796614559416</v>
      </c>
      <c r="GA222" s="849">
        <f t="shared" si="1108"/>
        <v>0.72872383789960438</v>
      </c>
      <c r="GB222" s="849">
        <f t="shared" si="1108"/>
        <v>0.72872383789960438</v>
      </c>
      <c r="GC222" s="849">
        <f t="shared" si="1108"/>
        <v>0.72872383789960438</v>
      </c>
      <c r="GD222" s="849">
        <f t="shared" si="1108"/>
        <v>0.73073785702221805</v>
      </c>
      <c r="GE222" s="849">
        <f t="shared" si="1108"/>
        <v>0.73073785702221805</v>
      </c>
      <c r="GF222" s="849">
        <f t="shared" si="1108"/>
        <v>0.73073785702221805</v>
      </c>
      <c r="GG222" s="849">
        <f t="shared" si="1108"/>
        <v>0.73073785702221805</v>
      </c>
      <c r="GH222" s="849">
        <f t="shared" si="1108"/>
        <v>0.58014678928825703</v>
      </c>
      <c r="GI222" s="849">
        <f t="shared" si="1108"/>
        <v>0.58014678928825703</v>
      </c>
      <c r="GJ222" s="849">
        <f t="shared" si="1108"/>
        <v>0.58014678928825703</v>
      </c>
      <c r="GK222" s="849">
        <f t="shared" si="1108"/>
        <v>0.58014678928825703</v>
      </c>
      <c r="GL222" s="849">
        <f t="shared" si="1108"/>
        <v>0.58014678928825703</v>
      </c>
      <c r="GM222" s="849">
        <f t="shared" si="1108"/>
        <v>0.58014678928825703</v>
      </c>
      <c r="GN222" s="849">
        <f t="shared" si="1108"/>
        <v>0.58014678928825703</v>
      </c>
      <c r="GO222" s="849">
        <f t="shared" si="1108"/>
        <v>0.58014678928825703</v>
      </c>
      <c r="GP222" s="849">
        <f t="shared" si="1108"/>
        <v>7.0873724713701236E-2</v>
      </c>
      <c r="GQ222" s="849">
        <f t="shared" si="1108"/>
        <v>7.0873724713701236E-2</v>
      </c>
      <c r="GR222" s="849">
        <f t="shared" si="1108"/>
        <v>7.0873724713701236E-2</v>
      </c>
      <c r="GS222" s="849">
        <f t="shared" si="1108"/>
        <v>7.0873724713701236E-2</v>
      </c>
      <c r="GT222" s="849">
        <f t="shared" si="1108"/>
        <v>7.0873724713701236E-2</v>
      </c>
      <c r="GU222" s="849">
        <f t="shared" ref="GU222:JF222" si="1109">GU219</f>
        <v>7.0873724713701236E-2</v>
      </c>
      <c r="GV222" s="849">
        <f t="shared" si="1109"/>
        <v>7.0873724713701236E-2</v>
      </c>
      <c r="GW222" s="849">
        <f t="shared" si="1109"/>
        <v>0</v>
      </c>
      <c r="GX222" s="849">
        <f t="shared" si="1109"/>
        <v>0</v>
      </c>
      <c r="GY222" s="849">
        <f t="shared" si="1109"/>
        <v>0</v>
      </c>
      <c r="GZ222" s="849">
        <f t="shared" si="1109"/>
        <v>0</v>
      </c>
      <c r="HA222" s="849">
        <f t="shared" si="1109"/>
        <v>0</v>
      </c>
      <c r="HB222" s="849">
        <f t="shared" si="1109"/>
        <v>-2.6129682260878084E-3</v>
      </c>
      <c r="HC222" s="849">
        <f t="shared" si="1109"/>
        <v>-2.6129682260878084E-3</v>
      </c>
      <c r="HD222" s="849">
        <f t="shared" si="1109"/>
        <v>-2.6129682260878084E-3</v>
      </c>
      <c r="HE222" s="849">
        <f t="shared" si="1109"/>
        <v>-2.6129682260878084E-3</v>
      </c>
      <c r="HF222" s="849">
        <f t="shared" si="1109"/>
        <v>0</v>
      </c>
      <c r="HG222" s="849">
        <f t="shared" si="1109"/>
        <v>0</v>
      </c>
      <c r="HH222" s="849">
        <f t="shared" si="1109"/>
        <v>0</v>
      </c>
      <c r="HI222" s="849">
        <f t="shared" si="1109"/>
        <v>0</v>
      </c>
      <c r="HJ222" s="849">
        <f t="shared" si="1109"/>
        <v>0</v>
      </c>
      <c r="HK222" s="849">
        <f t="shared" si="1109"/>
        <v>0</v>
      </c>
      <c r="HL222" s="849">
        <f t="shared" si="1109"/>
        <v>0</v>
      </c>
      <c r="HM222" s="849">
        <f t="shared" si="1109"/>
        <v>0</v>
      </c>
      <c r="HN222" s="849">
        <f t="shared" si="1109"/>
        <v>-8.4908893473381042E-3</v>
      </c>
      <c r="HO222" s="849">
        <f t="shared" si="1109"/>
        <v>-8.4908893473381042E-3</v>
      </c>
      <c r="HP222" s="849">
        <f t="shared" si="1109"/>
        <v>-8.4908893473381042E-3</v>
      </c>
      <c r="HQ222" s="849">
        <f t="shared" si="1109"/>
        <v>-8.4908893473381042E-3</v>
      </c>
      <c r="HR222" s="849">
        <f t="shared" si="1109"/>
        <v>-8.4908893473381042E-3</v>
      </c>
      <c r="HS222" s="849">
        <f t="shared" si="1109"/>
        <v>-8.4908893473381042E-3</v>
      </c>
      <c r="HT222" s="849">
        <f t="shared" si="1109"/>
        <v>-8.4908893473381042E-3</v>
      </c>
      <c r="HU222" s="849">
        <f t="shared" si="1109"/>
        <v>0.98626598355920336</v>
      </c>
      <c r="HV222" s="849">
        <f t="shared" si="1109"/>
        <v>0.98626598355920336</v>
      </c>
      <c r="HW222" s="849">
        <f t="shared" si="1109"/>
        <v>0.98626598355920336</v>
      </c>
      <c r="HX222" s="849">
        <f t="shared" si="1109"/>
        <v>0.98626598355920336</v>
      </c>
      <c r="HY222" s="849">
        <f t="shared" si="1109"/>
        <v>0.81892796614559327</v>
      </c>
      <c r="HZ222" s="849">
        <f t="shared" si="1109"/>
        <v>0.81892796614559327</v>
      </c>
      <c r="IA222" s="849">
        <f t="shared" si="1109"/>
        <v>0.75826669619283216</v>
      </c>
      <c r="IB222" s="849">
        <f t="shared" si="1109"/>
        <v>0.75826669619283216</v>
      </c>
      <c r="IC222" s="849">
        <f t="shared" si="1109"/>
        <v>0.75826669619283216</v>
      </c>
      <c r="ID222" s="849">
        <f t="shared" si="1109"/>
        <v>0.30287161179210287</v>
      </c>
      <c r="IE222" s="849">
        <f t="shared" si="1109"/>
        <v>0.30287161179210287</v>
      </c>
      <c r="IF222" s="849">
        <f t="shared" si="1109"/>
        <v>0.30287161179210287</v>
      </c>
      <c r="IG222" s="849">
        <f t="shared" si="1109"/>
        <v>0.30287161179210287</v>
      </c>
      <c r="IH222" s="849">
        <f t="shared" si="1109"/>
        <v>0</v>
      </c>
      <c r="II222" s="849">
        <f t="shared" si="1109"/>
        <v>0</v>
      </c>
      <c r="IJ222" s="849">
        <f t="shared" si="1109"/>
        <v>0</v>
      </c>
      <c r="IK222" s="849">
        <f t="shared" si="1109"/>
        <v>0</v>
      </c>
      <c r="IL222" s="849">
        <f t="shared" si="1109"/>
        <v>0</v>
      </c>
      <c r="IM222" s="849">
        <f t="shared" si="1109"/>
        <v>0</v>
      </c>
      <c r="IN222" s="849">
        <f t="shared" si="1109"/>
        <v>0</v>
      </c>
      <c r="IO222" s="849">
        <f t="shared" si="1109"/>
        <v>0</v>
      </c>
      <c r="IP222" s="849">
        <f t="shared" si="1109"/>
        <v>5.8610019232041566E-4</v>
      </c>
      <c r="IQ222" s="849">
        <f t="shared" si="1109"/>
        <v>5.8610019232041566E-4</v>
      </c>
      <c r="IR222" s="849">
        <f t="shared" si="1109"/>
        <v>5.8610019232041566E-4</v>
      </c>
      <c r="IS222" s="849">
        <f t="shared" si="1109"/>
        <v>5.8610019232041566E-4</v>
      </c>
      <c r="IT222" s="849">
        <f t="shared" si="1109"/>
        <v>5.8610019232041566E-4</v>
      </c>
      <c r="IU222" s="849">
        <f t="shared" si="1109"/>
        <v>5.8610019232041566E-4</v>
      </c>
      <c r="IV222" s="849">
        <f t="shared" si="1109"/>
        <v>5.8610019232041566E-4</v>
      </c>
      <c r="IW222" s="849">
        <f t="shared" si="1109"/>
        <v>1.7879508991711646E-3</v>
      </c>
      <c r="IX222" s="849">
        <f t="shared" si="1109"/>
        <v>1.7879508991711646E-3</v>
      </c>
      <c r="IY222" s="849">
        <f t="shared" si="1109"/>
        <v>1.7879508991711646E-3</v>
      </c>
      <c r="IZ222" s="849">
        <f t="shared" si="1109"/>
        <v>1.7879508991711646E-3</v>
      </c>
      <c r="JA222" s="849">
        <f t="shared" si="1109"/>
        <v>1.7879508991711646E-3</v>
      </c>
      <c r="JB222" s="849">
        <f t="shared" si="1109"/>
        <v>-5.5501822543000401E-3</v>
      </c>
      <c r="JC222" s="849">
        <f t="shared" si="1109"/>
        <v>-5.5501822543000401E-3</v>
      </c>
      <c r="JD222" s="849">
        <f t="shared" si="1109"/>
        <v>-5.5501822543000401E-3</v>
      </c>
      <c r="JE222" s="849">
        <f t="shared" si="1109"/>
        <v>-5.5501822543000401E-3</v>
      </c>
      <c r="JF222" s="849">
        <f t="shared" si="1109"/>
        <v>6.8283974778847956E-2</v>
      </c>
      <c r="JG222" s="849">
        <f t="shared" ref="JG222:LR222" si="1110">JG219</f>
        <v>5.8860300935410059E-2</v>
      </c>
      <c r="JH222" s="849">
        <f t="shared" si="1110"/>
        <v>5.8860300935410059E-2</v>
      </c>
      <c r="JI222" s="849">
        <f t="shared" si="1110"/>
        <v>5.8860300935410059E-2</v>
      </c>
      <c r="JJ222" s="849">
        <f t="shared" si="1110"/>
        <v>5.8860300935410059E-2</v>
      </c>
      <c r="JK222" s="849">
        <f t="shared" si="1110"/>
        <v>5.8860300935410059E-2</v>
      </c>
      <c r="JL222" s="849">
        <f t="shared" si="1110"/>
        <v>5.8860300935410059E-2</v>
      </c>
      <c r="JM222" s="849">
        <f t="shared" si="1110"/>
        <v>5.8860300935410059E-2</v>
      </c>
      <c r="JN222" s="849">
        <f t="shared" si="1110"/>
        <v>1.6981778694678873E-2</v>
      </c>
      <c r="JO222" s="849">
        <f t="shared" si="1110"/>
        <v>1.6981778694678873E-2</v>
      </c>
      <c r="JP222" s="849">
        <f t="shared" si="1110"/>
        <v>1.6981778694678873E-2</v>
      </c>
      <c r="JQ222" s="849">
        <f t="shared" si="1110"/>
        <v>1.6981778694678873E-2</v>
      </c>
      <c r="JR222" s="849">
        <f t="shared" si="1110"/>
        <v>1.6981778694678873E-2</v>
      </c>
      <c r="JS222" s="849">
        <f t="shared" si="1110"/>
        <v>1.6981778694678873E-2</v>
      </c>
      <c r="JT222" s="849">
        <f t="shared" si="1110"/>
        <v>1.6981778694678873E-2</v>
      </c>
      <c r="JU222" s="849">
        <f t="shared" si="1110"/>
        <v>1.1855116368034855</v>
      </c>
      <c r="JV222" s="849">
        <f t="shared" si="1110"/>
        <v>1.1855116368034855</v>
      </c>
      <c r="JW222" s="849">
        <f t="shared" si="1110"/>
        <v>1.1855116368034855</v>
      </c>
      <c r="JX222" s="849">
        <f t="shared" si="1110"/>
        <v>1.1855116368034855</v>
      </c>
      <c r="JY222" s="849">
        <f t="shared" si="1110"/>
        <v>0.8189279661455906</v>
      </c>
      <c r="JZ222" s="849">
        <f t="shared" si="1110"/>
        <v>0.8189279661455906</v>
      </c>
      <c r="KA222" s="849">
        <f t="shared" si="1110"/>
        <v>0.74841907676175623</v>
      </c>
      <c r="KB222" s="849">
        <f t="shared" si="1110"/>
        <v>0.74841907676175623</v>
      </c>
      <c r="KC222" s="849">
        <f t="shared" si="1110"/>
        <v>0.74841907676175623</v>
      </c>
      <c r="KD222" s="849">
        <f t="shared" si="1110"/>
        <v>0.74035282882514508</v>
      </c>
      <c r="KE222" s="849">
        <f t="shared" si="1110"/>
        <v>0.74035282882514508</v>
      </c>
      <c r="KF222" s="849">
        <f t="shared" si="1110"/>
        <v>0.74035282882514508</v>
      </c>
      <c r="KG222" s="849">
        <f t="shared" si="1110"/>
        <v>0.74035282882514508</v>
      </c>
      <c r="KH222" s="849">
        <f t="shared" si="1110"/>
        <v>0.58207749016883703</v>
      </c>
      <c r="KI222" s="849">
        <f t="shared" si="1110"/>
        <v>0.58207749016883703</v>
      </c>
      <c r="KJ222" s="849">
        <f t="shared" si="1110"/>
        <v>0.58207749016883703</v>
      </c>
      <c r="KK222" s="849">
        <f t="shared" si="1110"/>
        <v>0.58207749016883703</v>
      </c>
      <c r="KL222" s="849">
        <f t="shared" si="1110"/>
        <v>0.58207749016883703</v>
      </c>
      <c r="KM222" s="849">
        <f t="shared" si="1110"/>
        <v>0.58207749016883703</v>
      </c>
      <c r="KN222" s="849">
        <f t="shared" si="1110"/>
        <v>0.58207749016883703</v>
      </c>
      <c r="KO222" s="849">
        <f t="shared" si="1110"/>
        <v>0.58207749016883703</v>
      </c>
      <c r="KP222" s="849">
        <f t="shared" si="1110"/>
        <v>7.4476534368329794E-2</v>
      </c>
      <c r="KQ222" s="849">
        <f t="shared" si="1110"/>
        <v>7.4476534368329794E-2</v>
      </c>
      <c r="KR222" s="849">
        <f t="shared" si="1110"/>
        <v>7.4476534368329794E-2</v>
      </c>
      <c r="KS222" s="849">
        <f t="shared" si="1110"/>
        <v>7.4476534368329794E-2</v>
      </c>
      <c r="KT222" s="849">
        <f t="shared" si="1110"/>
        <v>7.4476534368329794E-2</v>
      </c>
      <c r="KU222" s="849">
        <f t="shared" si="1110"/>
        <v>7.4476534368329794E-2</v>
      </c>
      <c r="KV222" s="849">
        <f t="shared" si="1110"/>
        <v>7.4476534368329794E-2</v>
      </c>
      <c r="KW222" s="849">
        <f t="shared" si="1110"/>
        <v>0</v>
      </c>
      <c r="KX222" s="849">
        <f t="shared" si="1110"/>
        <v>0</v>
      </c>
      <c r="KY222" s="849">
        <f t="shared" si="1110"/>
        <v>0</v>
      </c>
      <c r="KZ222" s="849">
        <f t="shared" si="1110"/>
        <v>0</v>
      </c>
      <c r="LA222" s="849">
        <f t="shared" si="1110"/>
        <v>0</v>
      </c>
      <c r="LB222" s="849">
        <f t="shared" si="1110"/>
        <v>2.6155701571859424E-3</v>
      </c>
      <c r="LC222" s="849">
        <f t="shared" si="1110"/>
        <v>2.6155701571859424E-3</v>
      </c>
      <c r="LD222" s="849">
        <f t="shared" si="1110"/>
        <v>2.6155701571859424E-3</v>
      </c>
      <c r="LE222" s="849">
        <f t="shared" si="1110"/>
        <v>2.6155701571859424E-3</v>
      </c>
      <c r="LF222" s="849">
        <f t="shared" si="1110"/>
        <v>0</v>
      </c>
      <c r="LG222" s="849">
        <f t="shared" si="1110"/>
        <v>0</v>
      </c>
      <c r="LH222" s="849">
        <f t="shared" si="1110"/>
        <v>0</v>
      </c>
      <c r="LI222" s="849">
        <f t="shared" si="1110"/>
        <v>0</v>
      </c>
      <c r="LJ222" s="849">
        <f t="shared" si="1110"/>
        <v>0</v>
      </c>
      <c r="LK222" s="849">
        <f t="shared" si="1110"/>
        <v>0</v>
      </c>
      <c r="LL222" s="849">
        <f t="shared" si="1110"/>
        <v>0</v>
      </c>
      <c r="LM222" s="849">
        <f t="shared" si="1110"/>
        <v>0</v>
      </c>
      <c r="LN222" s="849">
        <f t="shared" si="1110"/>
        <v>0</v>
      </c>
      <c r="LO222" s="849">
        <f t="shared" si="1110"/>
        <v>0</v>
      </c>
      <c r="LP222" s="849">
        <f t="shared" si="1110"/>
        <v>0</v>
      </c>
      <c r="LQ222" s="849">
        <f t="shared" si="1110"/>
        <v>0</v>
      </c>
      <c r="LR222" s="849">
        <f t="shared" si="1110"/>
        <v>0</v>
      </c>
      <c r="LS222" s="849">
        <f t="shared" ref="LS222:OD222" si="1111">LS219</f>
        <v>0</v>
      </c>
      <c r="LT222" s="849">
        <f t="shared" si="1111"/>
        <v>0</v>
      </c>
      <c r="LU222" s="849">
        <f t="shared" si="1111"/>
        <v>1.1855116368034855</v>
      </c>
      <c r="LV222" s="849">
        <f t="shared" si="1111"/>
        <v>1.1855116368034855</v>
      </c>
      <c r="LW222" s="849">
        <f t="shared" si="1111"/>
        <v>1.1855116368034855</v>
      </c>
      <c r="LX222" s="849">
        <f t="shared" si="1111"/>
        <v>1.1855116368034855</v>
      </c>
      <c r="LY222" s="849">
        <f t="shared" si="1111"/>
        <v>0.8189279661455906</v>
      </c>
      <c r="LZ222" s="849">
        <f t="shared" si="1111"/>
        <v>0.8189279661455906</v>
      </c>
      <c r="MA222" s="849">
        <f t="shared" si="1111"/>
        <v>0.74841907676175623</v>
      </c>
      <c r="MB222" s="849">
        <f t="shared" si="1111"/>
        <v>0.74841907676175623</v>
      </c>
      <c r="MC222" s="849">
        <f t="shared" si="1111"/>
        <v>0.74841907676175623</v>
      </c>
      <c r="MD222" s="849">
        <f t="shared" si="1111"/>
        <v>0.85573249046023214</v>
      </c>
      <c r="ME222" s="849">
        <f t="shared" si="1111"/>
        <v>0.85573249046023214</v>
      </c>
      <c r="MF222" s="849">
        <f t="shared" si="1111"/>
        <v>0.85573249046023214</v>
      </c>
      <c r="MG222" s="849">
        <f t="shared" si="1111"/>
        <v>0.85573249046023214</v>
      </c>
      <c r="MH222" s="849">
        <f t="shared" si="1111"/>
        <v>0.99489632751647683</v>
      </c>
      <c r="MI222" s="849">
        <f t="shared" si="1111"/>
        <v>0.99489632751647683</v>
      </c>
      <c r="MJ222" s="849">
        <f t="shared" si="1111"/>
        <v>0.99489632751647683</v>
      </c>
      <c r="MK222" s="849">
        <f t="shared" si="1111"/>
        <v>0.99489632751647683</v>
      </c>
      <c r="ML222" s="849">
        <f t="shared" si="1111"/>
        <v>0.99489632751647683</v>
      </c>
      <c r="MM222" s="849">
        <f t="shared" si="1111"/>
        <v>0.99489632751647683</v>
      </c>
      <c r="MN222" s="849">
        <f t="shared" si="1111"/>
        <v>0.99489632751647683</v>
      </c>
      <c r="MO222" s="849">
        <f t="shared" si="1111"/>
        <v>0.99489632751647683</v>
      </c>
      <c r="MP222" s="849">
        <f t="shared" si="1111"/>
        <v>0.43793451670921968</v>
      </c>
      <c r="MQ222" s="849">
        <f t="shared" si="1111"/>
        <v>0.43793451670921968</v>
      </c>
      <c r="MR222" s="849">
        <f t="shared" si="1111"/>
        <v>0.43793451670921968</v>
      </c>
      <c r="MS222" s="849">
        <f t="shared" si="1111"/>
        <v>0.43793451670921968</v>
      </c>
      <c r="MT222" s="849">
        <f t="shared" si="1111"/>
        <v>0.43793451670921968</v>
      </c>
      <c r="MU222" s="849">
        <f t="shared" si="1111"/>
        <v>0.43793451670921968</v>
      </c>
      <c r="MV222" s="849">
        <f t="shared" si="1111"/>
        <v>0.43793451670921968</v>
      </c>
      <c r="MW222" s="849">
        <f t="shared" si="1111"/>
        <v>0.17867047865861885</v>
      </c>
      <c r="MX222" s="849">
        <f t="shared" si="1111"/>
        <v>0.17867047865861885</v>
      </c>
      <c r="MY222" s="849">
        <f t="shared" si="1111"/>
        <v>0.17867047865861885</v>
      </c>
      <c r="MZ222" s="849">
        <f t="shared" si="1111"/>
        <v>0.17867047865861885</v>
      </c>
      <c r="NA222" s="849">
        <f t="shared" si="1111"/>
        <v>0.17867047865861885</v>
      </c>
      <c r="NB222" s="849">
        <f t="shared" si="1111"/>
        <v>2.6155701571859424E-3</v>
      </c>
      <c r="NC222" s="849">
        <f t="shared" si="1111"/>
        <v>2.6155701571859424E-3</v>
      </c>
      <c r="ND222" s="849">
        <f t="shared" si="1111"/>
        <v>2.6155701571859424E-3</v>
      </c>
      <c r="NE222" s="849">
        <f t="shared" si="1111"/>
        <v>2.6155701571859424E-3</v>
      </c>
      <c r="NF222" s="849">
        <f t="shared" si="1111"/>
        <v>0</v>
      </c>
      <c r="NG222" s="849">
        <f t="shared" si="1111"/>
        <v>0</v>
      </c>
      <c r="NH222" s="849">
        <f t="shared" si="1111"/>
        <v>0</v>
      </c>
      <c r="NI222" s="849">
        <f t="shared" si="1111"/>
        <v>0</v>
      </c>
      <c r="NJ222" s="849">
        <f t="shared" si="1111"/>
        <v>0</v>
      </c>
      <c r="NK222" s="849">
        <f t="shared" si="1111"/>
        <v>0</v>
      </c>
      <c r="NL222" s="849">
        <f t="shared" si="1111"/>
        <v>0</v>
      </c>
      <c r="NM222" s="849">
        <f t="shared" si="1111"/>
        <v>0</v>
      </c>
      <c r="NN222" s="849">
        <f t="shared" si="1111"/>
        <v>0</v>
      </c>
      <c r="NO222" s="849">
        <f t="shared" si="1111"/>
        <v>0</v>
      </c>
      <c r="NP222" s="849">
        <f t="shared" si="1111"/>
        <v>0</v>
      </c>
      <c r="NQ222" s="849">
        <f t="shared" si="1111"/>
        <v>0</v>
      </c>
      <c r="NR222" s="849">
        <f t="shared" si="1111"/>
        <v>0</v>
      </c>
      <c r="NS222" s="849">
        <f t="shared" si="1111"/>
        <v>0</v>
      </c>
      <c r="NT222" s="849">
        <f t="shared" si="1111"/>
        <v>0</v>
      </c>
      <c r="NU222" s="849">
        <f t="shared" si="1111"/>
        <v>1.1855116368034855</v>
      </c>
      <c r="NV222" s="849">
        <f t="shared" si="1111"/>
        <v>1.1855116368034855</v>
      </c>
      <c r="NW222" s="849">
        <f t="shared" si="1111"/>
        <v>1.1855116368034855</v>
      </c>
      <c r="NX222" s="849">
        <f t="shared" si="1111"/>
        <v>1.1855116368034855</v>
      </c>
      <c r="NY222" s="849">
        <f t="shared" si="1111"/>
        <v>0.8189279661455906</v>
      </c>
      <c r="NZ222" s="849">
        <f t="shared" si="1111"/>
        <v>0.8189279661455906</v>
      </c>
      <c r="OA222" s="849">
        <f t="shared" si="1111"/>
        <v>0.74841907676175623</v>
      </c>
      <c r="OB222" s="849">
        <f t="shared" si="1111"/>
        <v>0.74841907676175623</v>
      </c>
      <c r="OC222" s="849">
        <f t="shared" si="1111"/>
        <v>0.74841907676175623</v>
      </c>
      <c r="OD222" s="849">
        <f t="shared" si="1111"/>
        <v>0.85573249046023214</v>
      </c>
      <c r="OE222" s="849">
        <f t="shared" ref="OE222:QP222" si="1112">OE219</f>
        <v>0.85573249046023214</v>
      </c>
      <c r="OF222" s="849">
        <f t="shared" si="1112"/>
        <v>0.85573249046023214</v>
      </c>
      <c r="OG222" s="849">
        <f t="shared" si="1112"/>
        <v>0.85573249046023214</v>
      </c>
      <c r="OH222" s="849">
        <f t="shared" si="1112"/>
        <v>0.99489632751647683</v>
      </c>
      <c r="OI222" s="849">
        <f t="shared" si="1112"/>
        <v>0.99489632751647683</v>
      </c>
      <c r="OJ222" s="849">
        <f t="shared" si="1112"/>
        <v>0.99489632751647683</v>
      </c>
      <c r="OK222" s="849">
        <f t="shared" si="1112"/>
        <v>0.99489632751647683</v>
      </c>
      <c r="OL222" s="849">
        <f t="shared" si="1112"/>
        <v>0.99489632751647683</v>
      </c>
      <c r="OM222" s="849">
        <f t="shared" si="1112"/>
        <v>0.99489632751647683</v>
      </c>
      <c r="ON222" s="849">
        <f t="shared" si="1112"/>
        <v>0.99489632751647683</v>
      </c>
      <c r="OO222" s="849">
        <f t="shared" si="1112"/>
        <v>0.99489632751647683</v>
      </c>
      <c r="OP222" s="849">
        <f t="shared" si="1112"/>
        <v>0.43793451670921968</v>
      </c>
      <c r="OQ222" s="849">
        <f t="shared" si="1112"/>
        <v>0.43793451670921968</v>
      </c>
      <c r="OR222" s="849">
        <f t="shared" si="1112"/>
        <v>0.43793451670921968</v>
      </c>
      <c r="OS222" s="849">
        <f t="shared" si="1112"/>
        <v>0.43793451670921968</v>
      </c>
      <c r="OT222" s="849">
        <f t="shared" si="1112"/>
        <v>0.43793451670921968</v>
      </c>
      <c r="OU222" s="849">
        <f t="shared" si="1112"/>
        <v>0.43793451670921968</v>
      </c>
      <c r="OV222" s="849">
        <f t="shared" si="1112"/>
        <v>0.43793451670921968</v>
      </c>
      <c r="OW222" s="849">
        <f t="shared" si="1112"/>
        <v>0.17867047865861885</v>
      </c>
      <c r="OX222" s="849">
        <f t="shared" si="1112"/>
        <v>0.17867047865861885</v>
      </c>
      <c r="OY222" s="849">
        <f t="shared" si="1112"/>
        <v>0.17867047865861885</v>
      </c>
      <c r="OZ222" s="849">
        <f t="shared" si="1112"/>
        <v>0.17867047865861885</v>
      </c>
      <c r="PA222" s="849">
        <f t="shared" si="1112"/>
        <v>0.17867047865861885</v>
      </c>
      <c r="PB222" s="849">
        <f t="shared" si="1112"/>
        <v>2.6155701571859424E-3</v>
      </c>
      <c r="PC222" s="849">
        <f t="shared" si="1112"/>
        <v>2.6155701571859424E-3</v>
      </c>
      <c r="PD222" s="849">
        <f t="shared" si="1112"/>
        <v>2.6155701571859424E-3</v>
      </c>
      <c r="PE222" s="849">
        <f t="shared" si="1112"/>
        <v>2.6155701571859424E-3</v>
      </c>
      <c r="PF222" s="849">
        <f t="shared" si="1112"/>
        <v>0</v>
      </c>
      <c r="PG222" s="849">
        <f t="shared" si="1112"/>
        <v>0</v>
      </c>
      <c r="PH222" s="849">
        <f t="shared" si="1112"/>
        <v>0</v>
      </c>
      <c r="PI222" s="849">
        <f t="shared" si="1112"/>
        <v>0</v>
      </c>
      <c r="PJ222" s="849">
        <f t="shared" si="1112"/>
        <v>0</v>
      </c>
      <c r="PK222" s="849">
        <f t="shared" si="1112"/>
        <v>0</v>
      </c>
      <c r="PL222" s="849">
        <f t="shared" si="1112"/>
        <v>0</v>
      </c>
      <c r="PM222" s="849">
        <f t="shared" si="1112"/>
        <v>0</v>
      </c>
      <c r="PN222" s="849">
        <f t="shared" si="1112"/>
        <v>0</v>
      </c>
      <c r="PO222" s="849">
        <f t="shared" si="1112"/>
        <v>0</v>
      </c>
      <c r="PP222" s="849">
        <f t="shared" si="1112"/>
        <v>0</v>
      </c>
      <c r="PQ222" s="849">
        <f t="shared" si="1112"/>
        <v>0</v>
      </c>
      <c r="PR222" s="849">
        <f t="shared" si="1112"/>
        <v>0</v>
      </c>
      <c r="PS222" s="849">
        <f t="shared" si="1112"/>
        <v>0</v>
      </c>
      <c r="PT222" s="849">
        <f t="shared" si="1112"/>
        <v>0</v>
      </c>
      <c r="PU222" s="849">
        <f t="shared" si="1112"/>
        <v>1.1855116368034855</v>
      </c>
      <c r="PV222" s="849">
        <f t="shared" si="1112"/>
        <v>1.1855116368034855</v>
      </c>
      <c r="PW222" s="849">
        <f t="shared" si="1112"/>
        <v>1.1855116368034855</v>
      </c>
      <c r="PX222" s="849">
        <f t="shared" si="1112"/>
        <v>1.1855116368034855</v>
      </c>
      <c r="PY222" s="849">
        <f t="shared" si="1112"/>
        <v>0.8189279661455906</v>
      </c>
      <c r="PZ222" s="849">
        <f t="shared" si="1112"/>
        <v>0.8189279661455906</v>
      </c>
      <c r="QA222" s="849">
        <f t="shared" si="1112"/>
        <v>0.74841907676175623</v>
      </c>
      <c r="QB222" s="849">
        <f t="shared" si="1112"/>
        <v>0.74841907676175623</v>
      </c>
      <c r="QC222" s="849">
        <f t="shared" si="1112"/>
        <v>0.74841907676175623</v>
      </c>
      <c r="QD222" s="849">
        <f t="shared" si="1112"/>
        <v>0.85573249046023214</v>
      </c>
      <c r="QE222" s="849">
        <f t="shared" si="1112"/>
        <v>0.85573249046023214</v>
      </c>
      <c r="QF222" s="849">
        <f t="shared" si="1112"/>
        <v>0.85573249046023214</v>
      </c>
      <c r="QG222" s="849">
        <f t="shared" si="1112"/>
        <v>0.85573249046023214</v>
      </c>
      <c r="QH222" s="849">
        <f t="shared" si="1112"/>
        <v>0.99489632751647683</v>
      </c>
      <c r="QI222" s="849">
        <f t="shared" si="1112"/>
        <v>0.99489632751647683</v>
      </c>
      <c r="QJ222" s="849">
        <f t="shared" si="1112"/>
        <v>0.99489632751647683</v>
      </c>
      <c r="QK222" s="849">
        <f t="shared" si="1112"/>
        <v>0.99489632751647683</v>
      </c>
      <c r="QL222" s="849">
        <f t="shared" si="1112"/>
        <v>0.99489632751647683</v>
      </c>
      <c r="QM222" s="849">
        <f t="shared" si="1112"/>
        <v>0.99489632751647683</v>
      </c>
      <c r="QN222" s="849">
        <f t="shared" si="1112"/>
        <v>0.99489632751647683</v>
      </c>
      <c r="QO222" s="849">
        <f t="shared" si="1112"/>
        <v>0.99489632751647683</v>
      </c>
      <c r="QP222" s="849">
        <f t="shared" si="1112"/>
        <v>0.43793451670921968</v>
      </c>
      <c r="QQ222" s="849">
        <f t="shared" ref="QQ222:SI222" si="1113">QQ219</f>
        <v>0.43793451670921968</v>
      </c>
      <c r="QR222" s="849">
        <f t="shared" si="1113"/>
        <v>0.43793451670921968</v>
      </c>
      <c r="QS222" s="849">
        <f t="shared" si="1113"/>
        <v>0.43793451670921968</v>
      </c>
      <c r="QT222" s="849">
        <f t="shared" si="1113"/>
        <v>0.43793451670921968</v>
      </c>
      <c r="QU222" s="849">
        <f t="shared" si="1113"/>
        <v>0.43793451670921968</v>
      </c>
      <c r="QV222" s="849">
        <f t="shared" si="1113"/>
        <v>0.43793451670921968</v>
      </c>
      <c r="QW222" s="849">
        <f t="shared" si="1113"/>
        <v>0.17867047865861885</v>
      </c>
      <c r="QX222" s="849">
        <f t="shared" si="1113"/>
        <v>0.17867047865861885</v>
      </c>
      <c r="QY222" s="849">
        <f t="shared" si="1113"/>
        <v>0.17867047865861885</v>
      </c>
      <c r="QZ222" s="849">
        <f t="shared" si="1113"/>
        <v>0.17867047865861885</v>
      </c>
      <c r="RA222" s="849">
        <f t="shared" si="1113"/>
        <v>0.17867047865861885</v>
      </c>
      <c r="RB222" s="849">
        <f t="shared" si="1113"/>
        <v>2.6155701571859424E-3</v>
      </c>
      <c r="RC222" s="849">
        <f t="shared" si="1113"/>
        <v>2.6155701571859424E-3</v>
      </c>
      <c r="RD222" s="849">
        <f t="shared" si="1113"/>
        <v>2.6155701571859424E-3</v>
      </c>
      <c r="RE222" s="849">
        <f t="shared" si="1113"/>
        <v>2.6155701571859424E-3</v>
      </c>
      <c r="RF222" s="849">
        <f t="shared" si="1113"/>
        <v>0</v>
      </c>
      <c r="RG222" s="849">
        <f t="shared" si="1113"/>
        <v>0</v>
      </c>
      <c r="RH222" s="849">
        <f t="shared" si="1113"/>
        <v>0</v>
      </c>
      <c r="RI222" s="849">
        <f t="shared" si="1113"/>
        <v>0</v>
      </c>
      <c r="RJ222" s="849">
        <f t="shared" si="1113"/>
        <v>0</v>
      </c>
      <c r="RK222" s="849">
        <f t="shared" si="1113"/>
        <v>0</v>
      </c>
      <c r="RL222" s="849">
        <f t="shared" si="1113"/>
        <v>0</v>
      </c>
      <c r="RM222" s="849">
        <f t="shared" si="1113"/>
        <v>0</v>
      </c>
      <c r="RN222" s="849">
        <f t="shared" si="1113"/>
        <v>0</v>
      </c>
      <c r="RO222" s="849">
        <f t="shared" si="1113"/>
        <v>0</v>
      </c>
      <c r="RP222" s="849">
        <f t="shared" si="1113"/>
        <v>0</v>
      </c>
      <c r="RQ222" s="849">
        <f t="shared" si="1113"/>
        <v>0</v>
      </c>
      <c r="RR222" s="849">
        <f t="shared" si="1113"/>
        <v>0</v>
      </c>
      <c r="RS222" s="849">
        <f t="shared" si="1113"/>
        <v>0</v>
      </c>
      <c r="RT222" s="849">
        <f t="shared" si="1113"/>
        <v>0</v>
      </c>
      <c r="RU222" s="849">
        <f t="shared" si="1113"/>
        <v>1.1855116368034855</v>
      </c>
      <c r="RV222" s="849">
        <f t="shared" si="1113"/>
        <v>1.1855116368034855</v>
      </c>
      <c r="RW222" s="849">
        <f t="shared" si="1113"/>
        <v>1.1855116368034855</v>
      </c>
      <c r="RX222" s="849">
        <f t="shared" si="1113"/>
        <v>1.1855116368034855</v>
      </c>
      <c r="RY222" s="849">
        <f t="shared" si="1113"/>
        <v>0.8189279661455906</v>
      </c>
      <c r="RZ222" s="849">
        <f t="shared" si="1113"/>
        <v>0.8189279661455906</v>
      </c>
      <c r="SA222" s="849">
        <f t="shared" si="1113"/>
        <v>0.74841907676175623</v>
      </c>
      <c r="SB222" s="849">
        <f t="shared" si="1113"/>
        <v>0.74841907676175623</v>
      </c>
      <c r="SC222" s="849">
        <f t="shared" si="1113"/>
        <v>0.74841907676175623</v>
      </c>
      <c r="SD222" s="849">
        <f t="shared" si="1113"/>
        <v>0.85573249046023214</v>
      </c>
      <c r="SE222" s="849">
        <f t="shared" si="1113"/>
        <v>0.85573249046023214</v>
      </c>
      <c r="SF222" s="849">
        <f t="shared" si="1113"/>
        <v>0.85573249046023214</v>
      </c>
      <c r="SG222" s="849">
        <f t="shared" si="1113"/>
        <v>0.85573249046023214</v>
      </c>
      <c r="SH222" s="849">
        <f t="shared" si="1113"/>
        <v>0.99489632751647683</v>
      </c>
      <c r="SI222" s="849">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0">
        <f>K222</f>
        <v>0</v>
      </c>
      <c r="L223" s="850">
        <f t="shared" ref="L223" si="1114">L222</f>
        <v>0</v>
      </c>
      <c r="M223" s="850">
        <f t="shared" ref="M223" si="1115">M222</f>
        <v>0</v>
      </c>
      <c r="N223" s="850">
        <f t="shared" ref="N223" si="1116">N222</f>
        <v>0</v>
      </c>
      <c r="O223" s="850">
        <f t="shared" ref="O223" si="1117">O222</f>
        <v>0</v>
      </c>
      <c r="P223" s="850">
        <f t="shared" ref="P223" si="1118">P222</f>
        <v>0</v>
      </c>
      <c r="Q223" s="850">
        <f t="shared" ref="Q223" si="1119">Q222</f>
        <v>0</v>
      </c>
      <c r="R223" s="850">
        <f t="shared" ref="R223" si="1120">R222</f>
        <v>0</v>
      </c>
      <c r="S223" s="850">
        <f t="shared" ref="S223" si="1121">S222</f>
        <v>0</v>
      </c>
      <c r="T223" s="850">
        <f t="shared" ref="T223" si="1122">T222</f>
        <v>0</v>
      </c>
      <c r="U223" s="850">
        <f t="shared" ref="U223" si="1123">U222</f>
        <v>0</v>
      </c>
      <c r="V223" s="850">
        <f t="shared" ref="V223" si="1124">V222</f>
        <v>0</v>
      </c>
      <c r="W223" s="850">
        <f t="shared" ref="W223" si="1125">W222</f>
        <v>0</v>
      </c>
      <c r="X223" s="850">
        <f t="shared" ref="X223" si="1126">X222</f>
        <v>0</v>
      </c>
      <c r="Y223" s="850">
        <f t="shared" ref="Y223" si="1127">Y222</f>
        <v>0</v>
      </c>
      <c r="Z223" s="850">
        <f t="shared" ref="Z223" si="1128">Z222</f>
        <v>0</v>
      </c>
      <c r="AA223" s="850">
        <f t="shared" ref="AA223" si="1129">AA222</f>
        <v>0</v>
      </c>
      <c r="AB223" s="850">
        <f t="shared" ref="AB223" si="1130">AB222</f>
        <v>0</v>
      </c>
      <c r="AC223" s="850">
        <f t="shared" ref="AC223" si="1131">AC222</f>
        <v>0</v>
      </c>
      <c r="AD223" s="850">
        <f t="shared" ref="AD223" si="1132">AD222</f>
        <v>0</v>
      </c>
      <c r="AE223" s="850">
        <f t="shared" ref="AE223" si="1133">AE222</f>
        <v>0</v>
      </c>
      <c r="AF223" s="850">
        <f t="shared" ref="AF223" si="1134">AF222</f>
        <v>0</v>
      </c>
      <c r="AG223" s="850">
        <f t="shared" ref="AG223" si="1135">AG222</f>
        <v>0</v>
      </c>
      <c r="AH223" s="850">
        <f t="shared" ref="AH223" si="1136">AH222</f>
        <v>0</v>
      </c>
      <c r="AI223" s="850">
        <f t="shared" ref="AI223" si="1137">AI222</f>
        <v>0</v>
      </c>
      <c r="AJ223" s="850">
        <f t="shared" ref="AJ223" si="1138">AJ222</f>
        <v>0</v>
      </c>
      <c r="AK223" s="850">
        <f t="shared" ref="AK223" si="1139">AK222</f>
        <v>0</v>
      </c>
      <c r="AL223" s="850">
        <f t="shared" ref="AL223" si="1140">AL222</f>
        <v>0</v>
      </c>
      <c r="AM223" s="850">
        <f t="shared" ref="AM223" si="1141">AM222</f>
        <v>0</v>
      </c>
      <c r="AN223" s="850">
        <f t="shared" ref="AN223" si="1142">AN222</f>
        <v>0</v>
      </c>
      <c r="AO223" s="850">
        <f t="shared" ref="AO223" si="1143">AO222</f>
        <v>0</v>
      </c>
      <c r="AP223" s="850">
        <f t="shared" ref="AP223" si="1144">AP222</f>
        <v>0</v>
      </c>
      <c r="AQ223" s="850">
        <f t="shared" ref="AQ223" si="1145">AQ222</f>
        <v>0</v>
      </c>
      <c r="AR223" s="850">
        <f t="shared" ref="AR223" si="1146">AR222</f>
        <v>0</v>
      </c>
      <c r="AS223" s="850">
        <f t="shared" ref="AS223" si="1147">AS222</f>
        <v>0</v>
      </c>
      <c r="AT223" s="850">
        <f t="shared" ref="AT223" si="1148">AT222</f>
        <v>0</v>
      </c>
      <c r="AU223" s="850">
        <f t="shared" ref="AU223" si="1149">AU222</f>
        <v>0</v>
      </c>
      <c r="AV223" s="850">
        <f t="shared" ref="AV223" si="1150">AV222</f>
        <v>0</v>
      </c>
      <c r="AW223" s="850">
        <f t="shared" ref="AW223" si="1151">AW222</f>
        <v>0</v>
      </c>
      <c r="AX223" s="850">
        <f t="shared" ref="AX223" si="1152">AX222</f>
        <v>0</v>
      </c>
      <c r="AY223" s="850">
        <f t="shared" ref="AY223" si="1153">AY222</f>
        <v>0</v>
      </c>
      <c r="AZ223" s="850">
        <f t="shared" ref="AZ223" si="1154">AZ222</f>
        <v>0</v>
      </c>
      <c r="BA223" s="850">
        <f t="shared" ref="BA223" si="1155">BA222</f>
        <v>0</v>
      </c>
      <c r="BB223" s="850">
        <f t="shared" ref="BB223" si="1156">BB222</f>
        <v>0</v>
      </c>
      <c r="BC223" s="850">
        <f t="shared" ref="BC223" si="1157">BC222</f>
        <v>0</v>
      </c>
      <c r="BD223" s="850">
        <f t="shared" ref="BD223" si="1158">BD222</f>
        <v>0</v>
      </c>
      <c r="BE223" s="850">
        <f t="shared" ref="BE223" si="1159">BE222</f>
        <v>0</v>
      </c>
      <c r="BF223" s="850">
        <f t="shared" ref="BF223" si="1160">BF222</f>
        <v>0</v>
      </c>
      <c r="BG223" s="850">
        <f t="shared" ref="BG223" si="1161">BG222</f>
        <v>0</v>
      </c>
      <c r="BH223" s="850">
        <f t="shared" ref="BH223" si="1162">BH222</f>
        <v>0</v>
      </c>
      <c r="BI223" s="850">
        <f t="shared" ref="BI223" si="1163">BI222</f>
        <v>0</v>
      </c>
      <c r="BJ223" s="850">
        <f t="shared" ref="BJ223" si="1164">BJ222</f>
        <v>0</v>
      </c>
      <c r="BK223" s="850">
        <f t="shared" ref="BK223" si="1165">BK222</f>
        <v>0</v>
      </c>
      <c r="BL223" s="850">
        <f t="shared" ref="BL223" si="1166">BL222</f>
        <v>0</v>
      </c>
      <c r="BM223" s="850">
        <f t="shared" ref="BM223" si="1167">BM222</f>
        <v>0</v>
      </c>
      <c r="BN223" s="850">
        <f t="shared" ref="BN223" si="1168">BN222</f>
        <v>0</v>
      </c>
      <c r="BO223" s="850">
        <f t="shared" ref="BO223" si="1169">BO222</f>
        <v>0</v>
      </c>
      <c r="BP223" s="850">
        <f t="shared" ref="BP223" si="1170">BP222</f>
        <v>0</v>
      </c>
      <c r="BQ223" s="850">
        <f t="shared" ref="BQ223" si="1171">BQ222</f>
        <v>0</v>
      </c>
      <c r="BR223" s="850">
        <f t="shared" ref="BR223" si="1172">BR222</f>
        <v>0</v>
      </c>
      <c r="BS223" s="850">
        <f t="shared" ref="BS223" si="1173">BS222</f>
        <v>0</v>
      </c>
      <c r="BT223" s="850">
        <f t="shared" ref="BT223" si="1174">BT222</f>
        <v>0</v>
      </c>
      <c r="BU223" s="850">
        <f t="shared" ref="BU223" si="1175">BU222</f>
        <v>0</v>
      </c>
      <c r="BV223" s="850">
        <f t="shared" ref="BV223" si="1176">BV222</f>
        <v>0</v>
      </c>
      <c r="BW223" s="850">
        <f t="shared" ref="BW223" si="1177">BW222</f>
        <v>0</v>
      </c>
      <c r="BX223" s="850">
        <f t="shared" ref="BX223" si="1178">BX222</f>
        <v>0</v>
      </c>
      <c r="BY223" s="850">
        <f t="shared" ref="BY223" si="1179">BY222</f>
        <v>0</v>
      </c>
      <c r="BZ223" s="850">
        <f t="shared" ref="BZ223" si="1180">BZ222</f>
        <v>0</v>
      </c>
      <c r="CA223" s="850">
        <f t="shared" ref="CA223" si="1181">CA222</f>
        <v>0</v>
      </c>
      <c r="CB223" s="850">
        <f t="shared" ref="CB223" si="1182">CB222</f>
        <v>0</v>
      </c>
      <c r="CC223" s="850">
        <f t="shared" ref="CC223" si="1183">CC222</f>
        <v>0</v>
      </c>
      <c r="CD223" s="850">
        <f t="shared" ref="CD223" si="1184">CD222</f>
        <v>0</v>
      </c>
      <c r="CE223" s="850">
        <f t="shared" ref="CE223" si="1185">CE222</f>
        <v>0</v>
      </c>
      <c r="CF223" s="850">
        <f t="shared" ref="CF223" si="1186">CF222</f>
        <v>0</v>
      </c>
      <c r="CG223" s="850">
        <f t="shared" ref="CG223" si="1187">CG222</f>
        <v>0</v>
      </c>
      <c r="CH223" s="850">
        <f t="shared" ref="CH223" si="1188">CH222</f>
        <v>0</v>
      </c>
      <c r="CI223" s="850">
        <f t="shared" ref="CI223" si="1189">CI222</f>
        <v>0</v>
      </c>
      <c r="CJ223" s="850">
        <f t="shared" ref="CJ223" si="1190">CJ222</f>
        <v>0</v>
      </c>
      <c r="CK223" s="850">
        <f t="shared" ref="CK223" si="1191">CK222</f>
        <v>0</v>
      </c>
      <c r="CL223" s="850">
        <f t="shared" ref="CL223" si="1192">CL222</f>
        <v>0</v>
      </c>
      <c r="CM223" s="850">
        <f t="shared" ref="CM223" si="1193">CM222</f>
        <v>0</v>
      </c>
      <c r="CN223" s="850">
        <f t="shared" ref="CN223" si="1194">CN222</f>
        <v>0</v>
      </c>
      <c r="CO223" s="850">
        <f t="shared" ref="CO223" si="1195">CO222</f>
        <v>0</v>
      </c>
      <c r="CP223" s="850">
        <f t="shared" ref="CP223" si="1196">CP222</f>
        <v>0</v>
      </c>
      <c r="CQ223" s="850">
        <f t="shared" ref="CQ223" si="1197">CQ222</f>
        <v>0</v>
      </c>
      <c r="CR223" s="850">
        <f t="shared" ref="CR223" si="1198">CR222</f>
        <v>0</v>
      </c>
      <c r="CS223" s="850">
        <f t="shared" ref="CS223" si="1199">CS222</f>
        <v>0</v>
      </c>
      <c r="CT223" s="850">
        <f t="shared" ref="CT223" si="1200">CT222</f>
        <v>0</v>
      </c>
      <c r="CU223" s="850">
        <f t="shared" ref="CU223" si="1201">CU222</f>
        <v>0</v>
      </c>
      <c r="CV223" s="850">
        <f t="shared" ref="CV223" si="1202">CV222</f>
        <v>0</v>
      </c>
      <c r="CW223" s="850">
        <f t="shared" ref="CW223" si="1203">CW222</f>
        <v>0</v>
      </c>
      <c r="CX223" s="850">
        <f t="shared" ref="CX223" si="1204">CX222</f>
        <v>0</v>
      </c>
      <c r="CY223" s="850">
        <f t="shared" ref="CY223" si="1205">CY222</f>
        <v>0</v>
      </c>
      <c r="CZ223" s="850">
        <f t="shared" ref="CZ223" si="1206">CZ222</f>
        <v>0</v>
      </c>
      <c r="DA223" s="850">
        <f t="shared" ref="DA223" si="1207">DA222</f>
        <v>0</v>
      </c>
      <c r="DB223" s="850">
        <f t="shared" ref="DB223" si="1208">DB222</f>
        <v>0</v>
      </c>
      <c r="DC223" s="850">
        <f t="shared" ref="DC223" si="1209">DC222</f>
        <v>0</v>
      </c>
      <c r="DD223" s="850">
        <f t="shared" ref="DD223" si="1210">DD222</f>
        <v>0</v>
      </c>
      <c r="DE223" s="850">
        <f t="shared" ref="DE223" si="1211">DE222</f>
        <v>0</v>
      </c>
      <c r="DF223" s="850">
        <f t="shared" ref="DF223" si="1212">DF222</f>
        <v>0.30760501333901935</v>
      </c>
      <c r="DG223" s="850">
        <f t="shared" ref="DG223" si="1213">DG222</f>
        <v>0.30760501333901935</v>
      </c>
      <c r="DH223" s="850">
        <f t="shared" ref="DH223" si="1214">DH222</f>
        <v>0.30760501333901935</v>
      </c>
      <c r="DI223" s="850">
        <f t="shared" ref="DI223" si="1215">DI222</f>
        <v>0.30760501333901935</v>
      </c>
      <c r="DJ223" s="850">
        <f t="shared" ref="DJ223" si="1216">DJ222</f>
        <v>0.30760501333901935</v>
      </c>
      <c r="DK223" s="850">
        <f t="shared" ref="DK223" si="1217">DK222</f>
        <v>0.30760501333901935</v>
      </c>
      <c r="DL223" s="850">
        <f t="shared" ref="DL223" si="1218">DL222</f>
        <v>0.30760501333901935</v>
      </c>
      <c r="DM223" s="850">
        <f t="shared" ref="DM223" si="1219">DM222</f>
        <v>0.30760501333901935</v>
      </c>
      <c r="DN223" s="850">
        <f t="shared" ref="DN223" si="1220">DN222</f>
        <v>0.39058090997760075</v>
      </c>
      <c r="DO223" s="850">
        <f t="shared" ref="DO223" si="1221">DO222</f>
        <v>0.39058090997760075</v>
      </c>
      <c r="DP223" s="850">
        <f t="shared" ref="DP223" si="1222">DP222</f>
        <v>0.39058090997760075</v>
      </c>
      <c r="DQ223" s="850">
        <f t="shared" ref="DQ223" si="1223">DQ222</f>
        <v>0.39058090997760075</v>
      </c>
      <c r="DR223" s="850">
        <f t="shared" ref="DR223" si="1224">DR222</f>
        <v>0.39058090997760075</v>
      </c>
      <c r="DS223" s="850">
        <f t="shared" ref="DS223" si="1225">DS222</f>
        <v>0.39058090997760075</v>
      </c>
      <c r="DT223" s="850">
        <f t="shared" ref="DT223" si="1226">DT222</f>
        <v>0.39058090997760075</v>
      </c>
      <c r="DU223" s="850">
        <f t="shared" ref="DU223" si="1227">DU222</f>
        <v>0.49811413311070663</v>
      </c>
      <c r="DV223" s="850">
        <f t="shared" ref="DV223" si="1228">DV222</f>
        <v>0.49811413311070663</v>
      </c>
      <c r="DW223" s="850">
        <f t="shared" ref="DW223" si="1229">DW222</f>
        <v>0.49811413311070663</v>
      </c>
      <c r="DX223" s="850">
        <f t="shared" ref="DX223" si="1230">DX222</f>
        <v>0.49811413311070663</v>
      </c>
      <c r="DY223" s="850">
        <f t="shared" ref="DY223" si="1231">DY222</f>
        <v>0.48443626166359266</v>
      </c>
      <c r="DZ223" s="850">
        <f t="shared" ref="DZ223" si="1232">DZ222</f>
        <v>0.48443626166359266</v>
      </c>
      <c r="EA223" s="850">
        <f t="shared" ref="EA223" si="1233">EA222</f>
        <v>0.43329525496733279</v>
      </c>
      <c r="EB223" s="850">
        <f t="shared" ref="EB223" si="1234">EB222</f>
        <v>0.43329525496733279</v>
      </c>
      <c r="EC223" s="850">
        <f t="shared" ref="EC223" si="1235">EC222</f>
        <v>0.43329525496733279</v>
      </c>
      <c r="ED223" s="850">
        <f t="shared" ref="ED223" si="1236">ED222</f>
        <v>0.28844915408771854</v>
      </c>
      <c r="EE223" s="850">
        <f t="shared" ref="EE223" si="1237">EE222</f>
        <v>0.28844915408771854</v>
      </c>
      <c r="EF223" s="850">
        <f t="shared" ref="EF223" si="1238">EF222</f>
        <v>0.28844915408771854</v>
      </c>
      <c r="EG223" s="850">
        <f t="shared" ref="EG223" si="1239">EG222</f>
        <v>0.28844915408771854</v>
      </c>
      <c r="EH223" s="850">
        <f t="shared" ref="EH223" si="1240">EH222</f>
        <v>0</v>
      </c>
      <c r="EI223" s="850">
        <f t="shared" ref="EI223" si="1241">EI222</f>
        <v>0</v>
      </c>
      <c r="EJ223" s="850">
        <f t="shared" ref="EJ223" si="1242">EJ222</f>
        <v>0</v>
      </c>
      <c r="EK223" s="850">
        <f t="shared" ref="EK223" si="1243">EK222</f>
        <v>0</v>
      </c>
      <c r="EL223" s="850">
        <f t="shared" ref="EL223" si="1244">EL222</f>
        <v>0</v>
      </c>
      <c r="EM223" s="850">
        <f t="shared" ref="EM223" si="1245">EM222</f>
        <v>0</v>
      </c>
      <c r="EN223" s="850">
        <f t="shared" ref="EN223" si="1246">EN222</f>
        <v>0</v>
      </c>
      <c r="EO223" s="850">
        <f t="shared" ref="EO223" si="1247">EO222</f>
        <v>0</v>
      </c>
      <c r="EP223" s="850">
        <f t="shared" ref="EP223" si="1248">EP222</f>
        <v>0</v>
      </c>
      <c r="EQ223" s="850">
        <f t="shared" ref="EQ223" si="1249">EQ222</f>
        <v>0</v>
      </c>
      <c r="ER223" s="850">
        <f t="shared" ref="ER223" si="1250">ER222</f>
        <v>0</v>
      </c>
      <c r="ES223" s="850">
        <f t="shared" ref="ES223" si="1251">ES222</f>
        <v>0</v>
      </c>
      <c r="ET223" s="850">
        <f t="shared" ref="ET223" si="1252">ET222</f>
        <v>0</v>
      </c>
      <c r="EU223" s="850">
        <f t="shared" ref="EU223" si="1253">EU222</f>
        <v>0</v>
      </c>
      <c r="EV223" s="850">
        <f t="shared" ref="EV223" si="1254">EV222</f>
        <v>0</v>
      </c>
      <c r="EW223" s="850">
        <f t="shared" ref="EW223" si="1255">EW222</f>
        <v>0</v>
      </c>
      <c r="EX223" s="850">
        <f t="shared" ref="EX223" si="1256">EX222</f>
        <v>0</v>
      </c>
      <c r="EY223" s="850">
        <f t="shared" ref="EY223" si="1257">EY222</f>
        <v>0</v>
      </c>
      <c r="EZ223" s="850">
        <f t="shared" ref="EZ223" si="1258">EZ222</f>
        <v>0</v>
      </c>
      <c r="FA223" s="850">
        <f t="shared" ref="FA223" si="1259">FA222</f>
        <v>0</v>
      </c>
      <c r="FB223" s="850">
        <f t="shared" ref="FB223" si="1260">FB222</f>
        <v>0</v>
      </c>
      <c r="FC223" s="850">
        <f t="shared" ref="FC223" si="1261">FC222</f>
        <v>0</v>
      </c>
      <c r="FD223" s="850">
        <f t="shared" ref="FD223" si="1262">FD222</f>
        <v>0</v>
      </c>
      <c r="FE223" s="850">
        <f t="shared" ref="FE223" si="1263">FE222</f>
        <v>0</v>
      </c>
      <c r="FF223" s="850">
        <f t="shared" ref="FF223" si="1264">FF222</f>
        <v>2.8277249191692277E-2</v>
      </c>
      <c r="FG223" s="850">
        <f t="shared" ref="FG223" si="1265">FG222</f>
        <v>4.006384796758411E-2</v>
      </c>
      <c r="FH223" s="850">
        <f t="shared" ref="FH223" si="1266">FH222</f>
        <v>4.006384796758411E-2</v>
      </c>
      <c r="FI223" s="850">
        <f t="shared" ref="FI223" si="1267">FI222</f>
        <v>4.006384796758411E-2</v>
      </c>
      <c r="FJ223" s="850">
        <f t="shared" ref="FJ223" si="1268">FJ222</f>
        <v>4.006384796758411E-2</v>
      </c>
      <c r="FK223" s="850">
        <f t="shared" ref="FK223" si="1269">FK222</f>
        <v>4.006384796758411E-2</v>
      </c>
      <c r="FL223" s="850">
        <f t="shared" ref="FL223" si="1270">FL222</f>
        <v>4.006384796758411E-2</v>
      </c>
      <c r="FM223" s="850">
        <f t="shared" ref="FM223" si="1271">FM222</f>
        <v>4.006384796758411E-2</v>
      </c>
      <c r="FN223" s="850">
        <f t="shared" ref="FN223" si="1272">FN222</f>
        <v>0.15283600825210186</v>
      </c>
      <c r="FO223" s="850">
        <f t="shared" ref="FO223" si="1273">FO222</f>
        <v>0.15283600825210186</v>
      </c>
      <c r="FP223" s="850">
        <f t="shared" ref="FP223" si="1274">FP222</f>
        <v>0.15283600825210186</v>
      </c>
      <c r="FQ223" s="850">
        <f t="shared" ref="FQ223" si="1275">FQ222</f>
        <v>0.15283600825210186</v>
      </c>
      <c r="FR223" s="850">
        <f t="shared" ref="FR223" si="1276">FR222</f>
        <v>0.15283600825210186</v>
      </c>
      <c r="FS223" s="850">
        <f t="shared" ref="FS223" si="1277">FS222</f>
        <v>0.15283600825210186</v>
      </c>
      <c r="FT223" s="850">
        <f t="shared" ref="FT223" si="1278">FT222</f>
        <v>0.15283600825210186</v>
      </c>
      <c r="FU223" s="850">
        <f t="shared" ref="FU223" si="1279">FU222</f>
        <v>0.95637913557255327</v>
      </c>
      <c r="FV223" s="850">
        <f t="shared" ref="FV223" si="1280">FV222</f>
        <v>0.95637913557255327</v>
      </c>
      <c r="FW223" s="850">
        <f t="shared" ref="FW223" si="1281">FW222</f>
        <v>0.95637913557255327</v>
      </c>
      <c r="FX223" s="850">
        <f t="shared" ref="FX223" si="1282">FX222</f>
        <v>0.95637913557255327</v>
      </c>
      <c r="FY223" s="850">
        <f t="shared" ref="FY223" si="1283">FY222</f>
        <v>0.81892796614559416</v>
      </c>
      <c r="FZ223" s="850">
        <f t="shared" ref="FZ223" si="1284">FZ222</f>
        <v>0.81892796614559416</v>
      </c>
      <c r="GA223" s="850">
        <f t="shared" ref="GA223" si="1285">GA222</f>
        <v>0.72872383789960438</v>
      </c>
      <c r="GB223" s="850">
        <f t="shared" ref="GB223" si="1286">GB222</f>
        <v>0.72872383789960438</v>
      </c>
      <c r="GC223" s="850">
        <f t="shared" ref="GC223" si="1287">GC222</f>
        <v>0.72872383789960438</v>
      </c>
      <c r="GD223" s="850">
        <f t="shared" ref="GD223" si="1288">GD222</f>
        <v>0.73073785702221805</v>
      </c>
      <c r="GE223" s="850">
        <f t="shared" ref="GE223" si="1289">GE222</f>
        <v>0.73073785702221805</v>
      </c>
      <c r="GF223" s="850">
        <f t="shared" ref="GF223" si="1290">GF222</f>
        <v>0.73073785702221805</v>
      </c>
      <c r="GG223" s="850">
        <f t="shared" ref="GG223" si="1291">GG222</f>
        <v>0.73073785702221805</v>
      </c>
      <c r="GH223" s="850">
        <f t="shared" ref="GH223" si="1292">GH222</f>
        <v>0.58014678928825703</v>
      </c>
      <c r="GI223" s="850">
        <f t="shared" ref="GI223" si="1293">GI222</f>
        <v>0.58014678928825703</v>
      </c>
      <c r="GJ223" s="850">
        <f t="shared" ref="GJ223" si="1294">GJ222</f>
        <v>0.58014678928825703</v>
      </c>
      <c r="GK223" s="850">
        <f t="shared" ref="GK223" si="1295">GK222</f>
        <v>0.58014678928825703</v>
      </c>
      <c r="GL223" s="850">
        <f t="shared" ref="GL223" si="1296">GL222</f>
        <v>0.58014678928825703</v>
      </c>
      <c r="GM223" s="850">
        <f t="shared" ref="GM223" si="1297">GM222</f>
        <v>0.58014678928825703</v>
      </c>
      <c r="GN223" s="850">
        <f t="shared" ref="GN223" si="1298">GN222</f>
        <v>0.58014678928825703</v>
      </c>
      <c r="GO223" s="850">
        <f t="shared" ref="GO223" si="1299">GO222</f>
        <v>0.58014678928825703</v>
      </c>
      <c r="GP223" s="850">
        <f t="shared" ref="GP223" si="1300">GP222</f>
        <v>7.0873724713701236E-2</v>
      </c>
      <c r="GQ223" s="850">
        <f t="shared" ref="GQ223" si="1301">GQ222</f>
        <v>7.0873724713701236E-2</v>
      </c>
      <c r="GR223" s="850">
        <f t="shared" ref="GR223" si="1302">GR222</f>
        <v>7.0873724713701236E-2</v>
      </c>
      <c r="GS223" s="850">
        <f t="shared" ref="GS223" si="1303">GS222</f>
        <v>7.0873724713701236E-2</v>
      </c>
      <c r="GT223" s="850">
        <f t="shared" ref="GT223" si="1304">GT222</f>
        <v>7.0873724713701236E-2</v>
      </c>
      <c r="GU223" s="850">
        <f t="shared" ref="GU223" si="1305">GU222</f>
        <v>7.0873724713701236E-2</v>
      </c>
      <c r="GV223" s="850">
        <f t="shared" ref="GV223" si="1306">GV222</f>
        <v>7.0873724713701236E-2</v>
      </c>
      <c r="GW223" s="850">
        <f t="shared" ref="GW223" si="1307">GW222</f>
        <v>0</v>
      </c>
      <c r="GX223" s="850">
        <f t="shared" ref="GX223" si="1308">GX222</f>
        <v>0</v>
      </c>
      <c r="GY223" s="850">
        <f t="shared" ref="GY223" si="1309">GY222</f>
        <v>0</v>
      </c>
      <c r="GZ223" s="850">
        <f t="shared" ref="GZ223" si="1310">GZ222</f>
        <v>0</v>
      </c>
      <c r="HA223" s="850">
        <f t="shared" ref="HA223" si="1311">HA222</f>
        <v>0</v>
      </c>
      <c r="HB223" s="850">
        <f t="shared" ref="HB223" si="1312">HB222</f>
        <v>-2.6129682260878084E-3</v>
      </c>
      <c r="HC223" s="850">
        <f t="shared" ref="HC223" si="1313">HC222</f>
        <v>-2.6129682260878084E-3</v>
      </c>
      <c r="HD223" s="850">
        <f t="shared" ref="HD223" si="1314">HD222</f>
        <v>-2.6129682260878084E-3</v>
      </c>
      <c r="HE223" s="850">
        <f t="shared" ref="HE223" si="1315">HE222</f>
        <v>-2.6129682260878084E-3</v>
      </c>
      <c r="HF223" s="850">
        <f t="shared" ref="HF223" si="1316">HF222</f>
        <v>0</v>
      </c>
      <c r="HG223" s="850">
        <f t="shared" ref="HG223" si="1317">HG222</f>
        <v>0</v>
      </c>
      <c r="HH223" s="850">
        <f t="shared" ref="HH223" si="1318">HH222</f>
        <v>0</v>
      </c>
      <c r="HI223" s="850">
        <f t="shared" ref="HI223" si="1319">HI222</f>
        <v>0</v>
      </c>
      <c r="HJ223" s="850">
        <f t="shared" ref="HJ223" si="1320">HJ222</f>
        <v>0</v>
      </c>
      <c r="HK223" s="850">
        <f t="shared" ref="HK223" si="1321">HK222</f>
        <v>0</v>
      </c>
      <c r="HL223" s="850">
        <f t="shared" ref="HL223" si="1322">HL222</f>
        <v>0</v>
      </c>
      <c r="HM223" s="850">
        <f t="shared" ref="HM223" si="1323">HM222</f>
        <v>0</v>
      </c>
      <c r="HN223" s="850">
        <f t="shared" ref="HN223" si="1324">HN222</f>
        <v>-8.4908893473381042E-3</v>
      </c>
      <c r="HO223" s="850">
        <f t="shared" ref="HO223" si="1325">HO222</f>
        <v>-8.4908893473381042E-3</v>
      </c>
      <c r="HP223" s="850">
        <f t="shared" ref="HP223" si="1326">HP222</f>
        <v>-8.4908893473381042E-3</v>
      </c>
      <c r="HQ223" s="850">
        <f t="shared" ref="HQ223" si="1327">HQ222</f>
        <v>-8.4908893473381042E-3</v>
      </c>
      <c r="HR223" s="850">
        <f t="shared" ref="HR223" si="1328">HR222</f>
        <v>-8.4908893473381042E-3</v>
      </c>
      <c r="HS223" s="850">
        <f t="shared" ref="HS223" si="1329">HS222</f>
        <v>-8.4908893473381042E-3</v>
      </c>
      <c r="HT223" s="850">
        <f t="shared" ref="HT223" si="1330">HT222</f>
        <v>-8.4908893473381042E-3</v>
      </c>
      <c r="HU223" s="850">
        <f t="shared" ref="HU223" si="1331">HU222</f>
        <v>0.98626598355920336</v>
      </c>
      <c r="HV223" s="850">
        <f t="shared" ref="HV223" si="1332">HV222</f>
        <v>0.98626598355920336</v>
      </c>
      <c r="HW223" s="850">
        <f t="shared" ref="HW223" si="1333">HW222</f>
        <v>0.98626598355920336</v>
      </c>
      <c r="HX223" s="850">
        <f t="shared" ref="HX223" si="1334">HX222</f>
        <v>0.98626598355920336</v>
      </c>
      <c r="HY223" s="850">
        <f t="shared" ref="HY223" si="1335">HY222</f>
        <v>0.81892796614559327</v>
      </c>
      <c r="HZ223" s="850">
        <f t="shared" ref="HZ223" si="1336">HZ222</f>
        <v>0.81892796614559327</v>
      </c>
      <c r="IA223" s="850">
        <f t="shared" ref="IA223" si="1337">IA222</f>
        <v>0.75826669619283216</v>
      </c>
      <c r="IB223" s="850">
        <f t="shared" ref="IB223" si="1338">IB222</f>
        <v>0.75826669619283216</v>
      </c>
      <c r="IC223" s="850">
        <f t="shared" ref="IC223" si="1339">IC222</f>
        <v>0.75826669619283216</v>
      </c>
      <c r="ID223" s="850">
        <f t="shared" ref="ID223" si="1340">ID222</f>
        <v>0.30287161179210287</v>
      </c>
      <c r="IE223" s="850">
        <f t="shared" ref="IE223" si="1341">IE222</f>
        <v>0.30287161179210287</v>
      </c>
      <c r="IF223" s="850">
        <f t="shared" ref="IF223" si="1342">IF222</f>
        <v>0.30287161179210287</v>
      </c>
      <c r="IG223" s="850">
        <f t="shared" ref="IG223" si="1343">IG222</f>
        <v>0.30287161179210287</v>
      </c>
      <c r="IH223" s="850">
        <f t="shared" ref="IH223" si="1344">IH222</f>
        <v>0</v>
      </c>
      <c r="II223" s="850">
        <f t="shared" ref="II223" si="1345">II222</f>
        <v>0</v>
      </c>
      <c r="IJ223" s="850">
        <f t="shared" ref="IJ223" si="1346">IJ222</f>
        <v>0</v>
      </c>
      <c r="IK223" s="850">
        <f t="shared" ref="IK223" si="1347">IK222</f>
        <v>0</v>
      </c>
      <c r="IL223" s="850">
        <f t="shared" ref="IL223" si="1348">IL222</f>
        <v>0</v>
      </c>
      <c r="IM223" s="850">
        <f t="shared" ref="IM223" si="1349">IM222</f>
        <v>0</v>
      </c>
      <c r="IN223" s="850">
        <f t="shared" ref="IN223" si="1350">IN222</f>
        <v>0</v>
      </c>
      <c r="IO223" s="850">
        <f t="shared" ref="IO223" si="1351">IO222</f>
        <v>0</v>
      </c>
      <c r="IP223" s="850">
        <f t="shared" ref="IP223" si="1352">IP222</f>
        <v>5.8610019232041566E-4</v>
      </c>
      <c r="IQ223" s="850">
        <f t="shared" ref="IQ223" si="1353">IQ222</f>
        <v>5.8610019232041566E-4</v>
      </c>
      <c r="IR223" s="850">
        <f t="shared" ref="IR223" si="1354">IR222</f>
        <v>5.8610019232041566E-4</v>
      </c>
      <c r="IS223" s="850">
        <f t="shared" ref="IS223" si="1355">IS222</f>
        <v>5.8610019232041566E-4</v>
      </c>
      <c r="IT223" s="850">
        <f t="shared" ref="IT223" si="1356">IT222</f>
        <v>5.8610019232041566E-4</v>
      </c>
      <c r="IU223" s="850">
        <f t="shared" ref="IU223" si="1357">IU222</f>
        <v>5.8610019232041566E-4</v>
      </c>
      <c r="IV223" s="850">
        <f t="shared" ref="IV223" si="1358">IV222</f>
        <v>5.8610019232041566E-4</v>
      </c>
      <c r="IW223" s="850">
        <f t="shared" ref="IW223" si="1359">IW222</f>
        <v>1.7879508991711646E-3</v>
      </c>
      <c r="IX223" s="850">
        <f t="shared" ref="IX223" si="1360">IX222</f>
        <v>1.7879508991711646E-3</v>
      </c>
      <c r="IY223" s="850">
        <f t="shared" ref="IY223" si="1361">IY222</f>
        <v>1.7879508991711646E-3</v>
      </c>
      <c r="IZ223" s="850">
        <f t="shared" ref="IZ223" si="1362">IZ222</f>
        <v>1.7879508991711646E-3</v>
      </c>
      <c r="JA223" s="850">
        <f t="shared" ref="JA223" si="1363">JA222</f>
        <v>1.7879508991711646E-3</v>
      </c>
      <c r="JB223" s="850">
        <f t="shared" ref="JB223" si="1364">JB222</f>
        <v>-5.5501822543000401E-3</v>
      </c>
      <c r="JC223" s="850">
        <f t="shared" ref="JC223" si="1365">JC222</f>
        <v>-5.5501822543000401E-3</v>
      </c>
      <c r="JD223" s="850">
        <f t="shared" ref="JD223" si="1366">JD222</f>
        <v>-5.5501822543000401E-3</v>
      </c>
      <c r="JE223" s="850">
        <f t="shared" ref="JE223" si="1367">JE222</f>
        <v>-5.5501822543000401E-3</v>
      </c>
      <c r="JF223" s="850">
        <f t="shared" ref="JF223" si="1368">JF222</f>
        <v>6.8283974778847956E-2</v>
      </c>
      <c r="JG223" s="850">
        <f t="shared" ref="JG223" si="1369">JG222</f>
        <v>5.8860300935410059E-2</v>
      </c>
      <c r="JH223" s="850">
        <f t="shared" ref="JH223" si="1370">JH222</f>
        <v>5.8860300935410059E-2</v>
      </c>
      <c r="JI223" s="850">
        <f t="shared" ref="JI223" si="1371">JI222</f>
        <v>5.8860300935410059E-2</v>
      </c>
      <c r="JJ223" s="850">
        <f t="shared" ref="JJ223" si="1372">JJ222</f>
        <v>5.8860300935410059E-2</v>
      </c>
      <c r="JK223" s="850">
        <f t="shared" ref="JK223" si="1373">JK222</f>
        <v>5.8860300935410059E-2</v>
      </c>
      <c r="JL223" s="850">
        <f t="shared" ref="JL223" si="1374">JL222</f>
        <v>5.8860300935410059E-2</v>
      </c>
      <c r="JM223" s="850">
        <f t="shared" ref="JM223" si="1375">JM222</f>
        <v>5.8860300935410059E-2</v>
      </c>
      <c r="JN223" s="850">
        <f t="shared" ref="JN223" si="1376">JN222</f>
        <v>1.6981778694678873E-2</v>
      </c>
      <c r="JO223" s="850">
        <f t="shared" ref="JO223" si="1377">JO222</f>
        <v>1.6981778694678873E-2</v>
      </c>
      <c r="JP223" s="850">
        <f t="shared" ref="JP223" si="1378">JP222</f>
        <v>1.6981778694678873E-2</v>
      </c>
      <c r="JQ223" s="850">
        <f t="shared" ref="JQ223" si="1379">JQ222</f>
        <v>1.6981778694678873E-2</v>
      </c>
      <c r="JR223" s="850">
        <f t="shared" ref="JR223" si="1380">JR222</f>
        <v>1.6981778694678873E-2</v>
      </c>
      <c r="JS223" s="850">
        <f t="shared" ref="JS223" si="1381">JS222</f>
        <v>1.6981778694678873E-2</v>
      </c>
      <c r="JT223" s="850">
        <f t="shared" ref="JT223" si="1382">JT222</f>
        <v>1.6981778694678873E-2</v>
      </c>
      <c r="JU223" s="850">
        <f t="shared" ref="JU223" si="1383">JU222</f>
        <v>1.1855116368034855</v>
      </c>
      <c r="JV223" s="850">
        <f t="shared" ref="JV223" si="1384">JV222</f>
        <v>1.1855116368034855</v>
      </c>
      <c r="JW223" s="850">
        <f t="shared" ref="JW223" si="1385">JW222</f>
        <v>1.1855116368034855</v>
      </c>
      <c r="JX223" s="850">
        <f t="shared" ref="JX223" si="1386">JX222</f>
        <v>1.1855116368034855</v>
      </c>
      <c r="JY223" s="850">
        <f t="shared" ref="JY223" si="1387">JY222</f>
        <v>0.8189279661455906</v>
      </c>
      <c r="JZ223" s="850">
        <f t="shared" ref="JZ223" si="1388">JZ222</f>
        <v>0.8189279661455906</v>
      </c>
      <c r="KA223" s="850">
        <f t="shared" ref="KA223" si="1389">KA222</f>
        <v>0.74841907676175623</v>
      </c>
      <c r="KB223" s="850">
        <f t="shared" ref="KB223" si="1390">KB222</f>
        <v>0.74841907676175623</v>
      </c>
      <c r="KC223" s="850">
        <f t="shared" ref="KC223" si="1391">KC222</f>
        <v>0.74841907676175623</v>
      </c>
      <c r="KD223" s="850">
        <f t="shared" ref="KD223" si="1392">KD222</f>
        <v>0.74035282882514508</v>
      </c>
      <c r="KE223" s="850">
        <f t="shared" ref="KE223" si="1393">KE222</f>
        <v>0.74035282882514508</v>
      </c>
      <c r="KF223" s="850">
        <f t="shared" ref="KF223" si="1394">KF222</f>
        <v>0.74035282882514508</v>
      </c>
      <c r="KG223" s="850">
        <f t="shared" ref="KG223" si="1395">KG222</f>
        <v>0.74035282882514508</v>
      </c>
      <c r="KH223" s="850">
        <f t="shared" ref="KH223" si="1396">KH222</f>
        <v>0.58207749016883703</v>
      </c>
      <c r="KI223" s="850">
        <f t="shared" ref="KI223" si="1397">KI222</f>
        <v>0.58207749016883703</v>
      </c>
      <c r="KJ223" s="850">
        <f t="shared" ref="KJ223" si="1398">KJ222</f>
        <v>0.58207749016883703</v>
      </c>
      <c r="KK223" s="850">
        <f t="shared" ref="KK223" si="1399">KK222</f>
        <v>0.58207749016883703</v>
      </c>
      <c r="KL223" s="850">
        <f t="shared" ref="KL223" si="1400">KL222</f>
        <v>0.58207749016883703</v>
      </c>
      <c r="KM223" s="850">
        <f t="shared" ref="KM223" si="1401">KM222</f>
        <v>0.58207749016883703</v>
      </c>
      <c r="KN223" s="850">
        <f t="shared" ref="KN223" si="1402">KN222</f>
        <v>0.58207749016883703</v>
      </c>
      <c r="KO223" s="850">
        <f t="shared" ref="KO223" si="1403">KO222</f>
        <v>0.58207749016883703</v>
      </c>
      <c r="KP223" s="850">
        <f t="shared" ref="KP223" si="1404">KP222</f>
        <v>7.4476534368329794E-2</v>
      </c>
      <c r="KQ223" s="850">
        <f t="shared" ref="KQ223" si="1405">KQ222</f>
        <v>7.4476534368329794E-2</v>
      </c>
      <c r="KR223" s="850">
        <f t="shared" ref="KR223" si="1406">KR222</f>
        <v>7.4476534368329794E-2</v>
      </c>
      <c r="KS223" s="850">
        <f t="shared" ref="KS223" si="1407">KS222</f>
        <v>7.4476534368329794E-2</v>
      </c>
      <c r="KT223" s="850">
        <f t="shared" ref="KT223" si="1408">KT222</f>
        <v>7.4476534368329794E-2</v>
      </c>
      <c r="KU223" s="850">
        <f t="shared" ref="KU223" si="1409">KU222</f>
        <v>7.4476534368329794E-2</v>
      </c>
      <c r="KV223" s="850">
        <f t="shared" ref="KV223" si="1410">KV222</f>
        <v>7.4476534368329794E-2</v>
      </c>
      <c r="KW223" s="850">
        <f t="shared" ref="KW223" si="1411">KW222</f>
        <v>0</v>
      </c>
      <c r="KX223" s="850">
        <f t="shared" ref="KX223" si="1412">KX222</f>
        <v>0</v>
      </c>
      <c r="KY223" s="850">
        <f t="shared" ref="KY223" si="1413">KY222</f>
        <v>0</v>
      </c>
      <c r="KZ223" s="850">
        <f t="shared" ref="KZ223" si="1414">KZ222</f>
        <v>0</v>
      </c>
      <c r="LA223" s="850">
        <f t="shared" ref="LA223" si="1415">LA222</f>
        <v>0</v>
      </c>
      <c r="LB223" s="850">
        <f t="shared" ref="LB223" si="1416">LB222</f>
        <v>2.6155701571859424E-3</v>
      </c>
      <c r="LC223" s="850">
        <f t="shared" ref="LC223" si="1417">LC222</f>
        <v>2.6155701571859424E-3</v>
      </c>
      <c r="LD223" s="850">
        <f t="shared" ref="LD223" si="1418">LD222</f>
        <v>2.6155701571859424E-3</v>
      </c>
      <c r="LE223" s="850">
        <f t="shared" ref="LE223" si="1419">LE222</f>
        <v>2.6155701571859424E-3</v>
      </c>
      <c r="LF223" s="850">
        <f t="shared" ref="LF223" si="1420">LF222</f>
        <v>0</v>
      </c>
      <c r="LG223" s="850">
        <f t="shared" ref="LG223" si="1421">LG222</f>
        <v>0</v>
      </c>
      <c r="LH223" s="850">
        <f t="shared" ref="LH223" si="1422">LH222</f>
        <v>0</v>
      </c>
      <c r="LI223" s="850">
        <f t="shared" ref="LI223" si="1423">LI222</f>
        <v>0</v>
      </c>
      <c r="LJ223" s="850">
        <f t="shared" ref="LJ223" si="1424">LJ222</f>
        <v>0</v>
      </c>
      <c r="LK223" s="850">
        <f t="shared" ref="LK223" si="1425">LK222</f>
        <v>0</v>
      </c>
      <c r="LL223" s="850">
        <f t="shared" ref="LL223" si="1426">LL222</f>
        <v>0</v>
      </c>
      <c r="LM223" s="850">
        <f t="shared" ref="LM223" si="1427">LM222</f>
        <v>0</v>
      </c>
      <c r="LN223" s="850">
        <f t="shared" ref="LN223" si="1428">LN222</f>
        <v>0</v>
      </c>
      <c r="LO223" s="850">
        <f t="shared" ref="LO223" si="1429">LO222</f>
        <v>0</v>
      </c>
      <c r="LP223" s="850">
        <f t="shared" ref="LP223" si="1430">LP222</f>
        <v>0</v>
      </c>
      <c r="LQ223" s="850">
        <f t="shared" ref="LQ223" si="1431">LQ222</f>
        <v>0</v>
      </c>
      <c r="LR223" s="850">
        <f t="shared" ref="LR223" si="1432">LR222</f>
        <v>0</v>
      </c>
      <c r="LS223" s="850">
        <f t="shared" ref="LS223" si="1433">LS222</f>
        <v>0</v>
      </c>
      <c r="LT223" s="850">
        <f t="shared" ref="LT223" si="1434">LT222</f>
        <v>0</v>
      </c>
      <c r="LU223" s="850">
        <f t="shared" ref="LU223" si="1435">LU222</f>
        <v>1.1855116368034855</v>
      </c>
      <c r="LV223" s="850">
        <f t="shared" ref="LV223" si="1436">LV222</f>
        <v>1.1855116368034855</v>
      </c>
      <c r="LW223" s="850">
        <f t="shared" ref="LW223" si="1437">LW222</f>
        <v>1.1855116368034855</v>
      </c>
      <c r="LX223" s="850">
        <f t="shared" ref="LX223" si="1438">LX222</f>
        <v>1.1855116368034855</v>
      </c>
      <c r="LY223" s="850">
        <f t="shared" ref="LY223" si="1439">LY222</f>
        <v>0.8189279661455906</v>
      </c>
      <c r="LZ223" s="850">
        <f t="shared" ref="LZ223" si="1440">LZ222</f>
        <v>0.8189279661455906</v>
      </c>
      <c r="MA223" s="850">
        <f t="shared" ref="MA223" si="1441">MA222</f>
        <v>0.74841907676175623</v>
      </c>
      <c r="MB223" s="850">
        <f t="shared" ref="MB223" si="1442">MB222</f>
        <v>0.74841907676175623</v>
      </c>
      <c r="MC223" s="850">
        <f t="shared" ref="MC223" si="1443">MC222</f>
        <v>0.74841907676175623</v>
      </c>
      <c r="MD223" s="850">
        <f t="shared" ref="MD223" si="1444">MD222</f>
        <v>0.85573249046023214</v>
      </c>
      <c r="ME223" s="850">
        <f t="shared" ref="ME223" si="1445">ME222</f>
        <v>0.85573249046023214</v>
      </c>
      <c r="MF223" s="850">
        <f t="shared" ref="MF223" si="1446">MF222</f>
        <v>0.85573249046023214</v>
      </c>
      <c r="MG223" s="850">
        <f t="shared" ref="MG223" si="1447">MG222</f>
        <v>0.85573249046023214</v>
      </c>
      <c r="MH223" s="850">
        <f t="shared" ref="MH223" si="1448">MH222</f>
        <v>0.99489632751647683</v>
      </c>
      <c r="MI223" s="850">
        <f t="shared" ref="MI223" si="1449">MI222</f>
        <v>0.99489632751647683</v>
      </c>
      <c r="MJ223" s="850">
        <f t="shared" ref="MJ223" si="1450">MJ222</f>
        <v>0.99489632751647683</v>
      </c>
      <c r="MK223" s="850">
        <f t="shared" ref="MK223" si="1451">MK222</f>
        <v>0.99489632751647683</v>
      </c>
      <c r="ML223" s="850">
        <f t="shared" ref="ML223" si="1452">ML222</f>
        <v>0.99489632751647683</v>
      </c>
      <c r="MM223" s="850">
        <f t="shared" ref="MM223" si="1453">MM222</f>
        <v>0.99489632751647683</v>
      </c>
      <c r="MN223" s="850">
        <f t="shared" ref="MN223" si="1454">MN222</f>
        <v>0.99489632751647683</v>
      </c>
      <c r="MO223" s="850">
        <f t="shared" ref="MO223" si="1455">MO222</f>
        <v>0.99489632751647683</v>
      </c>
      <c r="MP223" s="850">
        <f t="shared" ref="MP223" si="1456">MP222</f>
        <v>0.43793451670921968</v>
      </c>
      <c r="MQ223" s="850">
        <f t="shared" ref="MQ223" si="1457">MQ222</f>
        <v>0.43793451670921968</v>
      </c>
      <c r="MR223" s="850">
        <f t="shared" ref="MR223" si="1458">MR222</f>
        <v>0.43793451670921968</v>
      </c>
      <c r="MS223" s="850">
        <f t="shared" ref="MS223" si="1459">MS222</f>
        <v>0.43793451670921968</v>
      </c>
      <c r="MT223" s="850">
        <f t="shared" ref="MT223" si="1460">MT222</f>
        <v>0.43793451670921968</v>
      </c>
      <c r="MU223" s="850">
        <f t="shared" ref="MU223" si="1461">MU222</f>
        <v>0.43793451670921968</v>
      </c>
      <c r="MV223" s="850">
        <f t="shared" ref="MV223" si="1462">MV222</f>
        <v>0.43793451670921968</v>
      </c>
      <c r="MW223" s="850">
        <f t="shared" ref="MW223" si="1463">MW222</f>
        <v>0.17867047865861885</v>
      </c>
      <c r="MX223" s="850">
        <f t="shared" ref="MX223" si="1464">MX222</f>
        <v>0.17867047865861885</v>
      </c>
      <c r="MY223" s="850">
        <f t="shared" ref="MY223" si="1465">MY222</f>
        <v>0.17867047865861885</v>
      </c>
      <c r="MZ223" s="850">
        <f t="shared" ref="MZ223" si="1466">MZ222</f>
        <v>0.17867047865861885</v>
      </c>
      <c r="NA223" s="850">
        <f t="shared" ref="NA223" si="1467">NA222</f>
        <v>0.17867047865861885</v>
      </c>
      <c r="NB223" s="850">
        <f t="shared" ref="NB223" si="1468">NB222</f>
        <v>2.6155701571859424E-3</v>
      </c>
      <c r="NC223" s="850">
        <f t="shared" ref="NC223" si="1469">NC222</f>
        <v>2.6155701571859424E-3</v>
      </c>
      <c r="ND223" s="850">
        <f t="shared" ref="ND223" si="1470">ND222</f>
        <v>2.6155701571859424E-3</v>
      </c>
      <c r="NE223" s="850">
        <f t="shared" ref="NE223" si="1471">NE222</f>
        <v>2.6155701571859424E-3</v>
      </c>
      <c r="NF223" s="850">
        <f t="shared" ref="NF223" si="1472">NF222</f>
        <v>0</v>
      </c>
      <c r="NG223" s="850">
        <f t="shared" ref="NG223" si="1473">NG222</f>
        <v>0</v>
      </c>
      <c r="NH223" s="850">
        <f t="shared" ref="NH223" si="1474">NH222</f>
        <v>0</v>
      </c>
      <c r="NI223" s="850">
        <f t="shared" ref="NI223" si="1475">NI222</f>
        <v>0</v>
      </c>
      <c r="NJ223" s="850">
        <f t="shared" ref="NJ223" si="1476">NJ222</f>
        <v>0</v>
      </c>
      <c r="NK223" s="850">
        <f t="shared" ref="NK223" si="1477">NK222</f>
        <v>0</v>
      </c>
      <c r="NL223" s="850">
        <f t="shared" ref="NL223" si="1478">NL222</f>
        <v>0</v>
      </c>
      <c r="NM223" s="850">
        <f t="shared" ref="NM223" si="1479">NM222</f>
        <v>0</v>
      </c>
      <c r="NN223" s="850">
        <f t="shared" ref="NN223" si="1480">NN222</f>
        <v>0</v>
      </c>
      <c r="NO223" s="850">
        <f t="shared" ref="NO223" si="1481">NO222</f>
        <v>0</v>
      </c>
      <c r="NP223" s="850">
        <f t="shared" ref="NP223" si="1482">NP222</f>
        <v>0</v>
      </c>
      <c r="NQ223" s="850">
        <f t="shared" ref="NQ223" si="1483">NQ222</f>
        <v>0</v>
      </c>
      <c r="NR223" s="850">
        <f t="shared" ref="NR223" si="1484">NR222</f>
        <v>0</v>
      </c>
      <c r="NS223" s="850">
        <f t="shared" ref="NS223" si="1485">NS222</f>
        <v>0</v>
      </c>
      <c r="NT223" s="850">
        <f t="shared" ref="NT223" si="1486">NT222</f>
        <v>0</v>
      </c>
      <c r="NU223" s="850">
        <f t="shared" ref="NU223" si="1487">NU222</f>
        <v>1.1855116368034855</v>
      </c>
      <c r="NV223" s="850">
        <f t="shared" ref="NV223" si="1488">NV222</f>
        <v>1.1855116368034855</v>
      </c>
      <c r="NW223" s="850">
        <f t="shared" ref="NW223" si="1489">NW222</f>
        <v>1.1855116368034855</v>
      </c>
      <c r="NX223" s="850">
        <f t="shared" ref="NX223" si="1490">NX222</f>
        <v>1.1855116368034855</v>
      </c>
      <c r="NY223" s="850">
        <f t="shared" ref="NY223" si="1491">NY222</f>
        <v>0.8189279661455906</v>
      </c>
      <c r="NZ223" s="850">
        <f t="shared" ref="NZ223" si="1492">NZ222</f>
        <v>0.8189279661455906</v>
      </c>
      <c r="OA223" s="850">
        <f t="shared" ref="OA223" si="1493">OA222</f>
        <v>0.74841907676175623</v>
      </c>
      <c r="OB223" s="850">
        <f t="shared" ref="OB223" si="1494">OB222</f>
        <v>0.74841907676175623</v>
      </c>
      <c r="OC223" s="850">
        <f t="shared" ref="OC223" si="1495">OC222</f>
        <v>0.74841907676175623</v>
      </c>
      <c r="OD223" s="850">
        <f t="shared" ref="OD223" si="1496">OD222</f>
        <v>0.85573249046023214</v>
      </c>
      <c r="OE223" s="850">
        <f t="shared" ref="OE223" si="1497">OE222</f>
        <v>0.85573249046023214</v>
      </c>
      <c r="OF223" s="850">
        <f t="shared" ref="OF223" si="1498">OF222</f>
        <v>0.85573249046023214</v>
      </c>
      <c r="OG223" s="850">
        <f t="shared" ref="OG223" si="1499">OG222</f>
        <v>0.85573249046023214</v>
      </c>
      <c r="OH223" s="850">
        <f t="shared" ref="OH223" si="1500">OH222</f>
        <v>0.99489632751647683</v>
      </c>
      <c r="OI223" s="850">
        <f t="shared" ref="OI223" si="1501">OI222</f>
        <v>0.99489632751647683</v>
      </c>
      <c r="OJ223" s="850">
        <f t="shared" ref="OJ223" si="1502">OJ222</f>
        <v>0.99489632751647683</v>
      </c>
      <c r="OK223" s="850">
        <f t="shared" ref="OK223" si="1503">OK222</f>
        <v>0.99489632751647683</v>
      </c>
      <c r="OL223" s="850">
        <f t="shared" ref="OL223" si="1504">OL222</f>
        <v>0.99489632751647683</v>
      </c>
      <c r="OM223" s="850">
        <f t="shared" ref="OM223" si="1505">OM222</f>
        <v>0.99489632751647683</v>
      </c>
      <c r="ON223" s="850">
        <f t="shared" ref="ON223" si="1506">ON222</f>
        <v>0.99489632751647683</v>
      </c>
      <c r="OO223" s="850">
        <f t="shared" ref="OO223" si="1507">OO222</f>
        <v>0.99489632751647683</v>
      </c>
      <c r="OP223" s="850">
        <f t="shared" ref="OP223" si="1508">OP222</f>
        <v>0.43793451670921968</v>
      </c>
      <c r="OQ223" s="850">
        <f t="shared" ref="OQ223" si="1509">OQ222</f>
        <v>0.43793451670921968</v>
      </c>
      <c r="OR223" s="850">
        <f t="shared" ref="OR223" si="1510">OR222</f>
        <v>0.43793451670921968</v>
      </c>
      <c r="OS223" s="850">
        <f t="shared" ref="OS223" si="1511">OS222</f>
        <v>0.43793451670921968</v>
      </c>
      <c r="OT223" s="850">
        <f t="shared" ref="OT223" si="1512">OT222</f>
        <v>0.43793451670921968</v>
      </c>
      <c r="OU223" s="850">
        <f t="shared" ref="OU223" si="1513">OU222</f>
        <v>0.43793451670921968</v>
      </c>
      <c r="OV223" s="850">
        <f t="shared" ref="OV223" si="1514">OV222</f>
        <v>0.43793451670921968</v>
      </c>
      <c r="OW223" s="850">
        <f t="shared" ref="OW223" si="1515">OW222</f>
        <v>0.17867047865861885</v>
      </c>
      <c r="OX223" s="850">
        <f t="shared" ref="OX223" si="1516">OX222</f>
        <v>0.17867047865861885</v>
      </c>
      <c r="OY223" s="850">
        <f t="shared" ref="OY223" si="1517">OY222</f>
        <v>0.17867047865861885</v>
      </c>
      <c r="OZ223" s="850">
        <f t="shared" ref="OZ223" si="1518">OZ222</f>
        <v>0.17867047865861885</v>
      </c>
      <c r="PA223" s="850">
        <f t="shared" ref="PA223" si="1519">PA222</f>
        <v>0.17867047865861885</v>
      </c>
      <c r="PB223" s="850">
        <f t="shared" ref="PB223" si="1520">PB222</f>
        <v>2.6155701571859424E-3</v>
      </c>
      <c r="PC223" s="850">
        <f t="shared" ref="PC223" si="1521">PC222</f>
        <v>2.6155701571859424E-3</v>
      </c>
      <c r="PD223" s="850">
        <f t="shared" ref="PD223" si="1522">PD222</f>
        <v>2.6155701571859424E-3</v>
      </c>
      <c r="PE223" s="850">
        <f t="shared" ref="PE223" si="1523">PE222</f>
        <v>2.6155701571859424E-3</v>
      </c>
      <c r="PF223" s="850">
        <f t="shared" ref="PF223" si="1524">PF222</f>
        <v>0</v>
      </c>
      <c r="PG223" s="850">
        <f t="shared" ref="PG223" si="1525">PG222</f>
        <v>0</v>
      </c>
      <c r="PH223" s="850">
        <f t="shared" ref="PH223" si="1526">PH222</f>
        <v>0</v>
      </c>
      <c r="PI223" s="850">
        <f t="shared" ref="PI223" si="1527">PI222</f>
        <v>0</v>
      </c>
      <c r="PJ223" s="850">
        <f t="shared" ref="PJ223" si="1528">PJ222</f>
        <v>0</v>
      </c>
      <c r="PK223" s="850">
        <f t="shared" ref="PK223" si="1529">PK222</f>
        <v>0</v>
      </c>
      <c r="PL223" s="850">
        <f t="shared" ref="PL223" si="1530">PL222</f>
        <v>0</v>
      </c>
      <c r="PM223" s="850">
        <f t="shared" ref="PM223" si="1531">PM222</f>
        <v>0</v>
      </c>
      <c r="PN223" s="850">
        <f t="shared" ref="PN223" si="1532">PN222</f>
        <v>0</v>
      </c>
      <c r="PO223" s="850">
        <f t="shared" ref="PO223" si="1533">PO222</f>
        <v>0</v>
      </c>
      <c r="PP223" s="850">
        <f t="shared" ref="PP223" si="1534">PP222</f>
        <v>0</v>
      </c>
      <c r="PQ223" s="850">
        <f t="shared" ref="PQ223" si="1535">PQ222</f>
        <v>0</v>
      </c>
      <c r="PR223" s="850">
        <f t="shared" ref="PR223" si="1536">PR222</f>
        <v>0</v>
      </c>
      <c r="PS223" s="850">
        <f t="shared" ref="PS223" si="1537">PS222</f>
        <v>0</v>
      </c>
      <c r="PT223" s="850">
        <f t="shared" ref="PT223" si="1538">PT222</f>
        <v>0</v>
      </c>
      <c r="PU223" s="850">
        <f t="shared" ref="PU223" si="1539">PU222</f>
        <v>1.1855116368034855</v>
      </c>
      <c r="PV223" s="850">
        <f t="shared" ref="PV223" si="1540">PV222</f>
        <v>1.1855116368034855</v>
      </c>
      <c r="PW223" s="850">
        <f t="shared" ref="PW223" si="1541">PW222</f>
        <v>1.1855116368034855</v>
      </c>
      <c r="PX223" s="850">
        <f t="shared" ref="PX223" si="1542">PX222</f>
        <v>1.1855116368034855</v>
      </c>
      <c r="PY223" s="850">
        <f t="shared" ref="PY223" si="1543">PY222</f>
        <v>0.8189279661455906</v>
      </c>
      <c r="PZ223" s="850">
        <f t="shared" ref="PZ223" si="1544">PZ222</f>
        <v>0.8189279661455906</v>
      </c>
      <c r="QA223" s="850">
        <f t="shared" ref="QA223" si="1545">QA222</f>
        <v>0.74841907676175623</v>
      </c>
      <c r="QB223" s="850">
        <f t="shared" ref="QB223" si="1546">QB222</f>
        <v>0.74841907676175623</v>
      </c>
      <c r="QC223" s="850">
        <f t="shared" ref="QC223" si="1547">QC222</f>
        <v>0.74841907676175623</v>
      </c>
      <c r="QD223" s="850">
        <f t="shared" ref="QD223" si="1548">QD222</f>
        <v>0.85573249046023214</v>
      </c>
      <c r="QE223" s="850">
        <f t="shared" ref="QE223" si="1549">QE222</f>
        <v>0.85573249046023214</v>
      </c>
      <c r="QF223" s="850">
        <f t="shared" ref="QF223" si="1550">QF222</f>
        <v>0.85573249046023214</v>
      </c>
      <c r="QG223" s="850">
        <f t="shared" ref="QG223" si="1551">QG222</f>
        <v>0.85573249046023214</v>
      </c>
      <c r="QH223" s="850">
        <f t="shared" ref="QH223" si="1552">QH222</f>
        <v>0.99489632751647683</v>
      </c>
      <c r="QI223" s="850">
        <f t="shared" ref="QI223" si="1553">QI222</f>
        <v>0.99489632751647683</v>
      </c>
      <c r="QJ223" s="850">
        <f t="shared" ref="QJ223" si="1554">QJ222</f>
        <v>0.99489632751647683</v>
      </c>
      <c r="QK223" s="850">
        <f t="shared" ref="QK223" si="1555">QK222</f>
        <v>0.99489632751647683</v>
      </c>
      <c r="QL223" s="850">
        <f t="shared" ref="QL223" si="1556">QL222</f>
        <v>0.99489632751647683</v>
      </c>
      <c r="QM223" s="850">
        <f t="shared" ref="QM223" si="1557">QM222</f>
        <v>0.99489632751647683</v>
      </c>
      <c r="QN223" s="850">
        <f t="shared" ref="QN223" si="1558">QN222</f>
        <v>0.99489632751647683</v>
      </c>
      <c r="QO223" s="850">
        <f t="shared" ref="QO223" si="1559">QO222</f>
        <v>0.99489632751647683</v>
      </c>
      <c r="QP223" s="850">
        <f t="shared" ref="QP223" si="1560">QP222</f>
        <v>0.43793451670921968</v>
      </c>
      <c r="QQ223" s="850">
        <f t="shared" ref="QQ223" si="1561">QQ222</f>
        <v>0.43793451670921968</v>
      </c>
      <c r="QR223" s="850">
        <f t="shared" ref="QR223" si="1562">QR222</f>
        <v>0.43793451670921968</v>
      </c>
      <c r="QS223" s="850">
        <f t="shared" ref="QS223" si="1563">QS222</f>
        <v>0.43793451670921968</v>
      </c>
      <c r="QT223" s="850">
        <f t="shared" ref="QT223" si="1564">QT222</f>
        <v>0.43793451670921968</v>
      </c>
      <c r="QU223" s="850">
        <f t="shared" ref="QU223" si="1565">QU222</f>
        <v>0.43793451670921968</v>
      </c>
      <c r="QV223" s="850">
        <f t="shared" ref="QV223" si="1566">QV222</f>
        <v>0.43793451670921968</v>
      </c>
      <c r="QW223" s="850">
        <f t="shared" ref="QW223" si="1567">QW222</f>
        <v>0.17867047865861885</v>
      </c>
      <c r="QX223" s="850">
        <f t="shared" ref="QX223" si="1568">QX222</f>
        <v>0.17867047865861885</v>
      </c>
      <c r="QY223" s="850">
        <f t="shared" ref="QY223" si="1569">QY222</f>
        <v>0.17867047865861885</v>
      </c>
      <c r="QZ223" s="850">
        <f t="shared" ref="QZ223" si="1570">QZ222</f>
        <v>0.17867047865861885</v>
      </c>
      <c r="RA223" s="850">
        <f t="shared" ref="RA223" si="1571">RA222</f>
        <v>0.17867047865861885</v>
      </c>
      <c r="RB223" s="850">
        <f t="shared" ref="RB223" si="1572">RB222</f>
        <v>2.6155701571859424E-3</v>
      </c>
      <c r="RC223" s="850">
        <f t="shared" ref="RC223" si="1573">RC222</f>
        <v>2.6155701571859424E-3</v>
      </c>
      <c r="RD223" s="850">
        <f t="shared" ref="RD223" si="1574">RD222</f>
        <v>2.6155701571859424E-3</v>
      </c>
      <c r="RE223" s="850">
        <f t="shared" ref="RE223" si="1575">RE222</f>
        <v>2.6155701571859424E-3</v>
      </c>
      <c r="RF223" s="850">
        <f t="shared" ref="RF223" si="1576">RF222</f>
        <v>0</v>
      </c>
      <c r="RG223" s="850">
        <f t="shared" ref="RG223" si="1577">RG222</f>
        <v>0</v>
      </c>
      <c r="RH223" s="850">
        <f t="shared" ref="RH223" si="1578">RH222</f>
        <v>0</v>
      </c>
      <c r="RI223" s="850">
        <f t="shared" ref="RI223" si="1579">RI222</f>
        <v>0</v>
      </c>
      <c r="RJ223" s="850">
        <f t="shared" ref="RJ223" si="1580">RJ222</f>
        <v>0</v>
      </c>
      <c r="RK223" s="850">
        <f t="shared" ref="RK223" si="1581">RK222</f>
        <v>0</v>
      </c>
      <c r="RL223" s="850">
        <f t="shared" ref="RL223" si="1582">RL222</f>
        <v>0</v>
      </c>
      <c r="RM223" s="850">
        <f t="shared" ref="RM223" si="1583">RM222</f>
        <v>0</v>
      </c>
      <c r="RN223" s="850">
        <f t="shared" ref="RN223" si="1584">RN222</f>
        <v>0</v>
      </c>
      <c r="RO223" s="850">
        <f t="shared" ref="RO223" si="1585">RO222</f>
        <v>0</v>
      </c>
      <c r="RP223" s="850">
        <f t="shared" ref="RP223" si="1586">RP222</f>
        <v>0</v>
      </c>
      <c r="RQ223" s="850">
        <f t="shared" ref="RQ223" si="1587">RQ222</f>
        <v>0</v>
      </c>
      <c r="RR223" s="850">
        <f t="shared" ref="RR223" si="1588">RR222</f>
        <v>0</v>
      </c>
      <c r="RS223" s="850">
        <f t="shared" ref="RS223" si="1589">RS222</f>
        <v>0</v>
      </c>
      <c r="RT223" s="850">
        <f t="shared" ref="RT223" si="1590">RT222</f>
        <v>0</v>
      </c>
      <c r="RU223" s="850">
        <f t="shared" ref="RU223" si="1591">RU222</f>
        <v>1.1855116368034855</v>
      </c>
      <c r="RV223" s="850">
        <f t="shared" ref="RV223" si="1592">RV222</f>
        <v>1.1855116368034855</v>
      </c>
      <c r="RW223" s="850">
        <f t="shared" ref="RW223" si="1593">RW222</f>
        <v>1.1855116368034855</v>
      </c>
      <c r="RX223" s="850">
        <f t="shared" ref="RX223" si="1594">RX222</f>
        <v>1.1855116368034855</v>
      </c>
      <c r="RY223" s="850">
        <f t="shared" ref="RY223" si="1595">RY222</f>
        <v>0.8189279661455906</v>
      </c>
      <c r="RZ223" s="850">
        <f t="shared" ref="RZ223" si="1596">RZ222</f>
        <v>0.8189279661455906</v>
      </c>
      <c r="SA223" s="850">
        <f t="shared" ref="SA223" si="1597">SA222</f>
        <v>0.74841907676175623</v>
      </c>
      <c r="SB223" s="850">
        <f t="shared" ref="SB223" si="1598">SB222</f>
        <v>0.74841907676175623</v>
      </c>
      <c r="SC223" s="850">
        <f t="shared" ref="SC223" si="1599">SC222</f>
        <v>0.74841907676175623</v>
      </c>
      <c r="SD223" s="850">
        <f t="shared" ref="SD223" si="1600">SD222</f>
        <v>0.85573249046023214</v>
      </c>
      <c r="SE223" s="850">
        <f t="shared" ref="SE223" si="1601">SE222</f>
        <v>0.85573249046023214</v>
      </c>
      <c r="SF223" s="850">
        <f t="shared" ref="SF223" si="1602">SF222</f>
        <v>0.85573249046023214</v>
      </c>
      <c r="SG223" s="850">
        <f t="shared" ref="SG223" si="1603">SG222</f>
        <v>0.85573249046023214</v>
      </c>
      <c r="SH223" s="850">
        <f t="shared" ref="SH223" si="1604">SH222</f>
        <v>0.99489632751647683</v>
      </c>
      <c r="SI223" s="850">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49">
        <f>K241</f>
        <v>0</v>
      </c>
      <c r="L244" s="849">
        <f t="shared" ref="L244:BW244" si="1609">L241</f>
        <v>0</v>
      </c>
      <c r="M244" s="849">
        <f t="shared" si="1609"/>
        <v>0</v>
      </c>
      <c r="N244" s="849">
        <f t="shared" si="1609"/>
        <v>0</v>
      </c>
      <c r="O244" s="849">
        <f t="shared" si="1609"/>
        <v>0</v>
      </c>
      <c r="P244" s="849">
        <f t="shared" si="1609"/>
        <v>0</v>
      </c>
      <c r="Q244" s="849">
        <f t="shared" si="1609"/>
        <v>0</v>
      </c>
      <c r="R244" s="849">
        <f t="shared" si="1609"/>
        <v>0</v>
      </c>
      <c r="S244" s="849">
        <f t="shared" si="1609"/>
        <v>0</v>
      </c>
      <c r="T244" s="849">
        <f t="shared" si="1609"/>
        <v>0</v>
      </c>
      <c r="U244" s="849">
        <f t="shared" si="1609"/>
        <v>0</v>
      </c>
      <c r="V244" s="849">
        <f t="shared" si="1609"/>
        <v>0</v>
      </c>
      <c r="W244" s="849">
        <f t="shared" si="1609"/>
        <v>0</v>
      </c>
      <c r="X244" s="849">
        <f t="shared" si="1609"/>
        <v>0</v>
      </c>
      <c r="Y244" s="849">
        <f t="shared" si="1609"/>
        <v>0</v>
      </c>
      <c r="Z244" s="849">
        <f t="shared" si="1609"/>
        <v>0</v>
      </c>
      <c r="AA244" s="849">
        <f t="shared" si="1609"/>
        <v>0</v>
      </c>
      <c r="AB244" s="849">
        <f t="shared" si="1609"/>
        <v>0</v>
      </c>
      <c r="AC244" s="849">
        <f t="shared" si="1609"/>
        <v>0</v>
      </c>
      <c r="AD244" s="849">
        <f t="shared" si="1609"/>
        <v>0</v>
      </c>
      <c r="AE244" s="849">
        <f t="shared" si="1609"/>
        <v>0</v>
      </c>
      <c r="AF244" s="849">
        <f t="shared" si="1609"/>
        <v>0</v>
      </c>
      <c r="AG244" s="849">
        <f t="shared" si="1609"/>
        <v>0</v>
      </c>
      <c r="AH244" s="849">
        <f t="shared" si="1609"/>
        <v>0</v>
      </c>
      <c r="AI244" s="849">
        <f t="shared" si="1609"/>
        <v>0</v>
      </c>
      <c r="AJ244" s="849">
        <f t="shared" si="1609"/>
        <v>0</v>
      </c>
      <c r="AK244" s="849">
        <f t="shared" si="1609"/>
        <v>0</v>
      </c>
      <c r="AL244" s="849">
        <f t="shared" si="1609"/>
        <v>0</v>
      </c>
      <c r="AM244" s="849">
        <f t="shared" si="1609"/>
        <v>0</v>
      </c>
      <c r="AN244" s="849">
        <f t="shared" si="1609"/>
        <v>0</v>
      </c>
      <c r="AO244" s="849">
        <f t="shared" si="1609"/>
        <v>0</v>
      </c>
      <c r="AP244" s="849">
        <f t="shared" si="1609"/>
        <v>0</v>
      </c>
      <c r="AQ244" s="849">
        <f t="shared" si="1609"/>
        <v>0</v>
      </c>
      <c r="AR244" s="849">
        <f t="shared" si="1609"/>
        <v>0</v>
      </c>
      <c r="AS244" s="849">
        <f t="shared" si="1609"/>
        <v>0</v>
      </c>
      <c r="AT244" s="849">
        <f t="shared" si="1609"/>
        <v>0</v>
      </c>
      <c r="AU244" s="849">
        <f t="shared" si="1609"/>
        <v>0</v>
      </c>
      <c r="AV244" s="849">
        <f t="shared" si="1609"/>
        <v>0</v>
      </c>
      <c r="AW244" s="849">
        <f t="shared" si="1609"/>
        <v>0</v>
      </c>
      <c r="AX244" s="849">
        <f t="shared" si="1609"/>
        <v>0</v>
      </c>
      <c r="AY244" s="849">
        <f t="shared" si="1609"/>
        <v>0</v>
      </c>
      <c r="AZ244" s="849">
        <f t="shared" si="1609"/>
        <v>0</v>
      </c>
      <c r="BA244" s="849">
        <f t="shared" si="1609"/>
        <v>0</v>
      </c>
      <c r="BB244" s="849">
        <f t="shared" si="1609"/>
        <v>0</v>
      </c>
      <c r="BC244" s="849">
        <f t="shared" si="1609"/>
        <v>0</v>
      </c>
      <c r="BD244" s="849">
        <f t="shared" si="1609"/>
        <v>0</v>
      </c>
      <c r="BE244" s="849">
        <f t="shared" si="1609"/>
        <v>0</v>
      </c>
      <c r="BF244" s="849">
        <f t="shared" si="1609"/>
        <v>0</v>
      </c>
      <c r="BG244" s="849">
        <f t="shared" si="1609"/>
        <v>0</v>
      </c>
      <c r="BH244" s="849">
        <f t="shared" si="1609"/>
        <v>0</v>
      </c>
      <c r="BI244" s="849">
        <f t="shared" si="1609"/>
        <v>0</v>
      </c>
      <c r="BJ244" s="849">
        <f t="shared" si="1609"/>
        <v>0</v>
      </c>
      <c r="BK244" s="849">
        <f t="shared" si="1609"/>
        <v>0</v>
      </c>
      <c r="BL244" s="849">
        <f t="shared" si="1609"/>
        <v>0</v>
      </c>
      <c r="BM244" s="849">
        <f t="shared" si="1609"/>
        <v>0</v>
      </c>
      <c r="BN244" s="849">
        <f t="shared" si="1609"/>
        <v>0</v>
      </c>
      <c r="BO244" s="849">
        <f t="shared" si="1609"/>
        <v>0</v>
      </c>
      <c r="BP244" s="849">
        <f t="shared" si="1609"/>
        <v>0</v>
      </c>
      <c r="BQ244" s="849">
        <f t="shared" si="1609"/>
        <v>0</v>
      </c>
      <c r="BR244" s="849">
        <f t="shared" si="1609"/>
        <v>0</v>
      </c>
      <c r="BS244" s="849">
        <f t="shared" si="1609"/>
        <v>0</v>
      </c>
      <c r="BT244" s="849">
        <f t="shared" si="1609"/>
        <v>0</v>
      </c>
      <c r="BU244" s="849">
        <f t="shared" si="1609"/>
        <v>0</v>
      </c>
      <c r="BV244" s="849">
        <f t="shared" si="1609"/>
        <v>0</v>
      </c>
      <c r="BW244" s="849">
        <f t="shared" si="1609"/>
        <v>0</v>
      </c>
      <c r="BX244" s="849">
        <f t="shared" ref="BX244:EI244" si="1610">BX241</f>
        <v>0</v>
      </c>
      <c r="BY244" s="849">
        <f t="shared" si="1610"/>
        <v>0</v>
      </c>
      <c r="BZ244" s="849">
        <f t="shared" si="1610"/>
        <v>0</v>
      </c>
      <c r="CA244" s="849">
        <f t="shared" si="1610"/>
        <v>0</v>
      </c>
      <c r="CB244" s="849">
        <f t="shared" si="1610"/>
        <v>0</v>
      </c>
      <c r="CC244" s="849">
        <f t="shared" si="1610"/>
        <v>0</v>
      </c>
      <c r="CD244" s="849">
        <f t="shared" si="1610"/>
        <v>0</v>
      </c>
      <c r="CE244" s="849">
        <f t="shared" si="1610"/>
        <v>0</v>
      </c>
      <c r="CF244" s="849">
        <f t="shared" si="1610"/>
        <v>0</v>
      </c>
      <c r="CG244" s="849">
        <f t="shared" si="1610"/>
        <v>0</v>
      </c>
      <c r="CH244" s="849">
        <f t="shared" si="1610"/>
        <v>0</v>
      </c>
      <c r="CI244" s="849">
        <f t="shared" si="1610"/>
        <v>0</v>
      </c>
      <c r="CJ244" s="849">
        <f t="shared" si="1610"/>
        <v>0</v>
      </c>
      <c r="CK244" s="849">
        <f t="shared" si="1610"/>
        <v>0</v>
      </c>
      <c r="CL244" s="849">
        <f t="shared" si="1610"/>
        <v>0</v>
      </c>
      <c r="CM244" s="849">
        <f t="shared" si="1610"/>
        <v>0</v>
      </c>
      <c r="CN244" s="849">
        <f t="shared" si="1610"/>
        <v>0</v>
      </c>
      <c r="CO244" s="849">
        <f t="shared" si="1610"/>
        <v>0</v>
      </c>
      <c r="CP244" s="849">
        <f t="shared" si="1610"/>
        <v>0</v>
      </c>
      <c r="CQ244" s="849">
        <f t="shared" si="1610"/>
        <v>0</v>
      </c>
      <c r="CR244" s="849">
        <f t="shared" si="1610"/>
        <v>0</v>
      </c>
      <c r="CS244" s="849">
        <f t="shared" si="1610"/>
        <v>0</v>
      </c>
      <c r="CT244" s="849">
        <f t="shared" si="1610"/>
        <v>0</v>
      </c>
      <c r="CU244" s="849">
        <f t="shared" si="1610"/>
        <v>0</v>
      </c>
      <c r="CV244" s="849">
        <f t="shared" si="1610"/>
        <v>0</v>
      </c>
      <c r="CW244" s="849">
        <f t="shared" si="1610"/>
        <v>0</v>
      </c>
      <c r="CX244" s="849">
        <f t="shared" si="1610"/>
        <v>0</v>
      </c>
      <c r="CY244" s="849">
        <f t="shared" si="1610"/>
        <v>0</v>
      </c>
      <c r="CZ244" s="849">
        <f t="shared" si="1610"/>
        <v>0</v>
      </c>
      <c r="DA244" s="849">
        <f t="shared" si="1610"/>
        <v>0</v>
      </c>
      <c r="DB244" s="849">
        <f t="shared" si="1610"/>
        <v>0</v>
      </c>
      <c r="DC244" s="849">
        <f t="shared" si="1610"/>
        <v>0</v>
      </c>
      <c r="DD244" s="849">
        <f t="shared" si="1610"/>
        <v>0</v>
      </c>
      <c r="DE244" s="849">
        <f t="shared" si="1610"/>
        <v>0</v>
      </c>
      <c r="DF244" s="849">
        <f t="shared" si="1610"/>
        <v>0</v>
      </c>
      <c r="DG244" s="849">
        <f t="shared" si="1610"/>
        <v>0.28202980703834779</v>
      </c>
      <c r="DH244" s="849">
        <f t="shared" si="1610"/>
        <v>0.28202980703834779</v>
      </c>
      <c r="DI244" s="849">
        <f t="shared" si="1610"/>
        <v>0.28202980703834779</v>
      </c>
      <c r="DJ244" s="849">
        <f t="shared" si="1610"/>
        <v>0.28202980703834779</v>
      </c>
      <c r="DK244" s="849">
        <f t="shared" si="1610"/>
        <v>0.28202980703834779</v>
      </c>
      <c r="DL244" s="849">
        <f t="shared" si="1610"/>
        <v>0.28202980703834779</v>
      </c>
      <c r="DM244" s="849">
        <f t="shared" si="1610"/>
        <v>0.28202980703834779</v>
      </c>
      <c r="DN244" s="849">
        <f t="shared" si="1610"/>
        <v>0.33963557389356414</v>
      </c>
      <c r="DO244" s="849">
        <f t="shared" si="1610"/>
        <v>0.33963557389356414</v>
      </c>
      <c r="DP244" s="849">
        <f t="shared" si="1610"/>
        <v>0.33963557389356414</v>
      </c>
      <c r="DQ244" s="849">
        <f t="shared" si="1610"/>
        <v>0.33963557389356414</v>
      </c>
      <c r="DR244" s="849">
        <f t="shared" si="1610"/>
        <v>0.33963557389356414</v>
      </c>
      <c r="DS244" s="849">
        <f t="shared" si="1610"/>
        <v>0.33963557389356414</v>
      </c>
      <c r="DT244" s="849">
        <f t="shared" si="1610"/>
        <v>0.33963557389356414</v>
      </c>
      <c r="DU244" s="849">
        <f t="shared" si="1610"/>
        <v>0.33871761051527915</v>
      </c>
      <c r="DV244" s="849">
        <f t="shared" si="1610"/>
        <v>0.33871761051527915</v>
      </c>
      <c r="DW244" s="849">
        <f t="shared" si="1610"/>
        <v>0.33871761051527915</v>
      </c>
      <c r="DX244" s="849">
        <f t="shared" si="1610"/>
        <v>0.33871761051527915</v>
      </c>
      <c r="DY244" s="849">
        <f t="shared" si="1610"/>
        <v>-0.13841036047530952</v>
      </c>
      <c r="DZ244" s="849">
        <f t="shared" si="1610"/>
        <v>-0.13841036047530952</v>
      </c>
      <c r="EA244" s="849">
        <f t="shared" si="1610"/>
        <v>-1.7233334004382543</v>
      </c>
      <c r="EB244" s="849">
        <f t="shared" si="1610"/>
        <v>-1.7233334004382543</v>
      </c>
      <c r="EC244" s="849">
        <f t="shared" si="1610"/>
        <v>-1.7233334004382543</v>
      </c>
      <c r="ED244" s="849">
        <f t="shared" si="1610"/>
        <v>-4.2102928624872007</v>
      </c>
      <c r="EE244" s="849">
        <f t="shared" si="1610"/>
        <v>-4.2102928624872007</v>
      </c>
      <c r="EF244" s="849">
        <f t="shared" si="1610"/>
        <v>-4.2102928624872007</v>
      </c>
      <c r="EG244" s="849">
        <f t="shared" si="1610"/>
        <v>-4.2102928624872007</v>
      </c>
      <c r="EH244" s="849">
        <f t="shared" si="1610"/>
        <v>-3.0587011954731889</v>
      </c>
      <c r="EI244" s="849">
        <f t="shared" si="1610"/>
        <v>-3.0587011954731889</v>
      </c>
      <c r="EJ244" s="849">
        <f t="shared" ref="EJ244:GU244" si="1611">EJ241</f>
        <v>-3.0587011954731889</v>
      </c>
      <c r="EK244" s="849">
        <f t="shared" si="1611"/>
        <v>-3.0587011954731889</v>
      </c>
      <c r="EL244" s="849">
        <f t="shared" si="1611"/>
        <v>-3.0587011954731889</v>
      </c>
      <c r="EM244" s="849">
        <f t="shared" si="1611"/>
        <v>-3.0587011954731889</v>
      </c>
      <c r="EN244" s="849">
        <f t="shared" si="1611"/>
        <v>-3.0587011954731889</v>
      </c>
      <c r="EO244" s="849">
        <f t="shared" si="1611"/>
        <v>-3.0587011954731889</v>
      </c>
      <c r="EP244" s="849">
        <f t="shared" si="1611"/>
        <v>-2.8897245744466016</v>
      </c>
      <c r="EQ244" s="849">
        <f t="shared" si="1611"/>
        <v>-2.8897245744466016</v>
      </c>
      <c r="ER244" s="849">
        <f t="shared" si="1611"/>
        <v>-2.8897245744466016</v>
      </c>
      <c r="ES244" s="849">
        <f t="shared" si="1611"/>
        <v>-2.8897245744466016</v>
      </c>
      <c r="ET244" s="849">
        <f t="shared" si="1611"/>
        <v>-2.8897245744466016</v>
      </c>
      <c r="EU244" s="849">
        <f t="shared" si="1611"/>
        <v>-2.8897245744466016</v>
      </c>
      <c r="EV244" s="849">
        <f t="shared" si="1611"/>
        <v>-2.8897245744466016</v>
      </c>
      <c r="EW244" s="849">
        <f t="shared" si="1611"/>
        <v>-0.65224307695005734</v>
      </c>
      <c r="EX244" s="849">
        <f t="shared" si="1611"/>
        <v>-0.65224307695005734</v>
      </c>
      <c r="EY244" s="849">
        <f t="shared" si="1611"/>
        <v>-0.65224307695005734</v>
      </c>
      <c r="EZ244" s="849">
        <f t="shared" si="1611"/>
        <v>-0.65224307695005734</v>
      </c>
      <c r="FA244" s="849">
        <f t="shared" si="1611"/>
        <v>-0.65224307695005734</v>
      </c>
      <c r="FB244" s="849">
        <f t="shared" si="1611"/>
        <v>-0.73092561693484459</v>
      </c>
      <c r="FC244" s="849">
        <f t="shared" si="1611"/>
        <v>-0.73092561693484459</v>
      </c>
      <c r="FD244" s="849">
        <f t="shared" si="1611"/>
        <v>-0.73092561693484459</v>
      </c>
      <c r="FE244" s="849">
        <f t="shared" si="1611"/>
        <v>-0.73092561693484459</v>
      </c>
      <c r="FF244" s="849">
        <f t="shared" si="1611"/>
        <v>-0.45744987235393797</v>
      </c>
      <c r="FG244" s="849">
        <f t="shared" si="1611"/>
        <v>-0.4224142359276124</v>
      </c>
      <c r="FH244" s="849">
        <f t="shared" si="1611"/>
        <v>-0.4224142359276124</v>
      </c>
      <c r="FI244" s="849">
        <f t="shared" si="1611"/>
        <v>-0.4224142359276124</v>
      </c>
      <c r="FJ244" s="849">
        <f t="shared" si="1611"/>
        <v>-0.4224142359276124</v>
      </c>
      <c r="FK244" s="849">
        <f t="shared" si="1611"/>
        <v>-0.4224142359276124</v>
      </c>
      <c r="FL244" s="849">
        <f t="shared" si="1611"/>
        <v>-0.4224142359276124</v>
      </c>
      <c r="FM244" s="849">
        <f t="shared" si="1611"/>
        <v>-0.4224142359276124</v>
      </c>
      <c r="FN244" s="849">
        <f t="shared" si="1611"/>
        <v>-0.26321756976751232</v>
      </c>
      <c r="FO244" s="849">
        <f t="shared" si="1611"/>
        <v>-0.26321756976751232</v>
      </c>
      <c r="FP244" s="849">
        <f t="shared" si="1611"/>
        <v>-0.26321756976751232</v>
      </c>
      <c r="FQ244" s="849">
        <f t="shared" si="1611"/>
        <v>-0.26321756976751232</v>
      </c>
      <c r="FR244" s="849">
        <f t="shared" si="1611"/>
        <v>-0.26321756976751232</v>
      </c>
      <c r="FS244" s="849">
        <f t="shared" si="1611"/>
        <v>-0.26321756976751232</v>
      </c>
      <c r="FT244" s="849">
        <f t="shared" si="1611"/>
        <v>-0.26321756976751232</v>
      </c>
      <c r="FU244" s="849">
        <f t="shared" si="1611"/>
        <v>-0.22913250123092066</v>
      </c>
      <c r="FV244" s="849">
        <f t="shared" si="1611"/>
        <v>-0.22913250123092066</v>
      </c>
      <c r="FW244" s="849">
        <f t="shared" si="1611"/>
        <v>-0.22913250123092066</v>
      </c>
      <c r="FX244" s="849">
        <f t="shared" si="1611"/>
        <v>-0.22913250123092066</v>
      </c>
      <c r="FY244" s="849">
        <f t="shared" si="1611"/>
        <v>-0.48443626166359266</v>
      </c>
      <c r="FZ244" s="849">
        <f t="shared" si="1611"/>
        <v>-0.48443626166359266</v>
      </c>
      <c r="GA244" s="849">
        <f t="shared" si="1611"/>
        <v>-2.2354096108541954</v>
      </c>
      <c r="GB244" s="849">
        <f t="shared" si="1611"/>
        <v>-2.2354096108541954</v>
      </c>
      <c r="GC244" s="849">
        <f t="shared" si="1611"/>
        <v>-2.2354096108541954</v>
      </c>
      <c r="GD244" s="849">
        <f t="shared" si="1611"/>
        <v>-3.4815469654109759</v>
      </c>
      <c r="GE244" s="849">
        <f t="shared" si="1611"/>
        <v>-3.4815469654109759</v>
      </c>
      <c r="GF244" s="849">
        <f t="shared" si="1611"/>
        <v>-3.4815469654109759</v>
      </c>
      <c r="GG244" s="849">
        <f t="shared" si="1611"/>
        <v>-3.4815469654109759</v>
      </c>
      <c r="GH244" s="849">
        <f t="shared" si="1611"/>
        <v>-1.7152244823976144</v>
      </c>
      <c r="GI244" s="849">
        <f t="shared" si="1611"/>
        <v>-1.6825430575051303</v>
      </c>
      <c r="GJ244" s="849">
        <f t="shared" si="1611"/>
        <v>-1.6825430575051303</v>
      </c>
      <c r="GK244" s="849">
        <f t="shared" si="1611"/>
        <v>-1.6825430575051303</v>
      </c>
      <c r="GL244" s="849">
        <f t="shared" si="1611"/>
        <v>-1.6825430575051303</v>
      </c>
      <c r="GM244" s="849">
        <f t="shared" si="1611"/>
        <v>-1.6825430575051303</v>
      </c>
      <c r="GN244" s="849">
        <f t="shared" si="1611"/>
        <v>-1.6825430575051303</v>
      </c>
      <c r="GO244" s="849">
        <f t="shared" si="1611"/>
        <v>-1.6825430575051303</v>
      </c>
      <c r="GP244" s="849">
        <f t="shared" si="1611"/>
        <v>-0.39660068220934086</v>
      </c>
      <c r="GQ244" s="849">
        <f t="shared" si="1611"/>
        <v>-0.39660068220934086</v>
      </c>
      <c r="GR244" s="849">
        <f t="shared" si="1611"/>
        <v>-0.39660068220934086</v>
      </c>
      <c r="GS244" s="849">
        <f t="shared" si="1611"/>
        <v>-0.39660068220934086</v>
      </c>
      <c r="GT244" s="849">
        <f t="shared" si="1611"/>
        <v>-0.39660068220934086</v>
      </c>
      <c r="GU244" s="849">
        <f t="shared" si="1611"/>
        <v>-0.39660068220934086</v>
      </c>
      <c r="GV244" s="849">
        <f t="shared" ref="GV244:JG244" si="1612">GV241</f>
        <v>-0.39660068220934086</v>
      </c>
      <c r="GW244" s="849">
        <f t="shared" si="1612"/>
        <v>0.33034200191336005</v>
      </c>
      <c r="GX244" s="849">
        <f t="shared" si="1612"/>
        <v>0.33034200191336005</v>
      </c>
      <c r="GY244" s="849">
        <f t="shared" si="1612"/>
        <v>0.33034200191336005</v>
      </c>
      <c r="GZ244" s="849">
        <f t="shared" si="1612"/>
        <v>0.33034200191336005</v>
      </c>
      <c r="HA244" s="849">
        <f t="shared" si="1612"/>
        <v>0.33034200191336005</v>
      </c>
      <c r="HB244" s="849">
        <f t="shared" si="1612"/>
        <v>1.8315225365453713E-2</v>
      </c>
      <c r="HC244" s="849">
        <f t="shared" si="1612"/>
        <v>1.8315225365453713E-2</v>
      </c>
      <c r="HD244" s="849">
        <f t="shared" si="1612"/>
        <v>1.8315225365453713E-2</v>
      </c>
      <c r="HE244" s="849">
        <f t="shared" si="1612"/>
        <v>1.8315225365453713E-2</v>
      </c>
      <c r="HF244" s="849">
        <f t="shared" si="1612"/>
        <v>7.0694679800622495E-3</v>
      </c>
      <c r="HG244" s="849">
        <f t="shared" si="1612"/>
        <v>-0.22976336255154273</v>
      </c>
      <c r="HH244" s="849">
        <f t="shared" si="1612"/>
        <v>-0.22976336255154273</v>
      </c>
      <c r="HI244" s="849">
        <f t="shared" si="1612"/>
        <v>-0.22976336255154273</v>
      </c>
      <c r="HJ244" s="849">
        <f t="shared" si="1612"/>
        <v>-0.22976336255154273</v>
      </c>
      <c r="HK244" s="849">
        <f t="shared" si="1612"/>
        <v>-0.22976336255154273</v>
      </c>
      <c r="HL244" s="849">
        <f t="shared" si="1612"/>
        <v>-0.22976336255154273</v>
      </c>
      <c r="HM244" s="849">
        <f t="shared" si="1612"/>
        <v>-0.22976336255154273</v>
      </c>
      <c r="HN244" s="849">
        <f t="shared" si="1612"/>
        <v>-0.28019934846218941</v>
      </c>
      <c r="HO244" s="849">
        <f t="shared" si="1612"/>
        <v>-0.28019934846218941</v>
      </c>
      <c r="HP244" s="849">
        <f t="shared" si="1612"/>
        <v>-0.28019934846218941</v>
      </c>
      <c r="HQ244" s="849">
        <f t="shared" si="1612"/>
        <v>-0.28019934846218941</v>
      </c>
      <c r="HR244" s="849">
        <f t="shared" si="1612"/>
        <v>-0.28019934846218941</v>
      </c>
      <c r="HS244" s="849">
        <f t="shared" si="1612"/>
        <v>-0.28019934846218941</v>
      </c>
      <c r="HT244" s="849">
        <f t="shared" si="1612"/>
        <v>-0.28019934846218941</v>
      </c>
      <c r="HU244" s="849">
        <f t="shared" si="1612"/>
        <v>-0.2689816318797833</v>
      </c>
      <c r="HV244" s="849">
        <f t="shared" si="1612"/>
        <v>-0.2689816318797833</v>
      </c>
      <c r="HW244" s="849">
        <f t="shared" si="1612"/>
        <v>-0.2689816318797833</v>
      </c>
      <c r="HX244" s="849">
        <f t="shared" si="1612"/>
        <v>-0.2689816318797833</v>
      </c>
      <c r="HY244" s="849">
        <f t="shared" si="1612"/>
        <v>-0.56517563860752595</v>
      </c>
      <c r="HZ244" s="849">
        <f t="shared" si="1612"/>
        <v>-0.56517563860752595</v>
      </c>
      <c r="IA244" s="849">
        <f t="shared" si="1612"/>
        <v>-2.3437334245960288</v>
      </c>
      <c r="IB244" s="849">
        <f t="shared" si="1612"/>
        <v>-2.3437334245960288</v>
      </c>
      <c r="IC244" s="849">
        <f t="shared" si="1612"/>
        <v>-2.3437334245960288</v>
      </c>
      <c r="ID244" s="849">
        <f t="shared" si="1612"/>
        <v>-3.4910578278108906</v>
      </c>
      <c r="IE244" s="849">
        <f t="shared" si="1612"/>
        <v>-3.4910578278108906</v>
      </c>
      <c r="IF244" s="849">
        <f t="shared" si="1612"/>
        <v>-3.4910578278108906</v>
      </c>
      <c r="IG244" s="849">
        <f t="shared" si="1612"/>
        <v>-3.4910578278108906</v>
      </c>
      <c r="IH244" s="849">
        <f t="shared" si="1612"/>
        <v>-1.711737834333805</v>
      </c>
      <c r="II244" s="849">
        <f t="shared" si="1612"/>
        <v>-1.6645945765846832</v>
      </c>
      <c r="IJ244" s="849">
        <f t="shared" si="1612"/>
        <v>-1.6645945765846832</v>
      </c>
      <c r="IK244" s="849">
        <f t="shared" si="1612"/>
        <v>-1.6645945765846832</v>
      </c>
      <c r="IL244" s="849">
        <f t="shared" si="1612"/>
        <v>-1.6645945765846832</v>
      </c>
      <c r="IM244" s="849">
        <f t="shared" si="1612"/>
        <v>-1.6645945765846832</v>
      </c>
      <c r="IN244" s="849">
        <f t="shared" si="1612"/>
        <v>-1.6645945765846832</v>
      </c>
      <c r="IO244" s="849">
        <f t="shared" si="1612"/>
        <v>-1.6645945765846832</v>
      </c>
      <c r="IP244" s="849">
        <f t="shared" si="1612"/>
        <v>-0.61609191171100086</v>
      </c>
      <c r="IQ244" s="849">
        <f t="shared" si="1612"/>
        <v>-0.61609191171100086</v>
      </c>
      <c r="IR244" s="849">
        <f t="shared" si="1612"/>
        <v>-0.61609191171100086</v>
      </c>
      <c r="IS244" s="849">
        <f t="shared" si="1612"/>
        <v>-0.61609191171100086</v>
      </c>
      <c r="IT244" s="849">
        <f t="shared" si="1612"/>
        <v>-0.61609191171100086</v>
      </c>
      <c r="IU244" s="849">
        <f t="shared" si="1612"/>
        <v>-0.61609191171100086</v>
      </c>
      <c r="IV244" s="849">
        <f t="shared" si="1612"/>
        <v>-0.61609191171100086</v>
      </c>
      <c r="IW244" s="849">
        <f t="shared" si="1612"/>
        <v>0.29298738669873003</v>
      </c>
      <c r="IX244" s="849">
        <f t="shared" si="1612"/>
        <v>0.29298738669873003</v>
      </c>
      <c r="IY244" s="849">
        <f t="shared" si="1612"/>
        <v>0.29298738669873003</v>
      </c>
      <c r="IZ244" s="849">
        <f t="shared" si="1612"/>
        <v>0.29298738669873003</v>
      </c>
      <c r="JA244" s="849">
        <f t="shared" si="1612"/>
        <v>0.29298738669873003</v>
      </c>
      <c r="JB244" s="849">
        <f t="shared" si="1612"/>
        <v>0.21361454245599987</v>
      </c>
      <c r="JC244" s="849">
        <f t="shared" si="1612"/>
        <v>0.21361454245599987</v>
      </c>
      <c r="JD244" s="849">
        <f t="shared" si="1612"/>
        <v>0.21361454245599987</v>
      </c>
      <c r="JE244" s="849">
        <f t="shared" si="1612"/>
        <v>0.21361454245599987</v>
      </c>
      <c r="JF244" s="849">
        <f t="shared" si="1612"/>
        <v>0.13645750208681573</v>
      </c>
      <c r="JG244" s="849">
        <f t="shared" si="1612"/>
        <v>-0.20075065688958205</v>
      </c>
      <c r="JH244" s="849">
        <f t="shared" ref="JH244:LS244" si="1613">JH241</f>
        <v>-0.20075065688958205</v>
      </c>
      <c r="JI244" s="849">
        <f t="shared" si="1613"/>
        <v>-0.20075065688958205</v>
      </c>
      <c r="JJ244" s="849">
        <f t="shared" si="1613"/>
        <v>-0.20075065688958205</v>
      </c>
      <c r="JK244" s="849">
        <f t="shared" si="1613"/>
        <v>-0.20075065688958205</v>
      </c>
      <c r="JL244" s="849">
        <f t="shared" si="1613"/>
        <v>-0.20075065688958205</v>
      </c>
      <c r="JM244" s="849">
        <f t="shared" si="1613"/>
        <v>-0.20075065688958205</v>
      </c>
      <c r="JN244" s="849">
        <f t="shared" si="1613"/>
        <v>-0.26321756976751232</v>
      </c>
      <c r="JO244" s="849">
        <f t="shared" si="1613"/>
        <v>-0.26321756976751232</v>
      </c>
      <c r="JP244" s="849">
        <f t="shared" si="1613"/>
        <v>-0.26321756976751232</v>
      </c>
      <c r="JQ244" s="849">
        <f t="shared" si="1613"/>
        <v>-0.26321756976751232</v>
      </c>
      <c r="JR244" s="849">
        <f t="shared" si="1613"/>
        <v>-0.26321756976751232</v>
      </c>
      <c r="JS244" s="849">
        <f t="shared" si="1613"/>
        <v>-0.26321756976751232</v>
      </c>
      <c r="JT244" s="849">
        <f t="shared" si="1613"/>
        <v>-0.26321756976751232</v>
      </c>
      <c r="JU244" s="849">
        <f t="shared" si="1613"/>
        <v>-0.30883076252863884</v>
      </c>
      <c r="JV244" s="849">
        <f t="shared" si="1613"/>
        <v>-0.30883076252863884</v>
      </c>
      <c r="JW244" s="849">
        <f t="shared" si="1613"/>
        <v>-0.30883076252863884</v>
      </c>
      <c r="JX244" s="849">
        <f t="shared" si="1613"/>
        <v>-0.30883076252863884</v>
      </c>
      <c r="JY244" s="849">
        <f t="shared" si="1613"/>
        <v>-0.48443626166358822</v>
      </c>
      <c r="JZ244" s="849">
        <f t="shared" si="1613"/>
        <v>-0.48443626166358822</v>
      </c>
      <c r="KA244" s="849">
        <f t="shared" si="1613"/>
        <v>-2.5308381937864706</v>
      </c>
      <c r="KB244" s="849">
        <f t="shared" si="1613"/>
        <v>-2.5308381937864706</v>
      </c>
      <c r="KC244" s="849">
        <f t="shared" si="1613"/>
        <v>-2.5308381937864706</v>
      </c>
      <c r="KD244" s="849">
        <f t="shared" si="1613"/>
        <v>-4.4620531356734219</v>
      </c>
      <c r="KE244" s="849">
        <f t="shared" si="1613"/>
        <v>-4.4620531356734219</v>
      </c>
      <c r="KF244" s="849">
        <f t="shared" si="1613"/>
        <v>-4.4620531356734219</v>
      </c>
      <c r="KG244" s="849">
        <f t="shared" si="1613"/>
        <v>-4.4620531356734219</v>
      </c>
      <c r="KH244" s="849">
        <f t="shared" si="1613"/>
        <v>-1.5750036118465456</v>
      </c>
      <c r="KI244" s="849">
        <f t="shared" si="1613"/>
        <v>-1.5724838605982825</v>
      </c>
      <c r="KJ244" s="849">
        <f t="shared" si="1613"/>
        <v>-1.5724838605982825</v>
      </c>
      <c r="KK244" s="849">
        <f t="shared" si="1613"/>
        <v>-1.5724838605982825</v>
      </c>
      <c r="KL244" s="849">
        <f t="shared" si="1613"/>
        <v>-1.5724838605982825</v>
      </c>
      <c r="KM244" s="849">
        <f t="shared" si="1613"/>
        <v>-1.5724838605982825</v>
      </c>
      <c r="KN244" s="849">
        <f t="shared" si="1613"/>
        <v>-1.5724838605982825</v>
      </c>
      <c r="KO244" s="849">
        <f t="shared" si="1613"/>
        <v>-1.5724838605982825</v>
      </c>
      <c r="KP244" s="849">
        <f t="shared" si="1613"/>
        <v>-0.55027175751003021</v>
      </c>
      <c r="KQ244" s="849">
        <f t="shared" si="1613"/>
        <v>-0.55027175751003021</v>
      </c>
      <c r="KR244" s="849">
        <f t="shared" si="1613"/>
        <v>-0.55027175751003021</v>
      </c>
      <c r="KS244" s="849">
        <f t="shared" si="1613"/>
        <v>-0.55027175751003021</v>
      </c>
      <c r="KT244" s="849">
        <f t="shared" si="1613"/>
        <v>-0.55027175751003021</v>
      </c>
      <c r="KU244" s="849">
        <f t="shared" si="1613"/>
        <v>-0.55027175751003021</v>
      </c>
      <c r="KV244" s="849">
        <f t="shared" si="1613"/>
        <v>-0.55027175751003021</v>
      </c>
      <c r="KW244" s="849">
        <f t="shared" si="1613"/>
        <v>7.7672006258039161E-2</v>
      </c>
      <c r="KX244" s="849">
        <f t="shared" si="1613"/>
        <v>7.7672006258039161E-2</v>
      </c>
      <c r="KY244" s="849">
        <f t="shared" si="1613"/>
        <v>7.7672006258039161E-2</v>
      </c>
      <c r="KZ244" s="849">
        <f t="shared" si="1613"/>
        <v>7.7672006258039161E-2</v>
      </c>
      <c r="LA244" s="849">
        <f t="shared" si="1613"/>
        <v>7.7672006258039161E-2</v>
      </c>
      <c r="LB244" s="849">
        <f t="shared" si="1613"/>
        <v>-0.2401653595613551</v>
      </c>
      <c r="LC244" s="849">
        <f t="shared" si="1613"/>
        <v>-0.2401653595613551</v>
      </c>
      <c r="LD244" s="849">
        <f t="shared" si="1613"/>
        <v>-0.2401653595613551</v>
      </c>
      <c r="LE244" s="849">
        <f t="shared" si="1613"/>
        <v>-0.2401653595613551</v>
      </c>
      <c r="LF244" s="849">
        <f t="shared" si="1613"/>
        <v>-5.8875890561379762E-2</v>
      </c>
      <c r="LG244" s="849">
        <f t="shared" si="1613"/>
        <v>-0.38703857255021834</v>
      </c>
      <c r="LH244" s="849">
        <f t="shared" si="1613"/>
        <v>-0.38703857255021834</v>
      </c>
      <c r="LI244" s="849">
        <f t="shared" si="1613"/>
        <v>-0.38703857255021834</v>
      </c>
      <c r="LJ244" s="849">
        <f t="shared" si="1613"/>
        <v>-0.38703857255021834</v>
      </c>
      <c r="LK244" s="849">
        <f t="shared" si="1613"/>
        <v>-0.38703857255021834</v>
      </c>
      <c r="LL244" s="849">
        <f t="shared" si="1613"/>
        <v>-0.38703857255021834</v>
      </c>
      <c r="LM244" s="849">
        <f t="shared" si="1613"/>
        <v>-0.38703857255021834</v>
      </c>
      <c r="LN244" s="849">
        <f t="shared" si="1613"/>
        <v>-0.26321756976751232</v>
      </c>
      <c r="LO244" s="849">
        <f t="shared" si="1613"/>
        <v>-0.26321756976751232</v>
      </c>
      <c r="LP244" s="849">
        <f t="shared" si="1613"/>
        <v>-0.26321756976751232</v>
      </c>
      <c r="LQ244" s="849">
        <f t="shared" si="1613"/>
        <v>-0.26321756976751232</v>
      </c>
      <c r="LR244" s="849">
        <f t="shared" si="1613"/>
        <v>-0.26321756976751232</v>
      </c>
      <c r="LS244" s="849">
        <f t="shared" si="1613"/>
        <v>-0.26321756976751232</v>
      </c>
      <c r="LT244" s="849">
        <f t="shared" ref="LT244:OE244" si="1614">LT241</f>
        <v>-0.26321756976751232</v>
      </c>
      <c r="LU244" s="849">
        <f t="shared" si="1614"/>
        <v>-0.30883076252863884</v>
      </c>
      <c r="LV244" s="849">
        <f t="shared" si="1614"/>
        <v>-0.30883076252863884</v>
      </c>
      <c r="LW244" s="849">
        <f t="shared" si="1614"/>
        <v>-0.30883076252863884</v>
      </c>
      <c r="LX244" s="849">
        <f t="shared" si="1614"/>
        <v>-0.30883076252863884</v>
      </c>
      <c r="LY244" s="849">
        <f t="shared" si="1614"/>
        <v>-0.48443626166358822</v>
      </c>
      <c r="LZ244" s="849">
        <f t="shared" si="1614"/>
        <v>-0.48443626166358822</v>
      </c>
      <c r="MA244" s="849">
        <f t="shared" si="1614"/>
        <v>-2.5209905743553955</v>
      </c>
      <c r="MB244" s="849">
        <f t="shared" si="1614"/>
        <v>-2.5209905743553955</v>
      </c>
      <c r="MC244" s="849">
        <f t="shared" si="1614"/>
        <v>-2.5209905743553955</v>
      </c>
      <c r="MD244" s="849">
        <f t="shared" si="1614"/>
        <v>-4.4709577831245557</v>
      </c>
      <c r="ME244" s="849">
        <f t="shared" si="1614"/>
        <v>-4.4709577831245557</v>
      </c>
      <c r="MF244" s="849">
        <f t="shared" si="1614"/>
        <v>-4.4709577831245557</v>
      </c>
      <c r="MG244" s="849">
        <f t="shared" si="1614"/>
        <v>-4.4709577831245557</v>
      </c>
      <c r="MH244" s="849">
        <f t="shared" si="1614"/>
        <v>-1.2455180953627316</v>
      </c>
      <c r="MI244" s="849">
        <f t="shared" si="1614"/>
        <v>-1.2124020744773158</v>
      </c>
      <c r="MJ244" s="849">
        <f t="shared" si="1614"/>
        <v>-1.2124020744773158</v>
      </c>
      <c r="MK244" s="849">
        <f t="shared" si="1614"/>
        <v>-1.2124020744773158</v>
      </c>
      <c r="ML244" s="849">
        <f t="shared" si="1614"/>
        <v>-1.2124020744773158</v>
      </c>
      <c r="MM244" s="849">
        <f t="shared" si="1614"/>
        <v>-1.2124020744773158</v>
      </c>
      <c r="MN244" s="849">
        <f t="shared" si="1614"/>
        <v>-1.2124020744773158</v>
      </c>
      <c r="MO244" s="849">
        <f t="shared" si="1614"/>
        <v>-1.2124020744773158</v>
      </c>
      <c r="MP244" s="849">
        <f t="shared" si="1614"/>
        <v>-0.33222491336132975</v>
      </c>
      <c r="MQ244" s="849">
        <f t="shared" si="1614"/>
        <v>-0.33222491336132975</v>
      </c>
      <c r="MR244" s="849">
        <f t="shared" si="1614"/>
        <v>-0.33222491336132975</v>
      </c>
      <c r="MS244" s="849">
        <f t="shared" si="1614"/>
        <v>-0.33222491336132975</v>
      </c>
      <c r="MT244" s="849">
        <f t="shared" si="1614"/>
        <v>-0.33222491336132975</v>
      </c>
      <c r="MU244" s="849">
        <f t="shared" si="1614"/>
        <v>-0.33222491336132975</v>
      </c>
      <c r="MV244" s="849">
        <f t="shared" si="1614"/>
        <v>-0.33222491336132975</v>
      </c>
      <c r="MW244" s="849">
        <f t="shared" si="1614"/>
        <v>-4.9056264086280166E-2</v>
      </c>
      <c r="MX244" s="849">
        <f t="shared" si="1614"/>
        <v>-4.9056264086280166E-2</v>
      </c>
      <c r="MY244" s="849">
        <f t="shared" si="1614"/>
        <v>-4.9056264086280166E-2</v>
      </c>
      <c r="MZ244" s="849">
        <f t="shared" si="1614"/>
        <v>-4.9056264086280166E-2</v>
      </c>
      <c r="NA244" s="849">
        <f t="shared" si="1614"/>
        <v>-4.9056264086280166E-2</v>
      </c>
      <c r="NB244" s="849">
        <f t="shared" si="1614"/>
        <v>-0.3963012060751403</v>
      </c>
      <c r="NC244" s="849">
        <f t="shared" si="1614"/>
        <v>-0.3963012060751403</v>
      </c>
      <c r="ND244" s="849">
        <f t="shared" si="1614"/>
        <v>-0.3963012060751403</v>
      </c>
      <c r="NE244" s="849">
        <f t="shared" si="1614"/>
        <v>-0.3963012060751403</v>
      </c>
      <c r="NF244" s="849">
        <f t="shared" si="1614"/>
        <v>-0.16233905319940778</v>
      </c>
      <c r="NG244" s="849">
        <f t="shared" si="1614"/>
        <v>-0.4928555236128167</v>
      </c>
      <c r="NH244" s="849">
        <f t="shared" si="1614"/>
        <v>-0.4928555236128167</v>
      </c>
      <c r="NI244" s="849">
        <f t="shared" si="1614"/>
        <v>-0.4928555236128167</v>
      </c>
      <c r="NJ244" s="849">
        <f t="shared" si="1614"/>
        <v>-0.4928555236128167</v>
      </c>
      <c r="NK244" s="849">
        <f t="shared" si="1614"/>
        <v>-0.4928555236128167</v>
      </c>
      <c r="NL244" s="849">
        <f t="shared" si="1614"/>
        <v>-0.4928555236128167</v>
      </c>
      <c r="NM244" s="849">
        <f t="shared" si="1614"/>
        <v>-0.4928555236128167</v>
      </c>
      <c r="NN244" s="849">
        <f t="shared" si="1614"/>
        <v>-0.26321756976751232</v>
      </c>
      <c r="NO244" s="849">
        <f t="shared" si="1614"/>
        <v>-0.26321756976751232</v>
      </c>
      <c r="NP244" s="849">
        <f t="shared" si="1614"/>
        <v>-0.26321756976751232</v>
      </c>
      <c r="NQ244" s="849">
        <f t="shared" si="1614"/>
        <v>-0.26321756976751232</v>
      </c>
      <c r="NR244" s="849">
        <f t="shared" si="1614"/>
        <v>-0.26321756976751232</v>
      </c>
      <c r="NS244" s="849">
        <f t="shared" si="1614"/>
        <v>-0.26321756976751232</v>
      </c>
      <c r="NT244" s="849">
        <f t="shared" si="1614"/>
        <v>-0.26321756976751232</v>
      </c>
      <c r="NU244" s="849">
        <f t="shared" si="1614"/>
        <v>-0.30883076252863884</v>
      </c>
      <c r="NV244" s="849">
        <f t="shared" si="1614"/>
        <v>-0.30883076252863884</v>
      </c>
      <c r="NW244" s="849">
        <f t="shared" si="1614"/>
        <v>-0.30883076252863884</v>
      </c>
      <c r="NX244" s="849">
        <f t="shared" si="1614"/>
        <v>-0.30883076252863884</v>
      </c>
      <c r="NY244" s="849">
        <f t="shared" si="1614"/>
        <v>-0.48443626166358822</v>
      </c>
      <c r="NZ244" s="849">
        <f t="shared" si="1614"/>
        <v>-0.48443626166358822</v>
      </c>
      <c r="OA244" s="849">
        <f t="shared" si="1614"/>
        <v>-2.5209905743553955</v>
      </c>
      <c r="OB244" s="849">
        <f t="shared" si="1614"/>
        <v>-2.5209905743553955</v>
      </c>
      <c r="OC244" s="849">
        <f t="shared" si="1614"/>
        <v>-2.5209905743553955</v>
      </c>
      <c r="OD244" s="849">
        <f t="shared" si="1614"/>
        <v>-4.4709577831245557</v>
      </c>
      <c r="OE244" s="849">
        <f t="shared" si="1614"/>
        <v>-4.4709577831245557</v>
      </c>
      <c r="OF244" s="849">
        <f t="shared" ref="OF244:QQ244" si="1615">OF241</f>
        <v>-4.4709577831245557</v>
      </c>
      <c r="OG244" s="849">
        <f t="shared" si="1615"/>
        <v>-4.4709577831245557</v>
      </c>
      <c r="OH244" s="849">
        <f t="shared" si="1615"/>
        <v>-1.2455180953627316</v>
      </c>
      <c r="OI244" s="849">
        <f t="shared" si="1615"/>
        <v>-1.2124020744773158</v>
      </c>
      <c r="OJ244" s="849">
        <f t="shared" si="1615"/>
        <v>-1.2124020744773158</v>
      </c>
      <c r="OK244" s="849">
        <f t="shared" si="1615"/>
        <v>-1.2124020744773158</v>
      </c>
      <c r="OL244" s="849">
        <f t="shared" si="1615"/>
        <v>-1.2124020744773158</v>
      </c>
      <c r="OM244" s="849">
        <f t="shared" si="1615"/>
        <v>-1.2124020744773158</v>
      </c>
      <c r="ON244" s="849">
        <f t="shared" si="1615"/>
        <v>-1.2124020744773158</v>
      </c>
      <c r="OO244" s="849">
        <f t="shared" si="1615"/>
        <v>-1.2124020744773158</v>
      </c>
      <c r="OP244" s="849">
        <f t="shared" si="1615"/>
        <v>-0.33222491336132975</v>
      </c>
      <c r="OQ244" s="849">
        <f t="shared" si="1615"/>
        <v>-0.33222491336132975</v>
      </c>
      <c r="OR244" s="849">
        <f t="shared" si="1615"/>
        <v>-0.33222491336132975</v>
      </c>
      <c r="OS244" s="849">
        <f t="shared" si="1615"/>
        <v>-0.33222491336132975</v>
      </c>
      <c r="OT244" s="849">
        <f t="shared" si="1615"/>
        <v>-0.33222491336132975</v>
      </c>
      <c r="OU244" s="849">
        <f t="shared" si="1615"/>
        <v>-0.33222491336132975</v>
      </c>
      <c r="OV244" s="849">
        <f t="shared" si="1615"/>
        <v>-0.33222491336132975</v>
      </c>
      <c r="OW244" s="849">
        <f t="shared" si="1615"/>
        <v>-4.9056264086280166E-2</v>
      </c>
      <c r="OX244" s="849">
        <f t="shared" si="1615"/>
        <v>-4.9056264086280166E-2</v>
      </c>
      <c r="OY244" s="849">
        <f t="shared" si="1615"/>
        <v>-4.9056264086280166E-2</v>
      </c>
      <c r="OZ244" s="849">
        <f t="shared" si="1615"/>
        <v>-4.9056264086280166E-2</v>
      </c>
      <c r="PA244" s="849">
        <f t="shared" si="1615"/>
        <v>-4.9056264086280166E-2</v>
      </c>
      <c r="PB244" s="849">
        <f t="shared" si="1615"/>
        <v>-0.3963012060751403</v>
      </c>
      <c r="PC244" s="849">
        <f t="shared" si="1615"/>
        <v>-0.3963012060751403</v>
      </c>
      <c r="PD244" s="849">
        <f t="shared" si="1615"/>
        <v>-0.3963012060751403</v>
      </c>
      <c r="PE244" s="849">
        <f t="shared" si="1615"/>
        <v>-0.3963012060751403</v>
      </c>
      <c r="PF244" s="849">
        <f t="shared" si="1615"/>
        <v>-0.16233905319940778</v>
      </c>
      <c r="PG244" s="849">
        <f t="shared" si="1615"/>
        <v>-0.4928555236128167</v>
      </c>
      <c r="PH244" s="849">
        <f t="shared" si="1615"/>
        <v>-0.4928555236128167</v>
      </c>
      <c r="PI244" s="849">
        <f t="shared" si="1615"/>
        <v>-0.4928555236128167</v>
      </c>
      <c r="PJ244" s="849">
        <f t="shared" si="1615"/>
        <v>-0.4928555236128167</v>
      </c>
      <c r="PK244" s="849">
        <f t="shared" si="1615"/>
        <v>-0.4928555236128167</v>
      </c>
      <c r="PL244" s="849">
        <f t="shared" si="1615"/>
        <v>-0.4928555236128167</v>
      </c>
      <c r="PM244" s="849">
        <f t="shared" si="1615"/>
        <v>-0.4928555236128167</v>
      </c>
      <c r="PN244" s="849">
        <f t="shared" si="1615"/>
        <v>-0.26321756976751232</v>
      </c>
      <c r="PO244" s="849">
        <f t="shared" si="1615"/>
        <v>-0.26321756976751232</v>
      </c>
      <c r="PP244" s="849">
        <f t="shared" si="1615"/>
        <v>-0.26321756976751232</v>
      </c>
      <c r="PQ244" s="849">
        <f t="shared" si="1615"/>
        <v>-0.26321756976751232</v>
      </c>
      <c r="PR244" s="849">
        <f t="shared" si="1615"/>
        <v>-0.26321756976751232</v>
      </c>
      <c r="PS244" s="849">
        <f t="shared" si="1615"/>
        <v>-0.26321756976751232</v>
      </c>
      <c r="PT244" s="849">
        <f t="shared" si="1615"/>
        <v>-0.26321756976751232</v>
      </c>
      <c r="PU244" s="849">
        <f t="shared" si="1615"/>
        <v>-0.30883076252863884</v>
      </c>
      <c r="PV244" s="849">
        <f t="shared" si="1615"/>
        <v>-0.30883076252863884</v>
      </c>
      <c r="PW244" s="849">
        <f t="shared" si="1615"/>
        <v>-0.30883076252863884</v>
      </c>
      <c r="PX244" s="849">
        <f t="shared" si="1615"/>
        <v>-0.30883076252863884</v>
      </c>
      <c r="PY244" s="849">
        <f t="shared" si="1615"/>
        <v>-0.48443626166358822</v>
      </c>
      <c r="PZ244" s="849">
        <f t="shared" si="1615"/>
        <v>-0.48443626166358822</v>
      </c>
      <c r="QA244" s="849">
        <f t="shared" si="1615"/>
        <v>-2.5209905743553955</v>
      </c>
      <c r="QB244" s="849">
        <f t="shared" si="1615"/>
        <v>-2.5209905743553955</v>
      </c>
      <c r="QC244" s="849">
        <f t="shared" si="1615"/>
        <v>-2.5209905743553955</v>
      </c>
      <c r="QD244" s="849">
        <f t="shared" si="1615"/>
        <v>-4.4709577831245557</v>
      </c>
      <c r="QE244" s="849">
        <f t="shared" si="1615"/>
        <v>-4.4709577831245557</v>
      </c>
      <c r="QF244" s="849">
        <f t="shared" si="1615"/>
        <v>-4.4709577831245557</v>
      </c>
      <c r="QG244" s="849">
        <f t="shared" si="1615"/>
        <v>-4.4709577831245557</v>
      </c>
      <c r="QH244" s="849">
        <f t="shared" si="1615"/>
        <v>-1.2455180953627316</v>
      </c>
      <c r="QI244" s="849">
        <f t="shared" si="1615"/>
        <v>-1.2124020744773158</v>
      </c>
      <c r="QJ244" s="849">
        <f t="shared" si="1615"/>
        <v>-1.2124020744773158</v>
      </c>
      <c r="QK244" s="849">
        <f t="shared" si="1615"/>
        <v>-1.2124020744773158</v>
      </c>
      <c r="QL244" s="849">
        <f t="shared" si="1615"/>
        <v>-1.2124020744773158</v>
      </c>
      <c r="QM244" s="849">
        <f t="shared" si="1615"/>
        <v>-1.2124020744773158</v>
      </c>
      <c r="QN244" s="849">
        <f t="shared" si="1615"/>
        <v>-1.2124020744773158</v>
      </c>
      <c r="QO244" s="849">
        <f t="shared" si="1615"/>
        <v>-1.2124020744773158</v>
      </c>
      <c r="QP244" s="849">
        <f t="shared" si="1615"/>
        <v>-0.33222491336132975</v>
      </c>
      <c r="QQ244" s="849">
        <f t="shared" si="1615"/>
        <v>-0.33222491336132975</v>
      </c>
      <c r="QR244" s="849">
        <f t="shared" ref="QR244:SI244" si="1616">QR241</f>
        <v>-0.33222491336132975</v>
      </c>
      <c r="QS244" s="849">
        <f t="shared" si="1616"/>
        <v>-0.33222491336132975</v>
      </c>
      <c r="QT244" s="849">
        <f t="shared" si="1616"/>
        <v>-0.33222491336132975</v>
      </c>
      <c r="QU244" s="849">
        <f t="shared" si="1616"/>
        <v>-0.33222491336132975</v>
      </c>
      <c r="QV244" s="849">
        <f t="shared" si="1616"/>
        <v>-0.33222491336132975</v>
      </c>
      <c r="QW244" s="849">
        <f t="shared" si="1616"/>
        <v>-4.9056264086280166E-2</v>
      </c>
      <c r="QX244" s="849">
        <f t="shared" si="1616"/>
        <v>-4.9056264086280166E-2</v>
      </c>
      <c r="QY244" s="849">
        <f t="shared" si="1616"/>
        <v>-4.9056264086280166E-2</v>
      </c>
      <c r="QZ244" s="849">
        <f t="shared" si="1616"/>
        <v>-4.9056264086280166E-2</v>
      </c>
      <c r="RA244" s="849">
        <f t="shared" si="1616"/>
        <v>-4.9056264086280166E-2</v>
      </c>
      <c r="RB244" s="849">
        <f t="shared" si="1616"/>
        <v>-0.3963012060751403</v>
      </c>
      <c r="RC244" s="849">
        <f t="shared" si="1616"/>
        <v>-0.3963012060751403</v>
      </c>
      <c r="RD244" s="849">
        <f t="shared" si="1616"/>
        <v>-0.3963012060751403</v>
      </c>
      <c r="RE244" s="849">
        <f t="shared" si="1616"/>
        <v>-0.3963012060751403</v>
      </c>
      <c r="RF244" s="849">
        <f t="shared" si="1616"/>
        <v>-0.16233905319940778</v>
      </c>
      <c r="RG244" s="849">
        <f t="shared" si="1616"/>
        <v>-0.4928555236128167</v>
      </c>
      <c r="RH244" s="849">
        <f t="shared" si="1616"/>
        <v>-0.4928555236128167</v>
      </c>
      <c r="RI244" s="849">
        <f t="shared" si="1616"/>
        <v>-0.4928555236128167</v>
      </c>
      <c r="RJ244" s="849">
        <f t="shared" si="1616"/>
        <v>-0.4928555236128167</v>
      </c>
      <c r="RK244" s="849">
        <f t="shared" si="1616"/>
        <v>-0.4928555236128167</v>
      </c>
      <c r="RL244" s="849">
        <f t="shared" si="1616"/>
        <v>-0.4928555236128167</v>
      </c>
      <c r="RM244" s="849">
        <f t="shared" si="1616"/>
        <v>-0.4928555236128167</v>
      </c>
      <c r="RN244" s="849">
        <f t="shared" si="1616"/>
        <v>-0.26321756976751232</v>
      </c>
      <c r="RO244" s="849">
        <f t="shared" si="1616"/>
        <v>-0.26321756976751232</v>
      </c>
      <c r="RP244" s="849">
        <f t="shared" si="1616"/>
        <v>-0.26321756976751232</v>
      </c>
      <c r="RQ244" s="849">
        <f t="shared" si="1616"/>
        <v>-0.26321756976751232</v>
      </c>
      <c r="RR244" s="849">
        <f t="shared" si="1616"/>
        <v>-0.26321756976751232</v>
      </c>
      <c r="RS244" s="849">
        <f t="shared" si="1616"/>
        <v>-0.26321756976751232</v>
      </c>
      <c r="RT244" s="849">
        <f t="shared" si="1616"/>
        <v>-0.26321756976751232</v>
      </c>
      <c r="RU244" s="849">
        <f t="shared" si="1616"/>
        <v>-0.30883076252863884</v>
      </c>
      <c r="RV244" s="849">
        <f t="shared" si="1616"/>
        <v>-0.30883076252863884</v>
      </c>
      <c r="RW244" s="849">
        <f t="shared" si="1616"/>
        <v>-0.30883076252863884</v>
      </c>
      <c r="RX244" s="849">
        <f t="shared" si="1616"/>
        <v>-0.30883076252863884</v>
      </c>
      <c r="RY244" s="849">
        <f t="shared" si="1616"/>
        <v>-0.48443626166358822</v>
      </c>
      <c r="RZ244" s="849">
        <f t="shared" si="1616"/>
        <v>-0.48443626166358822</v>
      </c>
      <c r="SA244" s="849">
        <f t="shared" si="1616"/>
        <v>-2.5209905743553955</v>
      </c>
      <c r="SB244" s="849">
        <f t="shared" si="1616"/>
        <v>-2.5209905743553955</v>
      </c>
      <c r="SC244" s="849">
        <f t="shared" si="1616"/>
        <v>-2.5209905743553955</v>
      </c>
      <c r="SD244" s="849">
        <f t="shared" si="1616"/>
        <v>-4.4709577831245557</v>
      </c>
      <c r="SE244" s="849">
        <f t="shared" si="1616"/>
        <v>-4.4709577831245557</v>
      </c>
      <c r="SF244" s="849">
        <f t="shared" si="1616"/>
        <v>-4.4709577831245557</v>
      </c>
      <c r="SG244" s="849">
        <f t="shared" si="1616"/>
        <v>-4.4709577831245557</v>
      </c>
      <c r="SH244" s="849">
        <f t="shared" si="1616"/>
        <v>-1.2455180953627316</v>
      </c>
      <c r="SI244" s="849">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49">
        <f t="shared" ref="K245:BV245" si="1617">K242</f>
        <v>0</v>
      </c>
      <c r="L245" s="849">
        <f t="shared" si="1617"/>
        <v>0</v>
      </c>
      <c r="M245" s="849">
        <f t="shared" si="1617"/>
        <v>0</v>
      </c>
      <c r="N245" s="849">
        <f t="shared" si="1617"/>
        <v>0</v>
      </c>
      <c r="O245" s="849">
        <f t="shared" si="1617"/>
        <v>0</v>
      </c>
      <c r="P245" s="849">
        <f t="shared" si="1617"/>
        <v>0</v>
      </c>
      <c r="Q245" s="849">
        <f t="shared" si="1617"/>
        <v>0</v>
      </c>
      <c r="R245" s="849">
        <f t="shared" si="1617"/>
        <v>0</v>
      </c>
      <c r="S245" s="849">
        <f t="shared" si="1617"/>
        <v>0</v>
      </c>
      <c r="T245" s="849">
        <f t="shared" si="1617"/>
        <v>0</v>
      </c>
      <c r="U245" s="849">
        <f t="shared" si="1617"/>
        <v>0</v>
      </c>
      <c r="V245" s="849">
        <f t="shared" si="1617"/>
        <v>0</v>
      </c>
      <c r="W245" s="849">
        <f t="shared" si="1617"/>
        <v>0</v>
      </c>
      <c r="X245" s="849">
        <f t="shared" si="1617"/>
        <v>0</v>
      </c>
      <c r="Y245" s="849">
        <f t="shared" si="1617"/>
        <v>0</v>
      </c>
      <c r="Z245" s="849">
        <f t="shared" si="1617"/>
        <v>0</v>
      </c>
      <c r="AA245" s="849">
        <f t="shared" si="1617"/>
        <v>0</v>
      </c>
      <c r="AB245" s="849">
        <f t="shared" si="1617"/>
        <v>0</v>
      </c>
      <c r="AC245" s="849">
        <f t="shared" si="1617"/>
        <v>0</v>
      </c>
      <c r="AD245" s="849">
        <f t="shared" si="1617"/>
        <v>0</v>
      </c>
      <c r="AE245" s="849">
        <f t="shared" si="1617"/>
        <v>0</v>
      </c>
      <c r="AF245" s="849">
        <f t="shared" si="1617"/>
        <v>0</v>
      </c>
      <c r="AG245" s="849">
        <f t="shared" si="1617"/>
        <v>0</v>
      </c>
      <c r="AH245" s="849">
        <f t="shared" si="1617"/>
        <v>0</v>
      </c>
      <c r="AI245" s="849">
        <f t="shared" si="1617"/>
        <v>0</v>
      </c>
      <c r="AJ245" s="849">
        <f t="shared" si="1617"/>
        <v>0</v>
      </c>
      <c r="AK245" s="849">
        <f t="shared" si="1617"/>
        <v>0</v>
      </c>
      <c r="AL245" s="849">
        <f t="shared" si="1617"/>
        <v>0</v>
      </c>
      <c r="AM245" s="849">
        <f t="shared" si="1617"/>
        <v>0</v>
      </c>
      <c r="AN245" s="849">
        <f t="shared" si="1617"/>
        <v>0</v>
      </c>
      <c r="AO245" s="849">
        <f t="shared" si="1617"/>
        <v>0</v>
      </c>
      <c r="AP245" s="849">
        <f t="shared" si="1617"/>
        <v>0</v>
      </c>
      <c r="AQ245" s="849">
        <f t="shared" si="1617"/>
        <v>0</v>
      </c>
      <c r="AR245" s="849">
        <f t="shared" si="1617"/>
        <v>0</v>
      </c>
      <c r="AS245" s="849">
        <f t="shared" si="1617"/>
        <v>0</v>
      </c>
      <c r="AT245" s="849">
        <f t="shared" si="1617"/>
        <v>0</v>
      </c>
      <c r="AU245" s="849">
        <f t="shared" si="1617"/>
        <v>0</v>
      </c>
      <c r="AV245" s="849">
        <f t="shared" si="1617"/>
        <v>0</v>
      </c>
      <c r="AW245" s="849">
        <f t="shared" si="1617"/>
        <v>0</v>
      </c>
      <c r="AX245" s="849">
        <f t="shared" si="1617"/>
        <v>0</v>
      </c>
      <c r="AY245" s="849">
        <f t="shared" si="1617"/>
        <v>0</v>
      </c>
      <c r="AZ245" s="849">
        <f t="shared" si="1617"/>
        <v>0</v>
      </c>
      <c r="BA245" s="849">
        <f t="shared" si="1617"/>
        <v>0</v>
      </c>
      <c r="BB245" s="849">
        <f t="shared" si="1617"/>
        <v>0</v>
      </c>
      <c r="BC245" s="849">
        <f t="shared" si="1617"/>
        <v>0</v>
      </c>
      <c r="BD245" s="849">
        <f t="shared" si="1617"/>
        <v>0</v>
      </c>
      <c r="BE245" s="849">
        <f t="shared" si="1617"/>
        <v>0</v>
      </c>
      <c r="BF245" s="849">
        <f t="shared" si="1617"/>
        <v>0</v>
      </c>
      <c r="BG245" s="849">
        <f t="shared" si="1617"/>
        <v>0</v>
      </c>
      <c r="BH245" s="849">
        <f t="shared" si="1617"/>
        <v>0</v>
      </c>
      <c r="BI245" s="849">
        <f t="shared" si="1617"/>
        <v>0</v>
      </c>
      <c r="BJ245" s="849">
        <f t="shared" si="1617"/>
        <v>0</v>
      </c>
      <c r="BK245" s="849">
        <f t="shared" si="1617"/>
        <v>0</v>
      </c>
      <c r="BL245" s="849">
        <f t="shared" si="1617"/>
        <v>0</v>
      </c>
      <c r="BM245" s="849">
        <f t="shared" si="1617"/>
        <v>0</v>
      </c>
      <c r="BN245" s="849">
        <f t="shared" si="1617"/>
        <v>0</v>
      </c>
      <c r="BO245" s="849">
        <f t="shared" si="1617"/>
        <v>0</v>
      </c>
      <c r="BP245" s="849">
        <f t="shared" si="1617"/>
        <v>0</v>
      </c>
      <c r="BQ245" s="849">
        <f t="shared" si="1617"/>
        <v>0</v>
      </c>
      <c r="BR245" s="849">
        <f t="shared" si="1617"/>
        <v>0</v>
      </c>
      <c r="BS245" s="849">
        <f t="shared" si="1617"/>
        <v>0</v>
      </c>
      <c r="BT245" s="849">
        <f t="shared" si="1617"/>
        <v>0</v>
      </c>
      <c r="BU245" s="849">
        <f t="shared" si="1617"/>
        <v>0</v>
      </c>
      <c r="BV245" s="849">
        <f t="shared" si="1617"/>
        <v>0</v>
      </c>
      <c r="BW245" s="849">
        <f t="shared" ref="BW245:EH245" si="1618">BW242</f>
        <v>0</v>
      </c>
      <c r="BX245" s="849">
        <f t="shared" si="1618"/>
        <v>0</v>
      </c>
      <c r="BY245" s="849">
        <f t="shared" si="1618"/>
        <v>0</v>
      </c>
      <c r="BZ245" s="849">
        <f t="shared" si="1618"/>
        <v>0</v>
      </c>
      <c r="CA245" s="849">
        <f t="shared" si="1618"/>
        <v>0</v>
      </c>
      <c r="CB245" s="849">
        <f t="shared" si="1618"/>
        <v>0</v>
      </c>
      <c r="CC245" s="849">
        <f t="shared" si="1618"/>
        <v>0</v>
      </c>
      <c r="CD245" s="849">
        <f t="shared" si="1618"/>
        <v>0</v>
      </c>
      <c r="CE245" s="849">
        <f t="shared" si="1618"/>
        <v>0</v>
      </c>
      <c r="CF245" s="849">
        <f t="shared" si="1618"/>
        <v>0</v>
      </c>
      <c r="CG245" s="849">
        <f t="shared" si="1618"/>
        <v>0</v>
      </c>
      <c r="CH245" s="849">
        <f t="shared" si="1618"/>
        <v>0</v>
      </c>
      <c r="CI245" s="849">
        <f t="shared" si="1618"/>
        <v>0</v>
      </c>
      <c r="CJ245" s="849">
        <f t="shared" si="1618"/>
        <v>0</v>
      </c>
      <c r="CK245" s="849">
        <f t="shared" si="1618"/>
        <v>0</v>
      </c>
      <c r="CL245" s="849">
        <f t="shared" si="1618"/>
        <v>0</v>
      </c>
      <c r="CM245" s="849">
        <f t="shared" si="1618"/>
        <v>0</v>
      </c>
      <c r="CN245" s="849">
        <f t="shared" si="1618"/>
        <v>0</v>
      </c>
      <c r="CO245" s="849">
        <f t="shared" si="1618"/>
        <v>0</v>
      </c>
      <c r="CP245" s="849">
        <f t="shared" si="1618"/>
        <v>0</v>
      </c>
      <c r="CQ245" s="849">
        <f t="shared" si="1618"/>
        <v>0</v>
      </c>
      <c r="CR245" s="849">
        <f t="shared" si="1618"/>
        <v>0</v>
      </c>
      <c r="CS245" s="849">
        <f t="shared" si="1618"/>
        <v>0</v>
      </c>
      <c r="CT245" s="849">
        <f t="shared" si="1618"/>
        <v>0</v>
      </c>
      <c r="CU245" s="849">
        <f t="shared" si="1618"/>
        <v>0</v>
      </c>
      <c r="CV245" s="849">
        <f t="shared" si="1618"/>
        <v>0</v>
      </c>
      <c r="CW245" s="849">
        <f t="shared" si="1618"/>
        <v>0</v>
      </c>
      <c r="CX245" s="849">
        <f t="shared" si="1618"/>
        <v>0</v>
      </c>
      <c r="CY245" s="849">
        <f t="shared" si="1618"/>
        <v>0</v>
      </c>
      <c r="CZ245" s="849">
        <f t="shared" si="1618"/>
        <v>0</v>
      </c>
      <c r="DA245" s="849">
        <f t="shared" si="1618"/>
        <v>0</v>
      </c>
      <c r="DB245" s="849">
        <f t="shared" si="1618"/>
        <v>0</v>
      </c>
      <c r="DC245" s="849">
        <f t="shared" si="1618"/>
        <v>0</v>
      </c>
      <c r="DD245" s="849">
        <f t="shared" si="1618"/>
        <v>0</v>
      </c>
      <c r="DE245" s="849">
        <f t="shared" si="1618"/>
        <v>0</v>
      </c>
      <c r="DF245" s="849">
        <f t="shared" si="1618"/>
        <v>0</v>
      </c>
      <c r="DG245" s="849">
        <f t="shared" si="1618"/>
        <v>0.28202980703834779</v>
      </c>
      <c r="DH245" s="849">
        <f t="shared" si="1618"/>
        <v>0.28202980703834779</v>
      </c>
      <c r="DI245" s="849">
        <f t="shared" si="1618"/>
        <v>0.28202980703834779</v>
      </c>
      <c r="DJ245" s="849">
        <f t="shared" si="1618"/>
        <v>0.28202980703834779</v>
      </c>
      <c r="DK245" s="849">
        <f t="shared" si="1618"/>
        <v>0.28202980703834779</v>
      </c>
      <c r="DL245" s="849">
        <f t="shared" si="1618"/>
        <v>0.28202980703834779</v>
      </c>
      <c r="DM245" s="849">
        <f t="shared" si="1618"/>
        <v>0.28202980703834779</v>
      </c>
      <c r="DN245" s="849">
        <f t="shared" si="1618"/>
        <v>0.33963557389356414</v>
      </c>
      <c r="DO245" s="849">
        <f t="shared" si="1618"/>
        <v>0.33963557389356414</v>
      </c>
      <c r="DP245" s="849">
        <f t="shared" si="1618"/>
        <v>0.33963557389356414</v>
      </c>
      <c r="DQ245" s="849">
        <f t="shared" si="1618"/>
        <v>0.33963557389356414</v>
      </c>
      <c r="DR245" s="849">
        <f t="shared" si="1618"/>
        <v>0.33963557389356414</v>
      </c>
      <c r="DS245" s="849">
        <f t="shared" si="1618"/>
        <v>0.33963557389356414</v>
      </c>
      <c r="DT245" s="849">
        <f t="shared" si="1618"/>
        <v>0.33963557389356414</v>
      </c>
      <c r="DU245" s="849">
        <f t="shared" si="1618"/>
        <v>0.33871761051527915</v>
      </c>
      <c r="DV245" s="849">
        <f t="shared" si="1618"/>
        <v>0.33871761051527915</v>
      </c>
      <c r="DW245" s="849">
        <f t="shared" si="1618"/>
        <v>0.33871761051527915</v>
      </c>
      <c r="DX245" s="849">
        <f t="shared" si="1618"/>
        <v>0.33871761051527915</v>
      </c>
      <c r="DY245" s="849">
        <f t="shared" si="1618"/>
        <v>0.12687616376903765</v>
      </c>
      <c r="DZ245" s="849">
        <f t="shared" si="1618"/>
        <v>0.12687616376903765</v>
      </c>
      <c r="EA245" s="849">
        <f t="shared" si="1618"/>
        <v>-0.67948574074422563</v>
      </c>
      <c r="EB245" s="849">
        <f t="shared" si="1618"/>
        <v>-0.67948574074422563</v>
      </c>
      <c r="EC245" s="849">
        <f t="shared" si="1618"/>
        <v>-0.67948574074422563</v>
      </c>
      <c r="ED245" s="849">
        <f t="shared" si="1618"/>
        <v>-1.0830196562288563</v>
      </c>
      <c r="EE245" s="849">
        <f t="shared" si="1618"/>
        <v>-1.0830196562288563</v>
      </c>
      <c r="EF245" s="849">
        <f t="shared" si="1618"/>
        <v>-1.0830196562288563</v>
      </c>
      <c r="EG245" s="849">
        <f t="shared" si="1618"/>
        <v>-1.0830196562288563</v>
      </c>
      <c r="EH245" s="849">
        <f t="shared" si="1618"/>
        <v>-0.36950034262097908</v>
      </c>
      <c r="EI245" s="849">
        <f t="shared" ref="EI245:GT245" si="1619">EI242</f>
        <v>-0.36580533919476999</v>
      </c>
      <c r="EJ245" s="849">
        <f t="shared" si="1619"/>
        <v>-0.36580533919476999</v>
      </c>
      <c r="EK245" s="849">
        <f t="shared" si="1619"/>
        <v>-0.36580533919476999</v>
      </c>
      <c r="EL245" s="849">
        <f t="shared" si="1619"/>
        <v>-0.36580533919476999</v>
      </c>
      <c r="EM245" s="849">
        <f t="shared" si="1619"/>
        <v>-0.36580533919476999</v>
      </c>
      <c r="EN245" s="849">
        <f t="shared" si="1619"/>
        <v>-0.36580533919476999</v>
      </c>
      <c r="EO245" s="849">
        <f t="shared" si="1619"/>
        <v>-0.36580533919476999</v>
      </c>
      <c r="EP245" s="849">
        <f t="shared" si="1619"/>
        <v>2.2013410420719026E-2</v>
      </c>
      <c r="EQ245" s="849">
        <f t="shared" si="1619"/>
        <v>2.2013410420719026E-2</v>
      </c>
      <c r="ER245" s="849">
        <f t="shared" si="1619"/>
        <v>2.2013410420719026E-2</v>
      </c>
      <c r="ES245" s="849">
        <f t="shared" si="1619"/>
        <v>2.2013410420719026E-2</v>
      </c>
      <c r="ET245" s="849">
        <f t="shared" si="1619"/>
        <v>2.2013410420719026E-2</v>
      </c>
      <c r="EU245" s="849">
        <f t="shared" si="1619"/>
        <v>2.2013410420719026E-2</v>
      </c>
      <c r="EV245" s="849">
        <f t="shared" si="1619"/>
        <v>2.2013410420719026E-2</v>
      </c>
      <c r="EW245" s="849">
        <f t="shared" si="1619"/>
        <v>0.16670190446019006</v>
      </c>
      <c r="EX245" s="849">
        <f t="shared" si="1619"/>
        <v>0.16670190446019006</v>
      </c>
      <c r="EY245" s="849">
        <f t="shared" si="1619"/>
        <v>0.16670190446019006</v>
      </c>
      <c r="EZ245" s="849">
        <f t="shared" si="1619"/>
        <v>0.16670190446019006</v>
      </c>
      <c r="FA245" s="849">
        <f t="shared" si="1619"/>
        <v>0.16670190446019006</v>
      </c>
      <c r="FB245" s="849">
        <f t="shared" si="1619"/>
        <v>0.33571855205063272</v>
      </c>
      <c r="FC245" s="849">
        <f t="shared" si="1619"/>
        <v>0.33571855205063272</v>
      </c>
      <c r="FD245" s="849">
        <f t="shared" si="1619"/>
        <v>0.33571855205063272</v>
      </c>
      <c r="FE245" s="849">
        <f t="shared" si="1619"/>
        <v>0.33571855205063272</v>
      </c>
      <c r="FF245" s="849">
        <f t="shared" si="1619"/>
        <v>0.30374971616146595</v>
      </c>
      <c r="FG245" s="849">
        <f t="shared" si="1619"/>
        <v>0.23683283053160498</v>
      </c>
      <c r="FH245" s="849">
        <f t="shared" si="1619"/>
        <v>0.23683283053160498</v>
      </c>
      <c r="FI245" s="849">
        <f t="shared" si="1619"/>
        <v>0.23683283053160498</v>
      </c>
      <c r="FJ245" s="849">
        <f t="shared" si="1619"/>
        <v>0.23683283053160498</v>
      </c>
      <c r="FK245" s="849">
        <f t="shared" si="1619"/>
        <v>0.23683283053160498</v>
      </c>
      <c r="FL245" s="849">
        <f t="shared" si="1619"/>
        <v>0.23683283053160498</v>
      </c>
      <c r="FM245" s="849">
        <f t="shared" si="1619"/>
        <v>0.23683283053160498</v>
      </c>
      <c r="FN245" s="849">
        <f t="shared" si="1619"/>
        <v>-0.27170845911485042</v>
      </c>
      <c r="FO245" s="849">
        <f t="shared" si="1619"/>
        <v>-0.27170845911485042</v>
      </c>
      <c r="FP245" s="849">
        <f t="shared" si="1619"/>
        <v>-0.27170845911485042</v>
      </c>
      <c r="FQ245" s="849">
        <f t="shared" si="1619"/>
        <v>-0.27170845911485042</v>
      </c>
      <c r="FR245" s="849">
        <f t="shared" si="1619"/>
        <v>-0.27170845911485042</v>
      </c>
      <c r="FS245" s="849">
        <f t="shared" si="1619"/>
        <v>-0.27170845911485042</v>
      </c>
      <c r="FT245" s="849">
        <f t="shared" si="1619"/>
        <v>-0.27170845911485042</v>
      </c>
      <c r="FU245" s="849">
        <f t="shared" si="1619"/>
        <v>-0.22913250123092066</v>
      </c>
      <c r="FV245" s="849">
        <f t="shared" si="1619"/>
        <v>-0.22913250123092066</v>
      </c>
      <c r="FW245" s="849">
        <f t="shared" si="1619"/>
        <v>-0.22913250123092066</v>
      </c>
      <c r="FX245" s="849">
        <f t="shared" si="1619"/>
        <v>-0.22913250123092066</v>
      </c>
      <c r="FY245" s="849">
        <f t="shared" si="1619"/>
        <v>-0.2768207209506226</v>
      </c>
      <c r="FZ245" s="849">
        <f t="shared" si="1619"/>
        <v>-0.2768207209506226</v>
      </c>
      <c r="GA245" s="849">
        <f t="shared" si="1619"/>
        <v>-0.73857145733067853</v>
      </c>
      <c r="GB245" s="849">
        <f t="shared" si="1619"/>
        <v>-0.73857145733067853</v>
      </c>
      <c r="GC245" s="849">
        <f t="shared" si="1619"/>
        <v>-0.73857145733067853</v>
      </c>
      <c r="GD245" s="849">
        <f t="shared" si="1619"/>
        <v>-1.0720693560260202</v>
      </c>
      <c r="GE245" s="849">
        <f t="shared" si="1619"/>
        <v>-1.0720693560260202</v>
      </c>
      <c r="GF245" s="849">
        <f t="shared" si="1619"/>
        <v>-1.0720693560260202</v>
      </c>
      <c r="GG245" s="849">
        <f t="shared" si="1619"/>
        <v>-1.0720693560260202</v>
      </c>
      <c r="GH245" s="849">
        <f t="shared" si="1619"/>
        <v>-0.36211033576856266</v>
      </c>
      <c r="GI245" s="849">
        <f t="shared" si="1619"/>
        <v>-0.32885530493267723</v>
      </c>
      <c r="GJ245" s="849">
        <f t="shared" si="1619"/>
        <v>-0.32885530493267723</v>
      </c>
      <c r="GK245" s="849">
        <f t="shared" si="1619"/>
        <v>-0.32885530493267723</v>
      </c>
      <c r="GL245" s="849">
        <f t="shared" si="1619"/>
        <v>-0.32885530493267723</v>
      </c>
      <c r="GM245" s="849">
        <f t="shared" si="1619"/>
        <v>-0.32885530493267723</v>
      </c>
      <c r="GN245" s="849">
        <f t="shared" si="1619"/>
        <v>-0.32885530493267723</v>
      </c>
      <c r="GO245" s="849">
        <f t="shared" si="1619"/>
        <v>-0.32885530493267723</v>
      </c>
      <c r="GP245" s="849">
        <f t="shared" si="1619"/>
        <v>1.956747592952901E-2</v>
      </c>
      <c r="GQ245" s="849">
        <f t="shared" si="1619"/>
        <v>1.956747592952901E-2</v>
      </c>
      <c r="GR245" s="849">
        <f t="shared" si="1619"/>
        <v>1.956747592952901E-2</v>
      </c>
      <c r="GS245" s="849">
        <f t="shared" si="1619"/>
        <v>1.956747592952901E-2</v>
      </c>
      <c r="GT245" s="849">
        <f t="shared" si="1619"/>
        <v>1.956747592952901E-2</v>
      </c>
      <c r="GU245" s="849">
        <f t="shared" ref="GU245:JF245" si="1620">GU242</f>
        <v>1.956747592952901E-2</v>
      </c>
      <c r="GV245" s="849">
        <f t="shared" si="1620"/>
        <v>1.956747592952901E-2</v>
      </c>
      <c r="GW245" s="849">
        <f t="shared" si="1620"/>
        <v>0.51318262865956044</v>
      </c>
      <c r="GX245" s="849">
        <f t="shared" si="1620"/>
        <v>0.51318262865956044</v>
      </c>
      <c r="GY245" s="849">
        <f t="shared" si="1620"/>
        <v>0.51318262865956044</v>
      </c>
      <c r="GZ245" s="849">
        <f t="shared" si="1620"/>
        <v>0.51318262865956044</v>
      </c>
      <c r="HA245" s="849">
        <f t="shared" si="1620"/>
        <v>0.51318262865956044</v>
      </c>
      <c r="HB245" s="849">
        <f t="shared" si="1620"/>
        <v>4.7109074826957809E-2</v>
      </c>
      <c r="HC245" s="849">
        <f t="shared" si="1620"/>
        <v>4.7109074826957809E-2</v>
      </c>
      <c r="HD245" s="849">
        <f t="shared" si="1620"/>
        <v>4.7109074826957809E-2</v>
      </c>
      <c r="HE245" s="849">
        <f t="shared" si="1620"/>
        <v>4.7109074826957809E-2</v>
      </c>
      <c r="HF245" s="849">
        <f t="shared" si="1620"/>
        <v>9.4261648907538742E-3</v>
      </c>
      <c r="HG245" s="849">
        <f t="shared" si="1620"/>
        <v>-0.2274066656408511</v>
      </c>
      <c r="HH245" s="849">
        <f t="shared" si="1620"/>
        <v>-0.2274066656408511</v>
      </c>
      <c r="HI245" s="849">
        <f t="shared" si="1620"/>
        <v>-0.2274066656408511</v>
      </c>
      <c r="HJ245" s="849">
        <f t="shared" si="1620"/>
        <v>-0.2274066656408511</v>
      </c>
      <c r="HK245" s="849">
        <f t="shared" si="1620"/>
        <v>-0.2274066656408511</v>
      </c>
      <c r="HL245" s="849">
        <f t="shared" si="1620"/>
        <v>-0.2274066656408511</v>
      </c>
      <c r="HM245" s="849">
        <f t="shared" si="1620"/>
        <v>-0.2274066656408511</v>
      </c>
      <c r="HN245" s="849">
        <f t="shared" si="1620"/>
        <v>-0.28019934846218941</v>
      </c>
      <c r="HO245" s="849">
        <f t="shared" si="1620"/>
        <v>-0.28019934846218941</v>
      </c>
      <c r="HP245" s="849">
        <f t="shared" si="1620"/>
        <v>-0.28019934846218941</v>
      </c>
      <c r="HQ245" s="849">
        <f t="shared" si="1620"/>
        <v>-0.28019934846218941</v>
      </c>
      <c r="HR245" s="849">
        <f t="shared" si="1620"/>
        <v>-0.28019934846218941</v>
      </c>
      <c r="HS245" s="849">
        <f t="shared" si="1620"/>
        <v>-0.28019934846218941</v>
      </c>
      <c r="HT245" s="849">
        <f t="shared" si="1620"/>
        <v>-0.28019934846218941</v>
      </c>
      <c r="HU245" s="849">
        <f t="shared" si="1620"/>
        <v>-0.2689816318797833</v>
      </c>
      <c r="HV245" s="849">
        <f t="shared" si="1620"/>
        <v>-0.2689816318797833</v>
      </c>
      <c r="HW245" s="849">
        <f t="shared" si="1620"/>
        <v>-0.2689816318797833</v>
      </c>
      <c r="HX245" s="849">
        <f t="shared" si="1620"/>
        <v>-0.2689816318797833</v>
      </c>
      <c r="HY245" s="849">
        <f t="shared" si="1620"/>
        <v>-0.31142331106945331</v>
      </c>
      <c r="HZ245" s="849">
        <f t="shared" si="1620"/>
        <v>-0.31142331106945331</v>
      </c>
      <c r="IA245" s="849">
        <f t="shared" si="1620"/>
        <v>-0.5810095464334708</v>
      </c>
      <c r="IB245" s="849">
        <f t="shared" si="1620"/>
        <v>-0.5810095464334708</v>
      </c>
      <c r="IC245" s="849">
        <f t="shared" si="1620"/>
        <v>-0.5810095464334708</v>
      </c>
      <c r="ID245" s="849">
        <f t="shared" si="1620"/>
        <v>-0.89419237767192605</v>
      </c>
      <c r="IE245" s="849">
        <f t="shared" si="1620"/>
        <v>-0.89419237767192605</v>
      </c>
      <c r="IF245" s="849">
        <f t="shared" si="1620"/>
        <v>-0.89419237767192605</v>
      </c>
      <c r="IG245" s="849">
        <f t="shared" si="1620"/>
        <v>-0.89419237767192605</v>
      </c>
      <c r="IH245" s="849">
        <f t="shared" si="1620"/>
        <v>-0.26973525011331212</v>
      </c>
      <c r="II245" s="849">
        <f t="shared" si="1620"/>
        <v>-0.23648021927742313</v>
      </c>
      <c r="IJ245" s="849">
        <f t="shared" si="1620"/>
        <v>-0.23648021927742313</v>
      </c>
      <c r="IK245" s="849">
        <f t="shared" si="1620"/>
        <v>-0.23648021927742313</v>
      </c>
      <c r="IL245" s="849">
        <f t="shared" si="1620"/>
        <v>-0.23648021927742313</v>
      </c>
      <c r="IM245" s="849">
        <f t="shared" si="1620"/>
        <v>-0.23648021927742313</v>
      </c>
      <c r="IN245" s="849">
        <f t="shared" si="1620"/>
        <v>-0.23648021927742313</v>
      </c>
      <c r="IO245" s="849">
        <f t="shared" si="1620"/>
        <v>-0.23648021927742313</v>
      </c>
      <c r="IP245" s="849">
        <f t="shared" si="1620"/>
        <v>-0.15417895266357107</v>
      </c>
      <c r="IQ245" s="849">
        <f t="shared" si="1620"/>
        <v>-0.15417895266357107</v>
      </c>
      <c r="IR245" s="849">
        <f t="shared" si="1620"/>
        <v>-0.15417895266357107</v>
      </c>
      <c r="IS245" s="849">
        <f t="shared" si="1620"/>
        <v>-0.15417895266357107</v>
      </c>
      <c r="IT245" s="849">
        <f t="shared" si="1620"/>
        <v>-0.15417895266357107</v>
      </c>
      <c r="IU245" s="849">
        <f t="shared" si="1620"/>
        <v>-0.15417895266357107</v>
      </c>
      <c r="IV245" s="849">
        <f t="shared" si="1620"/>
        <v>-0.15417895266357107</v>
      </c>
      <c r="IW245" s="849">
        <f t="shared" si="1620"/>
        <v>0.44569455438960048</v>
      </c>
      <c r="IX245" s="849">
        <f t="shared" si="1620"/>
        <v>0.44569455438960048</v>
      </c>
      <c r="IY245" s="849">
        <f t="shared" si="1620"/>
        <v>0.44569455438960048</v>
      </c>
      <c r="IZ245" s="849">
        <f t="shared" si="1620"/>
        <v>0.44569455438960048</v>
      </c>
      <c r="JA245" s="849">
        <f t="shared" si="1620"/>
        <v>0.44569455438960048</v>
      </c>
      <c r="JB245" s="849">
        <f t="shared" si="1620"/>
        <v>0.1747632666758907</v>
      </c>
      <c r="JC245" s="849">
        <f t="shared" si="1620"/>
        <v>0.1747632666758907</v>
      </c>
      <c r="JD245" s="849">
        <f t="shared" si="1620"/>
        <v>0.1747632666758907</v>
      </c>
      <c r="JE245" s="849">
        <f t="shared" si="1620"/>
        <v>0.1747632666758907</v>
      </c>
      <c r="JF245" s="849">
        <f t="shared" si="1620"/>
        <v>8.9615682145913311E-2</v>
      </c>
      <c r="JG245" s="849">
        <f t="shared" ref="JG245:LR245" si="1621">JG242</f>
        <v>-0.24090078826749561</v>
      </c>
      <c r="JH245" s="849">
        <f t="shared" si="1621"/>
        <v>-0.24090078826749561</v>
      </c>
      <c r="JI245" s="849">
        <f t="shared" si="1621"/>
        <v>-0.24090078826749561</v>
      </c>
      <c r="JJ245" s="849">
        <f t="shared" si="1621"/>
        <v>-0.24090078826749561</v>
      </c>
      <c r="JK245" s="849">
        <f t="shared" si="1621"/>
        <v>-0.24090078826749561</v>
      </c>
      <c r="JL245" s="849">
        <f t="shared" si="1621"/>
        <v>-0.24090078826749561</v>
      </c>
      <c r="JM245" s="849">
        <f t="shared" si="1621"/>
        <v>-0.24090078826749561</v>
      </c>
      <c r="JN245" s="849">
        <f t="shared" si="1621"/>
        <v>-0.26321756976751232</v>
      </c>
      <c r="JO245" s="849">
        <f t="shared" si="1621"/>
        <v>-0.26321756976751232</v>
      </c>
      <c r="JP245" s="849">
        <f t="shared" si="1621"/>
        <v>-0.26321756976751232</v>
      </c>
      <c r="JQ245" s="849">
        <f t="shared" si="1621"/>
        <v>-0.26321756976751232</v>
      </c>
      <c r="JR245" s="849">
        <f t="shared" si="1621"/>
        <v>-0.26321756976751232</v>
      </c>
      <c r="JS245" s="849">
        <f t="shared" si="1621"/>
        <v>-0.26321756976751232</v>
      </c>
      <c r="JT245" s="849">
        <f t="shared" si="1621"/>
        <v>-0.26321756976751232</v>
      </c>
      <c r="JU245" s="849">
        <f t="shared" si="1621"/>
        <v>-0.30883076252863884</v>
      </c>
      <c r="JV245" s="849">
        <f t="shared" si="1621"/>
        <v>-0.30883076252863884</v>
      </c>
      <c r="JW245" s="849">
        <f t="shared" si="1621"/>
        <v>-0.30883076252863884</v>
      </c>
      <c r="JX245" s="849">
        <f t="shared" si="1621"/>
        <v>-0.30883076252863884</v>
      </c>
      <c r="JY245" s="849">
        <f t="shared" si="1621"/>
        <v>-0.34602590118827603</v>
      </c>
      <c r="JZ245" s="849">
        <f t="shared" si="1621"/>
        <v>-0.34602590118827603</v>
      </c>
      <c r="KA245" s="849">
        <f t="shared" si="1621"/>
        <v>-2.048304841663759</v>
      </c>
      <c r="KB245" s="849">
        <f t="shared" si="1621"/>
        <v>-2.048304841663759</v>
      </c>
      <c r="KC245" s="849">
        <f t="shared" si="1621"/>
        <v>-2.048304841663759</v>
      </c>
      <c r="KD245" s="849">
        <f t="shared" si="1621"/>
        <v>-3.0519008429995464</v>
      </c>
      <c r="KE245" s="849">
        <f t="shared" si="1621"/>
        <v>-3.0519008429995464</v>
      </c>
      <c r="KF245" s="849">
        <f t="shared" si="1621"/>
        <v>-3.0519008429995464</v>
      </c>
      <c r="KG245" s="849">
        <f t="shared" si="1621"/>
        <v>-3.0519008429995464</v>
      </c>
      <c r="KH245" s="849">
        <f t="shared" si="1621"/>
        <v>-0.38257860982902692</v>
      </c>
      <c r="KI245" s="849">
        <f t="shared" si="1621"/>
        <v>-0.38123365344469562</v>
      </c>
      <c r="KJ245" s="849">
        <f t="shared" si="1621"/>
        <v>-0.38123365344469562</v>
      </c>
      <c r="KK245" s="849">
        <f t="shared" si="1621"/>
        <v>-0.38123365344469562</v>
      </c>
      <c r="KL245" s="849">
        <f t="shared" si="1621"/>
        <v>-0.38123365344469562</v>
      </c>
      <c r="KM245" s="849">
        <f t="shared" si="1621"/>
        <v>-0.38123365344469562</v>
      </c>
      <c r="KN245" s="849">
        <f t="shared" si="1621"/>
        <v>-0.38123365344469562</v>
      </c>
      <c r="KO245" s="849">
        <f t="shared" si="1621"/>
        <v>-0.38123365344469562</v>
      </c>
      <c r="KP245" s="849">
        <f t="shared" si="1621"/>
        <v>2.4459344911909042E-2</v>
      </c>
      <c r="KQ245" s="849">
        <f t="shared" si="1621"/>
        <v>2.4459344911909042E-2</v>
      </c>
      <c r="KR245" s="849">
        <f t="shared" si="1621"/>
        <v>2.4459344911909042E-2</v>
      </c>
      <c r="KS245" s="849">
        <f t="shared" si="1621"/>
        <v>2.4459344911909042E-2</v>
      </c>
      <c r="KT245" s="849">
        <f t="shared" si="1621"/>
        <v>2.4459344911909042E-2</v>
      </c>
      <c r="KU245" s="849">
        <f t="shared" si="1621"/>
        <v>2.4459344911909042E-2</v>
      </c>
      <c r="KV245" s="849">
        <f t="shared" si="1621"/>
        <v>2.4459344911909042E-2</v>
      </c>
      <c r="KW245" s="849">
        <f t="shared" si="1621"/>
        <v>0.37525613020494042</v>
      </c>
      <c r="KX245" s="849">
        <f t="shared" si="1621"/>
        <v>0.37525613020494042</v>
      </c>
      <c r="KY245" s="849">
        <f t="shared" si="1621"/>
        <v>0.37525613020494042</v>
      </c>
      <c r="KZ245" s="849">
        <f t="shared" si="1621"/>
        <v>0.37525613020494042</v>
      </c>
      <c r="LA245" s="849">
        <f t="shared" si="1621"/>
        <v>0.37525613020494042</v>
      </c>
      <c r="LB245" s="849">
        <f t="shared" si="1621"/>
        <v>6.3759621589863258E-2</v>
      </c>
      <c r="LC245" s="849">
        <f t="shared" si="1621"/>
        <v>6.3759621589863258E-2</v>
      </c>
      <c r="LD245" s="849">
        <f t="shared" si="1621"/>
        <v>6.3759621589863258E-2</v>
      </c>
      <c r="LE245" s="849">
        <f t="shared" si="1621"/>
        <v>6.3759621589863258E-2</v>
      </c>
      <c r="LF245" s="849">
        <f t="shared" si="1621"/>
        <v>0.19668269915368963</v>
      </c>
      <c r="LG245" s="849">
        <f t="shared" si="1621"/>
        <v>-0.16060052551166315</v>
      </c>
      <c r="LH245" s="849">
        <f t="shared" si="1621"/>
        <v>-0.16060052551166315</v>
      </c>
      <c r="LI245" s="849">
        <f t="shared" si="1621"/>
        <v>-0.16060052551166315</v>
      </c>
      <c r="LJ245" s="849">
        <f t="shared" si="1621"/>
        <v>-0.16060052551166315</v>
      </c>
      <c r="LK245" s="849">
        <f t="shared" si="1621"/>
        <v>-0.16060052551166315</v>
      </c>
      <c r="LL245" s="849">
        <f t="shared" si="1621"/>
        <v>-0.16060052551166315</v>
      </c>
      <c r="LM245" s="849">
        <f t="shared" si="1621"/>
        <v>-0.16060052551166315</v>
      </c>
      <c r="LN245" s="849">
        <f t="shared" si="1621"/>
        <v>-0.25472668042017421</v>
      </c>
      <c r="LO245" s="849">
        <f t="shared" si="1621"/>
        <v>-0.25472668042017421</v>
      </c>
      <c r="LP245" s="849">
        <f t="shared" si="1621"/>
        <v>-0.25472668042017421</v>
      </c>
      <c r="LQ245" s="849">
        <f t="shared" si="1621"/>
        <v>-0.25472668042017421</v>
      </c>
      <c r="LR245" s="849">
        <f t="shared" si="1621"/>
        <v>-0.25472668042017421</v>
      </c>
      <c r="LS245" s="849">
        <f t="shared" ref="LS245:OD245" si="1622">LS242</f>
        <v>-0.25472668042017421</v>
      </c>
      <c r="LT245" s="849">
        <f t="shared" si="1622"/>
        <v>-0.25472668042017421</v>
      </c>
      <c r="LU245" s="849">
        <f t="shared" si="1622"/>
        <v>-0.30883076252863884</v>
      </c>
      <c r="LV245" s="849">
        <f t="shared" si="1622"/>
        <v>-0.30883076252863884</v>
      </c>
      <c r="LW245" s="849">
        <f t="shared" si="1622"/>
        <v>-0.30883076252863884</v>
      </c>
      <c r="LX245" s="849">
        <f t="shared" si="1622"/>
        <v>-0.30883076252863884</v>
      </c>
      <c r="LY245" s="849">
        <f t="shared" si="1622"/>
        <v>-0.34602590118827603</v>
      </c>
      <c r="LZ245" s="849">
        <f t="shared" si="1622"/>
        <v>-0.34602590118827603</v>
      </c>
      <c r="MA245" s="849">
        <f t="shared" si="1622"/>
        <v>-2.0384572222326796</v>
      </c>
      <c r="MB245" s="849">
        <f t="shared" si="1622"/>
        <v>-2.0384572222326796</v>
      </c>
      <c r="MC245" s="849">
        <f t="shared" si="1622"/>
        <v>-2.0384572222326796</v>
      </c>
      <c r="MD245" s="849">
        <f t="shared" si="1622"/>
        <v>-3.0519008429995464</v>
      </c>
      <c r="ME245" s="849">
        <f t="shared" si="1622"/>
        <v>-3.0519008429995464</v>
      </c>
      <c r="MF245" s="849">
        <f t="shared" si="1622"/>
        <v>-3.0519008429995464</v>
      </c>
      <c r="MG245" s="849">
        <f t="shared" si="1622"/>
        <v>-3.0519008429995464</v>
      </c>
      <c r="MH245" s="849">
        <f t="shared" si="1622"/>
        <v>-0.33255030835887744</v>
      </c>
      <c r="MI245" s="849">
        <f t="shared" si="1622"/>
        <v>-0.32516030150646102</v>
      </c>
      <c r="MJ245" s="849">
        <f t="shared" si="1622"/>
        <v>-0.32516030150646102</v>
      </c>
      <c r="MK245" s="849">
        <f t="shared" si="1622"/>
        <v>-0.32516030150646102</v>
      </c>
      <c r="ML245" s="849">
        <f t="shared" si="1622"/>
        <v>-0.32516030150646102</v>
      </c>
      <c r="MM245" s="849">
        <f t="shared" si="1622"/>
        <v>-0.32516030150646102</v>
      </c>
      <c r="MN245" s="849">
        <f t="shared" si="1622"/>
        <v>-0.32516030150646102</v>
      </c>
      <c r="MO245" s="849">
        <f t="shared" si="1622"/>
        <v>-0.32516030150646102</v>
      </c>
      <c r="MP245" s="849">
        <f t="shared" si="1622"/>
        <v>2.2013410420719026E-2</v>
      </c>
      <c r="MQ245" s="849">
        <f t="shared" si="1622"/>
        <v>2.2013410420719026E-2</v>
      </c>
      <c r="MR245" s="849">
        <f t="shared" si="1622"/>
        <v>2.2013410420719026E-2</v>
      </c>
      <c r="MS245" s="849">
        <f t="shared" si="1622"/>
        <v>2.2013410420719026E-2</v>
      </c>
      <c r="MT245" s="849">
        <f t="shared" si="1622"/>
        <v>2.2013410420719026E-2</v>
      </c>
      <c r="MU245" s="849">
        <f t="shared" si="1622"/>
        <v>2.2013410420719026E-2</v>
      </c>
      <c r="MV245" s="849">
        <f t="shared" si="1622"/>
        <v>2.2013410420719026E-2</v>
      </c>
      <c r="MW245" s="849">
        <f t="shared" si="1622"/>
        <v>0.37817965843754919</v>
      </c>
      <c r="MX245" s="849">
        <f t="shared" si="1622"/>
        <v>0.37817965843754919</v>
      </c>
      <c r="MY245" s="849">
        <f t="shared" si="1622"/>
        <v>0.37817965843754919</v>
      </c>
      <c r="MZ245" s="849">
        <f t="shared" si="1622"/>
        <v>0.37817965843754919</v>
      </c>
      <c r="NA245" s="849">
        <f t="shared" si="1622"/>
        <v>0.37817965843754919</v>
      </c>
      <c r="NB245" s="849">
        <f t="shared" si="1622"/>
        <v>6.930980384416241E-2</v>
      </c>
      <c r="NC245" s="849">
        <f t="shared" si="1622"/>
        <v>6.930980384416241E-2</v>
      </c>
      <c r="ND245" s="849">
        <f t="shared" si="1622"/>
        <v>6.930980384416241E-2</v>
      </c>
      <c r="NE245" s="849">
        <f t="shared" si="1622"/>
        <v>6.930980384416241E-2</v>
      </c>
      <c r="NF245" s="849">
        <f t="shared" si="1622"/>
        <v>0.19668269915368963</v>
      </c>
      <c r="NG245" s="849">
        <f t="shared" si="1622"/>
        <v>-0.13383377125971929</v>
      </c>
      <c r="NH245" s="849">
        <f t="shared" si="1622"/>
        <v>-0.13383377125971929</v>
      </c>
      <c r="NI245" s="849">
        <f t="shared" si="1622"/>
        <v>-0.13383377125971929</v>
      </c>
      <c r="NJ245" s="849">
        <f t="shared" si="1622"/>
        <v>-0.13383377125971929</v>
      </c>
      <c r="NK245" s="849">
        <f t="shared" si="1622"/>
        <v>-0.13383377125971929</v>
      </c>
      <c r="NL245" s="849">
        <f t="shared" si="1622"/>
        <v>-0.13383377125971929</v>
      </c>
      <c r="NM245" s="849">
        <f t="shared" si="1622"/>
        <v>-0.13383377125971929</v>
      </c>
      <c r="NN245" s="849">
        <f t="shared" si="1622"/>
        <v>-0.25472668042017421</v>
      </c>
      <c r="NO245" s="849">
        <f t="shared" si="1622"/>
        <v>-0.25472668042017421</v>
      </c>
      <c r="NP245" s="849">
        <f t="shared" si="1622"/>
        <v>-0.25472668042017421</v>
      </c>
      <c r="NQ245" s="849">
        <f t="shared" si="1622"/>
        <v>-0.25472668042017421</v>
      </c>
      <c r="NR245" s="849">
        <f t="shared" si="1622"/>
        <v>-0.25472668042017421</v>
      </c>
      <c r="NS245" s="849">
        <f t="shared" si="1622"/>
        <v>-0.25472668042017421</v>
      </c>
      <c r="NT245" s="849">
        <f t="shared" si="1622"/>
        <v>-0.25472668042017421</v>
      </c>
      <c r="NU245" s="849">
        <f t="shared" si="1622"/>
        <v>-0.30883076252863884</v>
      </c>
      <c r="NV245" s="849">
        <f t="shared" si="1622"/>
        <v>-0.30883076252863884</v>
      </c>
      <c r="NW245" s="849">
        <f t="shared" si="1622"/>
        <v>-0.30883076252863884</v>
      </c>
      <c r="NX245" s="849">
        <f t="shared" si="1622"/>
        <v>-0.30883076252863884</v>
      </c>
      <c r="NY245" s="849">
        <f t="shared" si="1622"/>
        <v>-0.34602590118827603</v>
      </c>
      <c r="NZ245" s="849">
        <f t="shared" si="1622"/>
        <v>-0.34602590118827603</v>
      </c>
      <c r="OA245" s="849">
        <f t="shared" si="1622"/>
        <v>-2.0384572222326796</v>
      </c>
      <c r="OB245" s="849">
        <f t="shared" si="1622"/>
        <v>-2.0384572222326796</v>
      </c>
      <c r="OC245" s="849">
        <f t="shared" si="1622"/>
        <v>-2.0384572222326796</v>
      </c>
      <c r="OD245" s="849">
        <f t="shared" si="1622"/>
        <v>-3.0519008429995464</v>
      </c>
      <c r="OE245" s="849">
        <f t="shared" ref="OE245:QP245" si="1623">OE242</f>
        <v>-3.0519008429995464</v>
      </c>
      <c r="OF245" s="849">
        <f t="shared" si="1623"/>
        <v>-3.0519008429995464</v>
      </c>
      <c r="OG245" s="849">
        <f t="shared" si="1623"/>
        <v>-3.0519008429995464</v>
      </c>
      <c r="OH245" s="849">
        <f t="shared" si="1623"/>
        <v>-0.33255030835887744</v>
      </c>
      <c r="OI245" s="849">
        <f t="shared" si="1623"/>
        <v>-0.32516030150646102</v>
      </c>
      <c r="OJ245" s="849">
        <f t="shared" si="1623"/>
        <v>-0.32516030150646102</v>
      </c>
      <c r="OK245" s="849">
        <f t="shared" si="1623"/>
        <v>-0.32516030150646102</v>
      </c>
      <c r="OL245" s="849">
        <f t="shared" si="1623"/>
        <v>-0.32516030150646102</v>
      </c>
      <c r="OM245" s="849">
        <f t="shared" si="1623"/>
        <v>-0.32516030150646102</v>
      </c>
      <c r="ON245" s="849">
        <f t="shared" si="1623"/>
        <v>-0.32516030150646102</v>
      </c>
      <c r="OO245" s="849">
        <f t="shared" si="1623"/>
        <v>-0.32516030150646102</v>
      </c>
      <c r="OP245" s="849">
        <f t="shared" si="1623"/>
        <v>2.2013410420719026E-2</v>
      </c>
      <c r="OQ245" s="849">
        <f t="shared" si="1623"/>
        <v>2.2013410420719026E-2</v>
      </c>
      <c r="OR245" s="849">
        <f t="shared" si="1623"/>
        <v>2.2013410420719026E-2</v>
      </c>
      <c r="OS245" s="849">
        <f t="shared" si="1623"/>
        <v>2.2013410420719026E-2</v>
      </c>
      <c r="OT245" s="849">
        <f t="shared" si="1623"/>
        <v>2.2013410420719026E-2</v>
      </c>
      <c r="OU245" s="849">
        <f t="shared" si="1623"/>
        <v>2.2013410420719026E-2</v>
      </c>
      <c r="OV245" s="849">
        <f t="shared" si="1623"/>
        <v>2.2013410420719026E-2</v>
      </c>
      <c r="OW245" s="849">
        <f t="shared" si="1623"/>
        <v>0.37817965843754919</v>
      </c>
      <c r="OX245" s="849">
        <f t="shared" si="1623"/>
        <v>0.37817965843754919</v>
      </c>
      <c r="OY245" s="849">
        <f t="shared" si="1623"/>
        <v>0.37817965843754919</v>
      </c>
      <c r="OZ245" s="849">
        <f t="shared" si="1623"/>
        <v>0.37817965843754919</v>
      </c>
      <c r="PA245" s="849">
        <f t="shared" si="1623"/>
        <v>0.37817965843754919</v>
      </c>
      <c r="PB245" s="849">
        <f t="shared" si="1623"/>
        <v>6.930980384416241E-2</v>
      </c>
      <c r="PC245" s="849">
        <f t="shared" si="1623"/>
        <v>6.930980384416241E-2</v>
      </c>
      <c r="PD245" s="849">
        <f t="shared" si="1623"/>
        <v>6.930980384416241E-2</v>
      </c>
      <c r="PE245" s="849">
        <f t="shared" si="1623"/>
        <v>6.930980384416241E-2</v>
      </c>
      <c r="PF245" s="849">
        <f t="shared" si="1623"/>
        <v>0.19668269915368963</v>
      </c>
      <c r="PG245" s="849">
        <f t="shared" si="1623"/>
        <v>-0.13383377125971929</v>
      </c>
      <c r="PH245" s="849">
        <f t="shared" si="1623"/>
        <v>-0.13383377125971929</v>
      </c>
      <c r="PI245" s="849">
        <f t="shared" si="1623"/>
        <v>-0.13383377125971929</v>
      </c>
      <c r="PJ245" s="849">
        <f t="shared" si="1623"/>
        <v>-0.13383377125971929</v>
      </c>
      <c r="PK245" s="849">
        <f t="shared" si="1623"/>
        <v>-0.13383377125971929</v>
      </c>
      <c r="PL245" s="849">
        <f t="shared" si="1623"/>
        <v>-0.13383377125971929</v>
      </c>
      <c r="PM245" s="849">
        <f t="shared" si="1623"/>
        <v>-0.13383377125971929</v>
      </c>
      <c r="PN245" s="849">
        <f t="shared" si="1623"/>
        <v>-0.25472668042017421</v>
      </c>
      <c r="PO245" s="849">
        <f t="shared" si="1623"/>
        <v>-0.25472668042017421</v>
      </c>
      <c r="PP245" s="849">
        <f t="shared" si="1623"/>
        <v>-0.25472668042017421</v>
      </c>
      <c r="PQ245" s="849">
        <f t="shared" si="1623"/>
        <v>-0.25472668042017421</v>
      </c>
      <c r="PR245" s="849">
        <f t="shared" si="1623"/>
        <v>-0.25472668042017421</v>
      </c>
      <c r="PS245" s="849">
        <f t="shared" si="1623"/>
        <v>-0.25472668042017421</v>
      </c>
      <c r="PT245" s="849">
        <f t="shared" si="1623"/>
        <v>-0.25472668042017421</v>
      </c>
      <c r="PU245" s="849">
        <f t="shared" si="1623"/>
        <v>-0.30883076252863884</v>
      </c>
      <c r="PV245" s="849">
        <f t="shared" si="1623"/>
        <v>-0.30883076252863884</v>
      </c>
      <c r="PW245" s="849">
        <f t="shared" si="1623"/>
        <v>-0.30883076252863884</v>
      </c>
      <c r="PX245" s="849">
        <f t="shared" si="1623"/>
        <v>-0.30883076252863884</v>
      </c>
      <c r="PY245" s="849">
        <f t="shared" si="1623"/>
        <v>-0.34602590118827603</v>
      </c>
      <c r="PZ245" s="849">
        <f t="shared" si="1623"/>
        <v>-0.34602590118827603</v>
      </c>
      <c r="QA245" s="849">
        <f t="shared" si="1623"/>
        <v>-2.0384572222326796</v>
      </c>
      <c r="QB245" s="849">
        <f t="shared" si="1623"/>
        <v>-2.0384572222326796</v>
      </c>
      <c r="QC245" s="849">
        <f t="shared" si="1623"/>
        <v>-2.0384572222326796</v>
      </c>
      <c r="QD245" s="849">
        <f t="shared" si="1623"/>
        <v>-3.0519008429995464</v>
      </c>
      <c r="QE245" s="849">
        <f t="shared" si="1623"/>
        <v>-3.0519008429995464</v>
      </c>
      <c r="QF245" s="849">
        <f t="shared" si="1623"/>
        <v>-3.0519008429995464</v>
      </c>
      <c r="QG245" s="849">
        <f t="shared" si="1623"/>
        <v>-3.0519008429995464</v>
      </c>
      <c r="QH245" s="849">
        <f t="shared" si="1623"/>
        <v>-0.33255030835887744</v>
      </c>
      <c r="QI245" s="849">
        <f t="shared" si="1623"/>
        <v>-0.32516030150646102</v>
      </c>
      <c r="QJ245" s="849">
        <f t="shared" si="1623"/>
        <v>-0.32516030150646102</v>
      </c>
      <c r="QK245" s="849">
        <f t="shared" si="1623"/>
        <v>-0.32516030150646102</v>
      </c>
      <c r="QL245" s="849">
        <f t="shared" si="1623"/>
        <v>-0.32516030150646102</v>
      </c>
      <c r="QM245" s="849">
        <f t="shared" si="1623"/>
        <v>-0.32516030150646102</v>
      </c>
      <c r="QN245" s="849">
        <f t="shared" si="1623"/>
        <v>-0.32516030150646102</v>
      </c>
      <c r="QO245" s="849">
        <f t="shared" si="1623"/>
        <v>-0.32516030150646102</v>
      </c>
      <c r="QP245" s="849">
        <f t="shared" si="1623"/>
        <v>2.2013410420719026E-2</v>
      </c>
      <c r="QQ245" s="849">
        <f t="shared" ref="QQ245:SI245" si="1624">QQ242</f>
        <v>2.2013410420719026E-2</v>
      </c>
      <c r="QR245" s="849">
        <f t="shared" si="1624"/>
        <v>2.2013410420719026E-2</v>
      </c>
      <c r="QS245" s="849">
        <f t="shared" si="1624"/>
        <v>2.2013410420719026E-2</v>
      </c>
      <c r="QT245" s="849">
        <f t="shared" si="1624"/>
        <v>2.2013410420719026E-2</v>
      </c>
      <c r="QU245" s="849">
        <f t="shared" si="1624"/>
        <v>2.2013410420719026E-2</v>
      </c>
      <c r="QV245" s="849">
        <f t="shared" si="1624"/>
        <v>2.2013410420719026E-2</v>
      </c>
      <c r="QW245" s="849">
        <f t="shared" si="1624"/>
        <v>0.37817965843754919</v>
      </c>
      <c r="QX245" s="849">
        <f t="shared" si="1624"/>
        <v>0.37817965843754919</v>
      </c>
      <c r="QY245" s="849">
        <f t="shared" si="1624"/>
        <v>0.37817965843754919</v>
      </c>
      <c r="QZ245" s="849">
        <f t="shared" si="1624"/>
        <v>0.37817965843754919</v>
      </c>
      <c r="RA245" s="849">
        <f t="shared" si="1624"/>
        <v>0.37817965843754919</v>
      </c>
      <c r="RB245" s="849">
        <f t="shared" si="1624"/>
        <v>6.930980384416241E-2</v>
      </c>
      <c r="RC245" s="849">
        <f t="shared" si="1624"/>
        <v>6.930980384416241E-2</v>
      </c>
      <c r="RD245" s="849">
        <f t="shared" si="1624"/>
        <v>6.930980384416241E-2</v>
      </c>
      <c r="RE245" s="849">
        <f t="shared" si="1624"/>
        <v>6.930980384416241E-2</v>
      </c>
      <c r="RF245" s="849">
        <f t="shared" si="1624"/>
        <v>0.19668269915368963</v>
      </c>
      <c r="RG245" s="849">
        <f t="shared" si="1624"/>
        <v>-0.13383377125971929</v>
      </c>
      <c r="RH245" s="849">
        <f t="shared" si="1624"/>
        <v>-0.13383377125971929</v>
      </c>
      <c r="RI245" s="849">
        <f t="shared" si="1624"/>
        <v>-0.13383377125971929</v>
      </c>
      <c r="RJ245" s="849">
        <f t="shared" si="1624"/>
        <v>-0.13383377125971929</v>
      </c>
      <c r="RK245" s="849">
        <f t="shared" si="1624"/>
        <v>-0.13383377125971929</v>
      </c>
      <c r="RL245" s="849">
        <f t="shared" si="1624"/>
        <v>-0.13383377125971929</v>
      </c>
      <c r="RM245" s="849">
        <f t="shared" si="1624"/>
        <v>-0.13383377125971929</v>
      </c>
      <c r="RN245" s="849">
        <f t="shared" si="1624"/>
        <v>-0.25472668042017421</v>
      </c>
      <c r="RO245" s="849">
        <f t="shared" si="1624"/>
        <v>-0.25472668042017421</v>
      </c>
      <c r="RP245" s="849">
        <f t="shared" si="1624"/>
        <v>-0.25472668042017421</v>
      </c>
      <c r="RQ245" s="849">
        <f t="shared" si="1624"/>
        <v>-0.25472668042017421</v>
      </c>
      <c r="RR245" s="849">
        <f t="shared" si="1624"/>
        <v>-0.25472668042017421</v>
      </c>
      <c r="RS245" s="849">
        <f t="shared" si="1624"/>
        <v>-0.25472668042017421</v>
      </c>
      <c r="RT245" s="849">
        <f t="shared" si="1624"/>
        <v>-0.25472668042017421</v>
      </c>
      <c r="RU245" s="849">
        <f t="shared" si="1624"/>
        <v>-0.30883076252863884</v>
      </c>
      <c r="RV245" s="849">
        <f t="shared" si="1624"/>
        <v>-0.30883076252863884</v>
      </c>
      <c r="RW245" s="849">
        <f t="shared" si="1624"/>
        <v>-0.30883076252863884</v>
      </c>
      <c r="RX245" s="849">
        <f t="shared" si="1624"/>
        <v>-0.30883076252863884</v>
      </c>
      <c r="RY245" s="849">
        <f t="shared" si="1624"/>
        <v>-0.34602590118827603</v>
      </c>
      <c r="RZ245" s="849">
        <f t="shared" si="1624"/>
        <v>-0.34602590118827603</v>
      </c>
      <c r="SA245" s="849">
        <f t="shared" si="1624"/>
        <v>-2.0384572222326796</v>
      </c>
      <c r="SB245" s="849">
        <f t="shared" si="1624"/>
        <v>-2.0384572222326796</v>
      </c>
      <c r="SC245" s="849">
        <f t="shared" si="1624"/>
        <v>-2.0384572222326796</v>
      </c>
      <c r="SD245" s="849">
        <f t="shared" si="1624"/>
        <v>-3.0519008429995464</v>
      </c>
      <c r="SE245" s="849">
        <f t="shared" si="1624"/>
        <v>-3.0519008429995464</v>
      </c>
      <c r="SF245" s="849">
        <f t="shared" si="1624"/>
        <v>-3.0519008429995464</v>
      </c>
      <c r="SG245" s="849">
        <f t="shared" si="1624"/>
        <v>-3.0519008429995464</v>
      </c>
      <c r="SH245" s="849">
        <f t="shared" si="1624"/>
        <v>-0.33255030835887744</v>
      </c>
      <c r="SI245" s="849">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49">
        <f t="shared" ref="K246:BV246" si="1625">K243</f>
        <v>0</v>
      </c>
      <c r="L246" s="849">
        <f t="shared" si="1625"/>
        <v>0</v>
      </c>
      <c r="M246" s="849">
        <f t="shared" si="1625"/>
        <v>0</v>
      </c>
      <c r="N246" s="849">
        <f t="shared" si="1625"/>
        <v>0</v>
      </c>
      <c r="O246" s="849">
        <f t="shared" si="1625"/>
        <v>0</v>
      </c>
      <c r="P246" s="849">
        <f t="shared" si="1625"/>
        <v>0</v>
      </c>
      <c r="Q246" s="849">
        <f t="shared" si="1625"/>
        <v>0</v>
      </c>
      <c r="R246" s="849">
        <f t="shared" si="1625"/>
        <v>0</v>
      </c>
      <c r="S246" s="849">
        <f t="shared" si="1625"/>
        <v>0</v>
      </c>
      <c r="T246" s="849">
        <f t="shared" si="1625"/>
        <v>0</v>
      </c>
      <c r="U246" s="849">
        <f t="shared" si="1625"/>
        <v>0</v>
      </c>
      <c r="V246" s="849">
        <f t="shared" si="1625"/>
        <v>0</v>
      </c>
      <c r="W246" s="849">
        <f t="shared" si="1625"/>
        <v>0</v>
      </c>
      <c r="X246" s="849">
        <f t="shared" si="1625"/>
        <v>0</v>
      </c>
      <c r="Y246" s="849">
        <f t="shared" si="1625"/>
        <v>0</v>
      </c>
      <c r="Z246" s="849">
        <f t="shared" si="1625"/>
        <v>0</v>
      </c>
      <c r="AA246" s="849">
        <f t="shared" si="1625"/>
        <v>0</v>
      </c>
      <c r="AB246" s="849">
        <f t="shared" si="1625"/>
        <v>0</v>
      </c>
      <c r="AC246" s="849">
        <f t="shared" si="1625"/>
        <v>0</v>
      </c>
      <c r="AD246" s="849">
        <f t="shared" si="1625"/>
        <v>0</v>
      </c>
      <c r="AE246" s="849">
        <f t="shared" si="1625"/>
        <v>0</v>
      </c>
      <c r="AF246" s="849">
        <f t="shared" si="1625"/>
        <v>0</v>
      </c>
      <c r="AG246" s="849">
        <f t="shared" si="1625"/>
        <v>0</v>
      </c>
      <c r="AH246" s="849">
        <f t="shared" si="1625"/>
        <v>0</v>
      </c>
      <c r="AI246" s="849">
        <f t="shared" si="1625"/>
        <v>0</v>
      </c>
      <c r="AJ246" s="849">
        <f t="shared" si="1625"/>
        <v>0</v>
      </c>
      <c r="AK246" s="849">
        <f t="shared" si="1625"/>
        <v>0</v>
      </c>
      <c r="AL246" s="849">
        <f t="shared" si="1625"/>
        <v>0</v>
      </c>
      <c r="AM246" s="849">
        <f t="shared" si="1625"/>
        <v>0</v>
      </c>
      <c r="AN246" s="849">
        <f t="shared" si="1625"/>
        <v>0</v>
      </c>
      <c r="AO246" s="849">
        <f t="shared" si="1625"/>
        <v>0</v>
      </c>
      <c r="AP246" s="849">
        <f t="shared" si="1625"/>
        <v>0</v>
      </c>
      <c r="AQ246" s="849">
        <f t="shared" si="1625"/>
        <v>0</v>
      </c>
      <c r="AR246" s="849">
        <f t="shared" si="1625"/>
        <v>0</v>
      </c>
      <c r="AS246" s="849">
        <f t="shared" si="1625"/>
        <v>0</v>
      </c>
      <c r="AT246" s="849">
        <f t="shared" si="1625"/>
        <v>0</v>
      </c>
      <c r="AU246" s="849">
        <f t="shared" si="1625"/>
        <v>0</v>
      </c>
      <c r="AV246" s="849">
        <f t="shared" si="1625"/>
        <v>0</v>
      </c>
      <c r="AW246" s="849">
        <f t="shared" si="1625"/>
        <v>0</v>
      </c>
      <c r="AX246" s="849">
        <f t="shared" si="1625"/>
        <v>0</v>
      </c>
      <c r="AY246" s="849">
        <f t="shared" si="1625"/>
        <v>0</v>
      </c>
      <c r="AZ246" s="849">
        <f t="shared" si="1625"/>
        <v>0</v>
      </c>
      <c r="BA246" s="849">
        <f t="shared" si="1625"/>
        <v>0</v>
      </c>
      <c r="BB246" s="849">
        <f t="shared" si="1625"/>
        <v>0</v>
      </c>
      <c r="BC246" s="849">
        <f t="shared" si="1625"/>
        <v>0</v>
      </c>
      <c r="BD246" s="849">
        <f t="shared" si="1625"/>
        <v>0</v>
      </c>
      <c r="BE246" s="849">
        <f t="shared" si="1625"/>
        <v>0</v>
      </c>
      <c r="BF246" s="849">
        <f t="shared" si="1625"/>
        <v>0</v>
      </c>
      <c r="BG246" s="849">
        <f t="shared" si="1625"/>
        <v>0</v>
      </c>
      <c r="BH246" s="849">
        <f t="shared" si="1625"/>
        <v>0</v>
      </c>
      <c r="BI246" s="849">
        <f t="shared" si="1625"/>
        <v>0</v>
      </c>
      <c r="BJ246" s="849">
        <f t="shared" si="1625"/>
        <v>0</v>
      </c>
      <c r="BK246" s="849">
        <f t="shared" si="1625"/>
        <v>0</v>
      </c>
      <c r="BL246" s="849">
        <f t="shared" si="1625"/>
        <v>0</v>
      </c>
      <c r="BM246" s="849">
        <f t="shared" si="1625"/>
        <v>0</v>
      </c>
      <c r="BN246" s="849">
        <f t="shared" si="1625"/>
        <v>0</v>
      </c>
      <c r="BO246" s="849">
        <f t="shared" si="1625"/>
        <v>0</v>
      </c>
      <c r="BP246" s="849">
        <f t="shared" si="1625"/>
        <v>0</v>
      </c>
      <c r="BQ246" s="849">
        <f t="shared" si="1625"/>
        <v>0</v>
      </c>
      <c r="BR246" s="849">
        <f t="shared" si="1625"/>
        <v>0</v>
      </c>
      <c r="BS246" s="849">
        <f t="shared" si="1625"/>
        <v>0</v>
      </c>
      <c r="BT246" s="849">
        <f t="shared" si="1625"/>
        <v>0</v>
      </c>
      <c r="BU246" s="849">
        <f t="shared" si="1625"/>
        <v>0</v>
      </c>
      <c r="BV246" s="849">
        <f t="shared" si="1625"/>
        <v>0</v>
      </c>
      <c r="BW246" s="849">
        <f t="shared" ref="BW246:EH246" si="1626">BW243</f>
        <v>0</v>
      </c>
      <c r="BX246" s="849">
        <f t="shared" si="1626"/>
        <v>0</v>
      </c>
      <c r="BY246" s="849">
        <f t="shared" si="1626"/>
        <v>0</v>
      </c>
      <c r="BZ246" s="849">
        <f t="shared" si="1626"/>
        <v>0</v>
      </c>
      <c r="CA246" s="849">
        <f t="shared" si="1626"/>
        <v>0</v>
      </c>
      <c r="CB246" s="849">
        <f t="shared" si="1626"/>
        <v>0</v>
      </c>
      <c r="CC246" s="849">
        <f t="shared" si="1626"/>
        <v>0</v>
      </c>
      <c r="CD246" s="849">
        <f t="shared" si="1626"/>
        <v>0</v>
      </c>
      <c r="CE246" s="849">
        <f t="shared" si="1626"/>
        <v>0</v>
      </c>
      <c r="CF246" s="849">
        <f t="shared" si="1626"/>
        <v>0</v>
      </c>
      <c r="CG246" s="849">
        <f t="shared" si="1626"/>
        <v>0</v>
      </c>
      <c r="CH246" s="849">
        <f t="shared" si="1626"/>
        <v>0</v>
      </c>
      <c r="CI246" s="849">
        <f t="shared" si="1626"/>
        <v>0</v>
      </c>
      <c r="CJ246" s="849">
        <f t="shared" si="1626"/>
        <v>0</v>
      </c>
      <c r="CK246" s="849">
        <f t="shared" si="1626"/>
        <v>0</v>
      </c>
      <c r="CL246" s="849">
        <f t="shared" si="1626"/>
        <v>0</v>
      </c>
      <c r="CM246" s="849">
        <f t="shared" si="1626"/>
        <v>0</v>
      </c>
      <c r="CN246" s="849">
        <f t="shared" si="1626"/>
        <v>0</v>
      </c>
      <c r="CO246" s="849">
        <f t="shared" si="1626"/>
        <v>0</v>
      </c>
      <c r="CP246" s="849">
        <f t="shared" si="1626"/>
        <v>0</v>
      </c>
      <c r="CQ246" s="849">
        <f t="shared" si="1626"/>
        <v>0</v>
      </c>
      <c r="CR246" s="849">
        <f t="shared" si="1626"/>
        <v>0</v>
      </c>
      <c r="CS246" s="849">
        <f t="shared" si="1626"/>
        <v>0</v>
      </c>
      <c r="CT246" s="849">
        <f t="shared" si="1626"/>
        <v>0</v>
      </c>
      <c r="CU246" s="849">
        <f t="shared" si="1626"/>
        <v>0</v>
      </c>
      <c r="CV246" s="849">
        <f t="shared" si="1626"/>
        <v>0</v>
      </c>
      <c r="CW246" s="849">
        <f t="shared" si="1626"/>
        <v>0</v>
      </c>
      <c r="CX246" s="849">
        <f t="shared" si="1626"/>
        <v>0</v>
      </c>
      <c r="CY246" s="849">
        <f t="shared" si="1626"/>
        <v>0</v>
      </c>
      <c r="CZ246" s="849">
        <f t="shared" si="1626"/>
        <v>0</v>
      </c>
      <c r="DA246" s="849">
        <f t="shared" si="1626"/>
        <v>0</v>
      </c>
      <c r="DB246" s="849">
        <f t="shared" si="1626"/>
        <v>0</v>
      </c>
      <c r="DC246" s="849">
        <f t="shared" si="1626"/>
        <v>0</v>
      </c>
      <c r="DD246" s="849">
        <f t="shared" si="1626"/>
        <v>0</v>
      </c>
      <c r="DE246" s="849">
        <f t="shared" si="1626"/>
        <v>0</v>
      </c>
      <c r="DF246" s="849">
        <f t="shared" si="1626"/>
        <v>0</v>
      </c>
      <c r="DG246" s="849">
        <f t="shared" si="1626"/>
        <v>0.28202980703834779</v>
      </c>
      <c r="DH246" s="849">
        <f t="shared" si="1626"/>
        <v>0.28202980703834779</v>
      </c>
      <c r="DI246" s="849">
        <f t="shared" si="1626"/>
        <v>0.28202980703834779</v>
      </c>
      <c r="DJ246" s="849">
        <f t="shared" si="1626"/>
        <v>0.28202980703834779</v>
      </c>
      <c r="DK246" s="849">
        <f t="shared" si="1626"/>
        <v>0.28202980703834779</v>
      </c>
      <c r="DL246" s="849">
        <f t="shared" si="1626"/>
        <v>0.28202980703834779</v>
      </c>
      <c r="DM246" s="849">
        <f t="shared" si="1626"/>
        <v>0.28202980703834779</v>
      </c>
      <c r="DN246" s="849">
        <f t="shared" si="1626"/>
        <v>0.33963557389356414</v>
      </c>
      <c r="DO246" s="849">
        <f t="shared" si="1626"/>
        <v>0.33963557389356414</v>
      </c>
      <c r="DP246" s="849">
        <f t="shared" si="1626"/>
        <v>0.33963557389356414</v>
      </c>
      <c r="DQ246" s="849">
        <f t="shared" si="1626"/>
        <v>0.33963557389356414</v>
      </c>
      <c r="DR246" s="849">
        <f t="shared" si="1626"/>
        <v>0.33963557389356414</v>
      </c>
      <c r="DS246" s="849">
        <f t="shared" si="1626"/>
        <v>0.33963557389356414</v>
      </c>
      <c r="DT246" s="849">
        <f t="shared" si="1626"/>
        <v>0.33963557389356414</v>
      </c>
      <c r="DU246" s="849">
        <f t="shared" si="1626"/>
        <v>0.33871761051527915</v>
      </c>
      <c r="DV246" s="849">
        <f t="shared" si="1626"/>
        <v>0.33871761051527915</v>
      </c>
      <c r="DW246" s="849">
        <f t="shared" si="1626"/>
        <v>0.33871761051527915</v>
      </c>
      <c r="DX246" s="849">
        <f t="shared" si="1626"/>
        <v>0.33871761051527915</v>
      </c>
      <c r="DY246" s="849">
        <f t="shared" si="1626"/>
        <v>0.48443626166359444</v>
      </c>
      <c r="DZ246" s="849">
        <f t="shared" si="1626"/>
        <v>0.48443626166359444</v>
      </c>
      <c r="EA246" s="849">
        <f t="shared" si="1626"/>
        <v>0.43329525496733456</v>
      </c>
      <c r="EB246" s="849">
        <f t="shared" si="1626"/>
        <v>0.43329525496733456</v>
      </c>
      <c r="EC246" s="849">
        <f t="shared" si="1626"/>
        <v>0.43329525496733456</v>
      </c>
      <c r="ED246" s="849">
        <f t="shared" si="1626"/>
        <v>0.60457545862941053</v>
      </c>
      <c r="EE246" s="849">
        <f t="shared" si="1626"/>
        <v>0.60457545862941053</v>
      </c>
      <c r="EF246" s="849">
        <f t="shared" si="1626"/>
        <v>0.60457545862941053</v>
      </c>
      <c r="EG246" s="849">
        <f t="shared" si="1626"/>
        <v>0.60457545862941053</v>
      </c>
      <c r="EH246" s="849">
        <f t="shared" si="1626"/>
        <v>0.12193511306491978</v>
      </c>
      <c r="EI246" s="849">
        <f t="shared" ref="EI246:GT246" si="1627">EI243</f>
        <v>0.1145451062124998</v>
      </c>
      <c r="EJ246" s="849">
        <f t="shared" si="1627"/>
        <v>0.1145451062124998</v>
      </c>
      <c r="EK246" s="849">
        <f t="shared" si="1627"/>
        <v>0.1145451062124998</v>
      </c>
      <c r="EL246" s="849">
        <f t="shared" si="1627"/>
        <v>0.1145451062124998</v>
      </c>
      <c r="EM246" s="849">
        <f t="shared" si="1627"/>
        <v>0.1145451062124998</v>
      </c>
      <c r="EN246" s="849">
        <f t="shared" si="1627"/>
        <v>0.1145451062124998</v>
      </c>
      <c r="EO246" s="849">
        <f t="shared" si="1627"/>
        <v>0.1145451062124998</v>
      </c>
      <c r="EP246" s="849">
        <f t="shared" si="1627"/>
        <v>2.4459344911909042E-2</v>
      </c>
      <c r="EQ246" s="849">
        <f t="shared" si="1627"/>
        <v>2.4459344911909042E-2</v>
      </c>
      <c r="ER246" s="849">
        <f t="shared" si="1627"/>
        <v>2.4459344911909042E-2</v>
      </c>
      <c r="ES246" s="849">
        <f t="shared" si="1627"/>
        <v>2.4459344911909042E-2</v>
      </c>
      <c r="ET246" s="849">
        <f t="shared" si="1627"/>
        <v>2.4459344911909042E-2</v>
      </c>
      <c r="EU246" s="849">
        <f t="shared" si="1627"/>
        <v>2.4459344911909042E-2</v>
      </c>
      <c r="EV246" s="849">
        <f t="shared" si="1627"/>
        <v>2.4459344911909042E-2</v>
      </c>
      <c r="EW246" s="849">
        <f t="shared" si="1627"/>
        <v>0.17363492679979942</v>
      </c>
      <c r="EX246" s="849">
        <f t="shared" si="1627"/>
        <v>0.17363492679979942</v>
      </c>
      <c r="EY246" s="849">
        <f t="shared" si="1627"/>
        <v>0.17363492679979942</v>
      </c>
      <c r="EZ246" s="849">
        <f t="shared" si="1627"/>
        <v>0.17363492679979942</v>
      </c>
      <c r="FA246" s="849">
        <f t="shared" si="1627"/>
        <v>0.17363492679979942</v>
      </c>
      <c r="FB246" s="849">
        <f t="shared" si="1627"/>
        <v>0.34126873430493632</v>
      </c>
      <c r="FC246" s="849">
        <f t="shared" si="1627"/>
        <v>0.34126873430493632</v>
      </c>
      <c r="FD246" s="849">
        <f t="shared" si="1627"/>
        <v>0.34126873430493632</v>
      </c>
      <c r="FE246" s="849">
        <f t="shared" si="1627"/>
        <v>0.34126873430493632</v>
      </c>
      <c r="FF246" s="849">
        <f t="shared" si="1627"/>
        <v>0.30374971616146595</v>
      </c>
      <c r="FG246" s="849">
        <f t="shared" si="1627"/>
        <v>0.23683283053160498</v>
      </c>
      <c r="FH246" s="849">
        <f t="shared" si="1627"/>
        <v>0.23683283053160498</v>
      </c>
      <c r="FI246" s="849">
        <f t="shared" si="1627"/>
        <v>0.23683283053160498</v>
      </c>
      <c r="FJ246" s="849">
        <f t="shared" si="1627"/>
        <v>0.23683283053160498</v>
      </c>
      <c r="FK246" s="849">
        <f t="shared" si="1627"/>
        <v>0.23683283053160498</v>
      </c>
      <c r="FL246" s="849">
        <f t="shared" si="1627"/>
        <v>0.23683283053160498</v>
      </c>
      <c r="FM246" s="849">
        <f t="shared" si="1627"/>
        <v>0.23683283053160498</v>
      </c>
      <c r="FN246" s="849">
        <f t="shared" si="1627"/>
        <v>-0.27170845911485042</v>
      </c>
      <c r="FO246" s="849">
        <f t="shared" si="1627"/>
        <v>-0.27170845911485042</v>
      </c>
      <c r="FP246" s="849">
        <f t="shared" si="1627"/>
        <v>-0.27170845911485042</v>
      </c>
      <c r="FQ246" s="849">
        <f t="shared" si="1627"/>
        <v>-0.27170845911485042</v>
      </c>
      <c r="FR246" s="849">
        <f t="shared" si="1627"/>
        <v>-0.27170845911485042</v>
      </c>
      <c r="FS246" s="849">
        <f t="shared" si="1627"/>
        <v>-0.27170845911485042</v>
      </c>
      <c r="FT246" s="849">
        <f t="shared" si="1627"/>
        <v>-0.27170845911485042</v>
      </c>
      <c r="FU246" s="849">
        <f t="shared" si="1627"/>
        <v>-0.23909478389313943</v>
      </c>
      <c r="FV246" s="849">
        <f t="shared" si="1627"/>
        <v>-0.23909478389313943</v>
      </c>
      <c r="FW246" s="849">
        <f t="shared" si="1627"/>
        <v>-0.23909478389313943</v>
      </c>
      <c r="FX246" s="849">
        <f t="shared" si="1627"/>
        <v>-0.23909478389313943</v>
      </c>
      <c r="FY246" s="849">
        <f t="shared" si="1627"/>
        <v>6.9205180237654318E-2</v>
      </c>
      <c r="FZ246" s="849">
        <f t="shared" si="1627"/>
        <v>6.9205180237654318E-2</v>
      </c>
      <c r="GA246" s="849">
        <f t="shared" si="1627"/>
        <v>0.25603810520797232</v>
      </c>
      <c r="GB246" s="849">
        <f t="shared" si="1627"/>
        <v>0.25603810520797232</v>
      </c>
      <c r="GC246" s="849">
        <f t="shared" si="1627"/>
        <v>0.25603810520797232</v>
      </c>
      <c r="GD246" s="849">
        <f t="shared" si="1627"/>
        <v>0.14422457704385927</v>
      </c>
      <c r="GE246" s="849">
        <f t="shared" si="1627"/>
        <v>0.14422457704385927</v>
      </c>
      <c r="GF246" s="849">
        <f t="shared" si="1627"/>
        <v>0.14422457704385927</v>
      </c>
      <c r="GG246" s="849">
        <f t="shared" si="1627"/>
        <v>0.14422457704385927</v>
      </c>
      <c r="GH246" s="849">
        <f t="shared" si="1627"/>
        <v>-0.33255030835888633</v>
      </c>
      <c r="GI246" s="849">
        <f t="shared" si="1627"/>
        <v>-0.37319534604719173</v>
      </c>
      <c r="GJ246" s="849">
        <f t="shared" si="1627"/>
        <v>-0.37319534604719173</v>
      </c>
      <c r="GK246" s="849">
        <f t="shared" si="1627"/>
        <v>-0.37319534604719173</v>
      </c>
      <c r="GL246" s="849">
        <f t="shared" si="1627"/>
        <v>-0.37319534604719173</v>
      </c>
      <c r="GM246" s="849">
        <f t="shared" si="1627"/>
        <v>-0.37319534604719173</v>
      </c>
      <c r="GN246" s="849">
        <f t="shared" si="1627"/>
        <v>-0.37319534604719173</v>
      </c>
      <c r="GO246" s="849">
        <f t="shared" si="1627"/>
        <v>-0.37319534604719173</v>
      </c>
      <c r="GP246" s="849">
        <f t="shared" si="1627"/>
        <v>-0.29019117238843961</v>
      </c>
      <c r="GQ246" s="849">
        <f t="shared" si="1627"/>
        <v>-0.29019117238843961</v>
      </c>
      <c r="GR246" s="849">
        <f t="shared" si="1627"/>
        <v>-0.29019117238843961</v>
      </c>
      <c r="GS246" s="849">
        <f t="shared" si="1627"/>
        <v>-0.29019117238843961</v>
      </c>
      <c r="GT246" s="849">
        <f t="shared" si="1627"/>
        <v>-0.29019117238843961</v>
      </c>
      <c r="GU246" s="849">
        <f t="shared" ref="GU246:JF246" si="1628">GU243</f>
        <v>-0.29019117238843961</v>
      </c>
      <c r="GV246" s="849">
        <f t="shared" si="1628"/>
        <v>-0.29019117238843961</v>
      </c>
      <c r="GW246" s="849">
        <f t="shared" si="1628"/>
        <v>0.51566379826869913</v>
      </c>
      <c r="GX246" s="849">
        <f t="shared" si="1628"/>
        <v>0.51566379826869913</v>
      </c>
      <c r="GY246" s="849">
        <f t="shared" si="1628"/>
        <v>0.51566379826869913</v>
      </c>
      <c r="GZ246" s="849">
        <f t="shared" si="1628"/>
        <v>0.51566379826869913</v>
      </c>
      <c r="HA246" s="849">
        <f t="shared" si="1628"/>
        <v>0.51566379826869913</v>
      </c>
      <c r="HB246" s="849">
        <f t="shared" si="1628"/>
        <v>4.7109074826957809E-2</v>
      </c>
      <c r="HC246" s="849">
        <f t="shared" si="1628"/>
        <v>4.7109074826957809E-2</v>
      </c>
      <c r="HD246" s="849">
        <f t="shared" si="1628"/>
        <v>4.7109074826957809E-2</v>
      </c>
      <c r="HE246" s="849">
        <f t="shared" si="1628"/>
        <v>4.7109074826957809E-2</v>
      </c>
      <c r="HF246" s="849">
        <f t="shared" si="1628"/>
        <v>1.1782965596732531E-2</v>
      </c>
      <c r="HG246" s="849">
        <f t="shared" si="1628"/>
        <v>-0.2274066656408511</v>
      </c>
      <c r="HH246" s="849">
        <f t="shared" si="1628"/>
        <v>-0.2274066656408511</v>
      </c>
      <c r="HI246" s="849">
        <f t="shared" si="1628"/>
        <v>-0.2274066656408511</v>
      </c>
      <c r="HJ246" s="849">
        <f t="shared" si="1628"/>
        <v>-0.2274066656408511</v>
      </c>
      <c r="HK246" s="849">
        <f t="shared" si="1628"/>
        <v>-0.2274066656408511</v>
      </c>
      <c r="HL246" s="849">
        <f t="shared" si="1628"/>
        <v>-0.2274066656408511</v>
      </c>
      <c r="HM246" s="849">
        <f t="shared" si="1628"/>
        <v>-0.2274066656408511</v>
      </c>
      <c r="HN246" s="849">
        <f t="shared" si="1628"/>
        <v>-0.28019934846218941</v>
      </c>
      <c r="HO246" s="849">
        <f t="shared" si="1628"/>
        <v>-0.28019934846218941</v>
      </c>
      <c r="HP246" s="849">
        <f t="shared" si="1628"/>
        <v>-0.28019934846218941</v>
      </c>
      <c r="HQ246" s="849">
        <f t="shared" si="1628"/>
        <v>-0.28019934846218941</v>
      </c>
      <c r="HR246" s="849">
        <f t="shared" si="1628"/>
        <v>-0.28019934846218941</v>
      </c>
      <c r="HS246" s="849">
        <f t="shared" si="1628"/>
        <v>-0.28019934846218941</v>
      </c>
      <c r="HT246" s="849">
        <f t="shared" si="1628"/>
        <v>-0.28019934846218941</v>
      </c>
      <c r="HU246" s="849">
        <f t="shared" si="1628"/>
        <v>-0.2689816318797833</v>
      </c>
      <c r="HV246" s="849">
        <f t="shared" si="1628"/>
        <v>-0.2689816318797833</v>
      </c>
      <c r="HW246" s="849">
        <f t="shared" si="1628"/>
        <v>-0.2689816318797833</v>
      </c>
      <c r="HX246" s="849">
        <f t="shared" si="1628"/>
        <v>-0.2689816318797833</v>
      </c>
      <c r="HY246" s="849">
        <f t="shared" si="1628"/>
        <v>2.3068393412548183E-2</v>
      </c>
      <c r="HZ246" s="849">
        <f t="shared" si="1628"/>
        <v>2.3068393412548183E-2</v>
      </c>
      <c r="IA246" s="849">
        <f t="shared" si="1628"/>
        <v>0.22649524691474276</v>
      </c>
      <c r="IB246" s="849">
        <f t="shared" si="1628"/>
        <v>0.22649524691474276</v>
      </c>
      <c r="IC246" s="849">
        <f t="shared" si="1628"/>
        <v>0.22649524691474276</v>
      </c>
      <c r="ID246" s="849">
        <f t="shared" si="1628"/>
        <v>0.13460960524093402</v>
      </c>
      <c r="IE246" s="849">
        <f t="shared" si="1628"/>
        <v>0.13460960524093402</v>
      </c>
      <c r="IF246" s="849">
        <f t="shared" si="1628"/>
        <v>0.13460960524093402</v>
      </c>
      <c r="IG246" s="849">
        <f t="shared" si="1628"/>
        <v>0.13460960524093402</v>
      </c>
      <c r="IH246" s="849">
        <f t="shared" si="1628"/>
        <v>7.0205065097987074E-2</v>
      </c>
      <c r="II246" s="849">
        <f t="shared" si="1628"/>
        <v>5.9120054819356227E-2</v>
      </c>
      <c r="IJ246" s="849">
        <f t="shared" si="1628"/>
        <v>5.9120054819356227E-2</v>
      </c>
      <c r="IK246" s="849">
        <f t="shared" si="1628"/>
        <v>5.9120054819356227E-2</v>
      </c>
      <c r="IL246" s="849">
        <f t="shared" si="1628"/>
        <v>5.9120054819356227E-2</v>
      </c>
      <c r="IM246" s="849">
        <f t="shared" si="1628"/>
        <v>5.9120054819356227E-2</v>
      </c>
      <c r="IN246" s="849">
        <f t="shared" si="1628"/>
        <v>5.9120054819356227E-2</v>
      </c>
      <c r="IO246" s="849">
        <f t="shared" si="1628"/>
        <v>5.9120054819356227E-2</v>
      </c>
      <c r="IP246" s="849">
        <f t="shared" si="1628"/>
        <v>-0.15344286238378047</v>
      </c>
      <c r="IQ246" s="849">
        <f t="shared" si="1628"/>
        <v>-0.15344286238378047</v>
      </c>
      <c r="IR246" s="849">
        <f t="shared" si="1628"/>
        <v>-0.15344286238378047</v>
      </c>
      <c r="IS246" s="849">
        <f t="shared" si="1628"/>
        <v>-0.15344286238378047</v>
      </c>
      <c r="IT246" s="849">
        <f t="shared" si="1628"/>
        <v>-0.15344286238378047</v>
      </c>
      <c r="IU246" s="849">
        <f t="shared" si="1628"/>
        <v>-0.15344286238378047</v>
      </c>
      <c r="IV246" s="849">
        <f t="shared" si="1628"/>
        <v>-0.15344286238378047</v>
      </c>
      <c r="IW246" s="849">
        <f t="shared" si="1628"/>
        <v>0.44298251447152914</v>
      </c>
      <c r="IX246" s="849">
        <f t="shared" si="1628"/>
        <v>0.44298251447152914</v>
      </c>
      <c r="IY246" s="849">
        <f t="shared" si="1628"/>
        <v>0.44298251447152914</v>
      </c>
      <c r="IZ246" s="849">
        <f t="shared" si="1628"/>
        <v>0.44298251447152914</v>
      </c>
      <c r="JA246" s="849">
        <f t="shared" si="1628"/>
        <v>0.44298251447152914</v>
      </c>
      <c r="JB246" s="849">
        <f t="shared" si="1628"/>
        <v>0.18031344893019163</v>
      </c>
      <c r="JC246" s="849">
        <f t="shared" si="1628"/>
        <v>0.18031344893019163</v>
      </c>
      <c r="JD246" s="849">
        <f t="shared" si="1628"/>
        <v>0.18031344893019163</v>
      </c>
      <c r="JE246" s="849">
        <f t="shared" si="1628"/>
        <v>0.18031344893019163</v>
      </c>
      <c r="JF246" s="849">
        <f t="shared" si="1628"/>
        <v>8.9615682145913311E-2</v>
      </c>
      <c r="JG246" s="849">
        <f t="shared" ref="JG246:LR246" si="1629">JG243</f>
        <v>-0.24090078826749561</v>
      </c>
      <c r="JH246" s="849">
        <f t="shared" si="1629"/>
        <v>-0.24090078826749561</v>
      </c>
      <c r="JI246" s="849">
        <f t="shared" si="1629"/>
        <v>-0.24090078826749561</v>
      </c>
      <c r="JJ246" s="849">
        <f t="shared" si="1629"/>
        <v>-0.24090078826749561</v>
      </c>
      <c r="JK246" s="849">
        <f t="shared" si="1629"/>
        <v>-0.24090078826749561</v>
      </c>
      <c r="JL246" s="849">
        <f t="shared" si="1629"/>
        <v>-0.24090078826749561</v>
      </c>
      <c r="JM246" s="849">
        <f t="shared" si="1629"/>
        <v>-0.24090078826749561</v>
      </c>
      <c r="JN246" s="849">
        <f t="shared" si="1629"/>
        <v>-0.26321756976751232</v>
      </c>
      <c r="JO246" s="849">
        <f t="shared" si="1629"/>
        <v>-0.26321756976751232</v>
      </c>
      <c r="JP246" s="849">
        <f t="shared" si="1629"/>
        <v>-0.26321756976751232</v>
      </c>
      <c r="JQ246" s="849">
        <f t="shared" si="1629"/>
        <v>-0.26321756976751232</v>
      </c>
      <c r="JR246" s="849">
        <f t="shared" si="1629"/>
        <v>-0.26321756976751232</v>
      </c>
      <c r="JS246" s="849">
        <f t="shared" si="1629"/>
        <v>-0.26321756976751232</v>
      </c>
      <c r="JT246" s="849">
        <f t="shared" si="1629"/>
        <v>-0.26321756976751232</v>
      </c>
      <c r="JU246" s="849">
        <f t="shared" si="1629"/>
        <v>-0.30883076252863884</v>
      </c>
      <c r="JV246" s="849">
        <f t="shared" si="1629"/>
        <v>-0.30883076252863884</v>
      </c>
      <c r="JW246" s="849">
        <f t="shared" si="1629"/>
        <v>-0.30883076252863884</v>
      </c>
      <c r="JX246" s="849">
        <f t="shared" si="1629"/>
        <v>-0.30883076252863884</v>
      </c>
      <c r="JY246" s="849">
        <f t="shared" si="1629"/>
        <v>-0.12687616376903676</v>
      </c>
      <c r="JZ246" s="849">
        <f t="shared" si="1629"/>
        <v>-0.12687616376903676</v>
      </c>
      <c r="KA246" s="849">
        <f t="shared" si="1629"/>
        <v>-0.52192382984701435</v>
      </c>
      <c r="KB246" s="849">
        <f t="shared" si="1629"/>
        <v>-0.52192382984701435</v>
      </c>
      <c r="KC246" s="849">
        <f t="shared" si="1629"/>
        <v>-0.52192382984701435</v>
      </c>
      <c r="KD246" s="849">
        <f t="shared" si="1629"/>
        <v>-0.50959350555497096</v>
      </c>
      <c r="KE246" s="849">
        <f t="shared" si="1629"/>
        <v>-0.50959350555497096</v>
      </c>
      <c r="KF246" s="849">
        <f t="shared" si="1629"/>
        <v>-0.50959350555497096</v>
      </c>
      <c r="KG246" s="849">
        <f t="shared" si="1629"/>
        <v>-0.50959350555497096</v>
      </c>
      <c r="KH246" s="849">
        <f t="shared" si="1629"/>
        <v>5.1730047966936255E-2</v>
      </c>
      <c r="KI246" s="849">
        <f t="shared" si="1629"/>
        <v>1.4780013704841721E-2</v>
      </c>
      <c r="KJ246" s="849">
        <f t="shared" si="1629"/>
        <v>1.4780013704841721E-2</v>
      </c>
      <c r="KK246" s="849">
        <f t="shared" si="1629"/>
        <v>1.4780013704841721E-2</v>
      </c>
      <c r="KL246" s="849">
        <f t="shared" si="1629"/>
        <v>1.4780013704841721E-2</v>
      </c>
      <c r="KM246" s="849">
        <f t="shared" si="1629"/>
        <v>1.4780013704841721E-2</v>
      </c>
      <c r="KN246" s="849">
        <f t="shared" si="1629"/>
        <v>1.4780013704841721E-2</v>
      </c>
      <c r="KO246" s="849">
        <f t="shared" si="1629"/>
        <v>1.4780013704841721E-2</v>
      </c>
      <c r="KP246" s="849">
        <f t="shared" si="1629"/>
        <v>-0.28751033953800054</v>
      </c>
      <c r="KQ246" s="849">
        <f t="shared" si="1629"/>
        <v>-0.28751033953800054</v>
      </c>
      <c r="KR246" s="849">
        <f t="shared" si="1629"/>
        <v>-0.28751033953800054</v>
      </c>
      <c r="KS246" s="849">
        <f t="shared" si="1629"/>
        <v>-0.28751033953800054</v>
      </c>
      <c r="KT246" s="849">
        <f t="shared" si="1629"/>
        <v>-0.28751033953800054</v>
      </c>
      <c r="KU246" s="849">
        <f t="shared" si="1629"/>
        <v>-0.28751033953800054</v>
      </c>
      <c r="KV246" s="849">
        <f t="shared" si="1629"/>
        <v>-0.28751033953800054</v>
      </c>
      <c r="KW246" s="849">
        <f t="shared" si="1629"/>
        <v>0.37817965843754919</v>
      </c>
      <c r="KX246" s="849">
        <f t="shared" si="1629"/>
        <v>0.37817965843754919</v>
      </c>
      <c r="KY246" s="849">
        <f t="shared" si="1629"/>
        <v>0.37817965843754919</v>
      </c>
      <c r="KZ246" s="849">
        <f t="shared" si="1629"/>
        <v>0.37817965843754919</v>
      </c>
      <c r="LA246" s="849">
        <f t="shared" si="1629"/>
        <v>0.37817965843754919</v>
      </c>
      <c r="LB246" s="849">
        <f t="shared" si="1629"/>
        <v>6.3759621589863258E-2</v>
      </c>
      <c r="LC246" s="849">
        <f t="shared" si="1629"/>
        <v>6.3759621589863258E-2</v>
      </c>
      <c r="LD246" s="849">
        <f t="shared" si="1629"/>
        <v>6.3759621589863258E-2</v>
      </c>
      <c r="LE246" s="849">
        <f t="shared" si="1629"/>
        <v>6.3759621589863258E-2</v>
      </c>
      <c r="LF246" s="849">
        <f t="shared" si="1629"/>
        <v>0.21006607627965934</v>
      </c>
      <c r="LG246" s="849">
        <f t="shared" si="1629"/>
        <v>-0.15390883694867874</v>
      </c>
      <c r="LH246" s="849">
        <f t="shared" si="1629"/>
        <v>-0.15390883694867874</v>
      </c>
      <c r="LI246" s="849">
        <f t="shared" si="1629"/>
        <v>-0.15390883694867874</v>
      </c>
      <c r="LJ246" s="849">
        <f t="shared" si="1629"/>
        <v>-0.15390883694867874</v>
      </c>
      <c r="LK246" s="849">
        <f t="shared" si="1629"/>
        <v>-0.15390883694867874</v>
      </c>
      <c r="LL246" s="849">
        <f t="shared" si="1629"/>
        <v>-0.15390883694867874</v>
      </c>
      <c r="LM246" s="849">
        <f t="shared" si="1629"/>
        <v>-0.15390883694867874</v>
      </c>
      <c r="LN246" s="849">
        <f t="shared" si="1629"/>
        <v>-0.25472668042017421</v>
      </c>
      <c r="LO246" s="849">
        <f t="shared" si="1629"/>
        <v>-0.25472668042017421</v>
      </c>
      <c r="LP246" s="849">
        <f t="shared" si="1629"/>
        <v>-0.25472668042017421</v>
      </c>
      <c r="LQ246" s="849">
        <f t="shared" si="1629"/>
        <v>-0.25472668042017421</v>
      </c>
      <c r="LR246" s="849">
        <f t="shared" si="1629"/>
        <v>-0.25472668042017421</v>
      </c>
      <c r="LS246" s="849">
        <f t="shared" ref="LS246:OD246" si="1630">LS243</f>
        <v>-0.25472668042017421</v>
      </c>
      <c r="LT246" s="849">
        <f t="shared" si="1630"/>
        <v>-0.25472668042017421</v>
      </c>
      <c r="LU246" s="849">
        <f t="shared" si="1630"/>
        <v>-0.30883076252863884</v>
      </c>
      <c r="LV246" s="849">
        <f t="shared" si="1630"/>
        <v>-0.30883076252863884</v>
      </c>
      <c r="LW246" s="849">
        <f t="shared" si="1630"/>
        <v>-0.30883076252863884</v>
      </c>
      <c r="LX246" s="849">
        <f t="shared" si="1630"/>
        <v>-0.30883076252863884</v>
      </c>
      <c r="LY246" s="849">
        <f t="shared" si="1630"/>
        <v>-0.12687616376903676</v>
      </c>
      <c r="LZ246" s="849">
        <f t="shared" si="1630"/>
        <v>-0.12687616376903676</v>
      </c>
      <c r="MA246" s="849">
        <f t="shared" si="1630"/>
        <v>-0.5120762104159402</v>
      </c>
      <c r="MB246" s="849">
        <f t="shared" si="1630"/>
        <v>-0.5120762104159402</v>
      </c>
      <c r="MC246" s="849">
        <f t="shared" si="1630"/>
        <v>-0.5120762104159402</v>
      </c>
      <c r="MD246" s="849">
        <f t="shared" si="1630"/>
        <v>-0.50959350555497096</v>
      </c>
      <c r="ME246" s="849">
        <f t="shared" si="1630"/>
        <v>-0.50959350555497096</v>
      </c>
      <c r="MF246" s="849">
        <f t="shared" si="1630"/>
        <v>-0.50959350555497096</v>
      </c>
      <c r="MG246" s="849">
        <f t="shared" si="1630"/>
        <v>-0.50959350555497096</v>
      </c>
      <c r="MH246" s="849">
        <f t="shared" si="1630"/>
        <v>5.1730047966936255E-2</v>
      </c>
      <c r="MI246" s="849">
        <f t="shared" si="1630"/>
        <v>1.4780013704841721E-2</v>
      </c>
      <c r="MJ246" s="849">
        <f t="shared" si="1630"/>
        <v>1.4780013704841721E-2</v>
      </c>
      <c r="MK246" s="849">
        <f t="shared" si="1630"/>
        <v>1.4780013704841721E-2</v>
      </c>
      <c r="ML246" s="849">
        <f t="shared" si="1630"/>
        <v>1.4780013704841721E-2</v>
      </c>
      <c r="MM246" s="849">
        <f t="shared" si="1630"/>
        <v>1.4780013704841721E-2</v>
      </c>
      <c r="MN246" s="849">
        <f t="shared" si="1630"/>
        <v>1.4780013704841721E-2</v>
      </c>
      <c r="MO246" s="849">
        <f t="shared" si="1630"/>
        <v>1.4780013704841721E-2</v>
      </c>
      <c r="MP246" s="849">
        <f t="shared" si="1630"/>
        <v>-0.28818113788464039</v>
      </c>
      <c r="MQ246" s="849">
        <f t="shared" si="1630"/>
        <v>-0.28818113788464039</v>
      </c>
      <c r="MR246" s="849">
        <f t="shared" si="1630"/>
        <v>-0.28818113788464039</v>
      </c>
      <c r="MS246" s="849">
        <f t="shared" si="1630"/>
        <v>-0.28818113788464039</v>
      </c>
      <c r="MT246" s="849">
        <f t="shared" si="1630"/>
        <v>-0.28818113788464039</v>
      </c>
      <c r="MU246" s="849">
        <f t="shared" si="1630"/>
        <v>-0.28818113788464039</v>
      </c>
      <c r="MV246" s="849">
        <f t="shared" si="1630"/>
        <v>-0.28818113788464039</v>
      </c>
      <c r="MW246" s="849">
        <f t="shared" si="1630"/>
        <v>0.37817965843754919</v>
      </c>
      <c r="MX246" s="849">
        <f t="shared" si="1630"/>
        <v>0.37817965843754919</v>
      </c>
      <c r="MY246" s="849">
        <f t="shared" si="1630"/>
        <v>0.37817965843754919</v>
      </c>
      <c r="MZ246" s="849">
        <f t="shared" si="1630"/>
        <v>0.37817965843754919</v>
      </c>
      <c r="NA246" s="849">
        <f t="shared" si="1630"/>
        <v>0.37817965843754919</v>
      </c>
      <c r="NB246" s="849">
        <f t="shared" si="1630"/>
        <v>6.3759621589863258E-2</v>
      </c>
      <c r="NC246" s="849">
        <f t="shared" si="1630"/>
        <v>6.3759621589863258E-2</v>
      </c>
      <c r="ND246" s="849">
        <f t="shared" si="1630"/>
        <v>6.3759621589863258E-2</v>
      </c>
      <c r="NE246" s="849">
        <f t="shared" si="1630"/>
        <v>6.3759621589863258E-2</v>
      </c>
      <c r="NF246" s="849">
        <f t="shared" si="1630"/>
        <v>0.20337438771667404</v>
      </c>
      <c r="NG246" s="849">
        <f t="shared" si="1630"/>
        <v>-0.12714208269673488</v>
      </c>
      <c r="NH246" s="849">
        <f t="shared" si="1630"/>
        <v>-0.12714208269673488</v>
      </c>
      <c r="NI246" s="849">
        <f t="shared" si="1630"/>
        <v>-0.12714208269673488</v>
      </c>
      <c r="NJ246" s="849">
        <f t="shared" si="1630"/>
        <v>-0.12714208269673488</v>
      </c>
      <c r="NK246" s="849">
        <f t="shared" si="1630"/>
        <v>-0.12714208269673488</v>
      </c>
      <c r="NL246" s="849">
        <f t="shared" si="1630"/>
        <v>-0.12714208269673488</v>
      </c>
      <c r="NM246" s="849">
        <f t="shared" si="1630"/>
        <v>-0.12714208269673488</v>
      </c>
      <c r="NN246" s="849">
        <f t="shared" si="1630"/>
        <v>-0.25472668042017421</v>
      </c>
      <c r="NO246" s="849">
        <f t="shared" si="1630"/>
        <v>-0.25472668042017421</v>
      </c>
      <c r="NP246" s="849">
        <f t="shared" si="1630"/>
        <v>-0.25472668042017421</v>
      </c>
      <c r="NQ246" s="849">
        <f t="shared" si="1630"/>
        <v>-0.25472668042017421</v>
      </c>
      <c r="NR246" s="849">
        <f t="shared" si="1630"/>
        <v>-0.25472668042017421</v>
      </c>
      <c r="NS246" s="849">
        <f t="shared" si="1630"/>
        <v>-0.25472668042017421</v>
      </c>
      <c r="NT246" s="849">
        <f t="shared" si="1630"/>
        <v>-0.25472668042017421</v>
      </c>
      <c r="NU246" s="849">
        <f t="shared" si="1630"/>
        <v>-0.30883076252863884</v>
      </c>
      <c r="NV246" s="849">
        <f t="shared" si="1630"/>
        <v>-0.30883076252863884</v>
      </c>
      <c r="NW246" s="849">
        <f t="shared" si="1630"/>
        <v>-0.30883076252863884</v>
      </c>
      <c r="NX246" s="849">
        <f t="shared" si="1630"/>
        <v>-0.30883076252863884</v>
      </c>
      <c r="NY246" s="849">
        <f t="shared" si="1630"/>
        <v>-0.12687616376903676</v>
      </c>
      <c r="NZ246" s="849">
        <f t="shared" si="1630"/>
        <v>-0.12687616376903676</v>
      </c>
      <c r="OA246" s="849">
        <f t="shared" si="1630"/>
        <v>-0.5120762104159402</v>
      </c>
      <c r="OB246" s="849">
        <f t="shared" si="1630"/>
        <v>-0.5120762104159402</v>
      </c>
      <c r="OC246" s="849">
        <f t="shared" si="1630"/>
        <v>-0.5120762104159402</v>
      </c>
      <c r="OD246" s="849">
        <f t="shared" si="1630"/>
        <v>-0.50959350555497096</v>
      </c>
      <c r="OE246" s="849">
        <f t="shared" ref="OE246:QP246" si="1631">OE243</f>
        <v>-0.50959350555497096</v>
      </c>
      <c r="OF246" s="849">
        <f t="shared" si="1631"/>
        <v>-0.50959350555497096</v>
      </c>
      <c r="OG246" s="849">
        <f t="shared" si="1631"/>
        <v>-0.50959350555497096</v>
      </c>
      <c r="OH246" s="849">
        <f t="shared" si="1631"/>
        <v>5.1730047966936255E-2</v>
      </c>
      <c r="OI246" s="849">
        <f t="shared" si="1631"/>
        <v>1.4780013704841721E-2</v>
      </c>
      <c r="OJ246" s="849">
        <f t="shared" si="1631"/>
        <v>1.4780013704841721E-2</v>
      </c>
      <c r="OK246" s="849">
        <f t="shared" si="1631"/>
        <v>1.4780013704841721E-2</v>
      </c>
      <c r="OL246" s="849">
        <f t="shared" si="1631"/>
        <v>1.4780013704841721E-2</v>
      </c>
      <c r="OM246" s="849">
        <f t="shared" si="1631"/>
        <v>1.4780013704841721E-2</v>
      </c>
      <c r="ON246" s="849">
        <f t="shared" si="1631"/>
        <v>1.4780013704841721E-2</v>
      </c>
      <c r="OO246" s="849">
        <f t="shared" si="1631"/>
        <v>1.4780013704841721E-2</v>
      </c>
      <c r="OP246" s="849">
        <f t="shared" si="1631"/>
        <v>-0.28818113788464039</v>
      </c>
      <c r="OQ246" s="849">
        <f t="shared" si="1631"/>
        <v>-0.28818113788464039</v>
      </c>
      <c r="OR246" s="849">
        <f t="shared" si="1631"/>
        <v>-0.28818113788464039</v>
      </c>
      <c r="OS246" s="849">
        <f t="shared" si="1631"/>
        <v>-0.28818113788464039</v>
      </c>
      <c r="OT246" s="849">
        <f t="shared" si="1631"/>
        <v>-0.28818113788464039</v>
      </c>
      <c r="OU246" s="849">
        <f t="shared" si="1631"/>
        <v>-0.28818113788464039</v>
      </c>
      <c r="OV246" s="849">
        <f t="shared" si="1631"/>
        <v>-0.28818113788464039</v>
      </c>
      <c r="OW246" s="849">
        <f t="shared" si="1631"/>
        <v>0.37817965843754919</v>
      </c>
      <c r="OX246" s="849">
        <f t="shared" si="1631"/>
        <v>0.37817965843754919</v>
      </c>
      <c r="OY246" s="849">
        <f t="shared" si="1631"/>
        <v>0.37817965843754919</v>
      </c>
      <c r="OZ246" s="849">
        <f t="shared" si="1631"/>
        <v>0.37817965843754919</v>
      </c>
      <c r="PA246" s="849">
        <f t="shared" si="1631"/>
        <v>0.37817965843754919</v>
      </c>
      <c r="PB246" s="849">
        <f t="shared" si="1631"/>
        <v>6.3759621589863258E-2</v>
      </c>
      <c r="PC246" s="849">
        <f t="shared" si="1631"/>
        <v>6.3759621589863258E-2</v>
      </c>
      <c r="PD246" s="849">
        <f t="shared" si="1631"/>
        <v>6.3759621589863258E-2</v>
      </c>
      <c r="PE246" s="849">
        <f t="shared" si="1631"/>
        <v>6.3759621589863258E-2</v>
      </c>
      <c r="PF246" s="849">
        <f t="shared" si="1631"/>
        <v>0.20337438771667404</v>
      </c>
      <c r="PG246" s="849">
        <f t="shared" si="1631"/>
        <v>-0.12714208269673488</v>
      </c>
      <c r="PH246" s="849">
        <f t="shared" si="1631"/>
        <v>-0.12714208269673488</v>
      </c>
      <c r="PI246" s="849">
        <f t="shared" si="1631"/>
        <v>-0.12714208269673488</v>
      </c>
      <c r="PJ246" s="849">
        <f t="shared" si="1631"/>
        <v>-0.12714208269673488</v>
      </c>
      <c r="PK246" s="849">
        <f t="shared" si="1631"/>
        <v>-0.12714208269673488</v>
      </c>
      <c r="PL246" s="849">
        <f t="shared" si="1631"/>
        <v>-0.12714208269673488</v>
      </c>
      <c r="PM246" s="849">
        <f t="shared" si="1631"/>
        <v>-0.12714208269673488</v>
      </c>
      <c r="PN246" s="849">
        <f t="shared" si="1631"/>
        <v>-0.25472668042017421</v>
      </c>
      <c r="PO246" s="849">
        <f t="shared" si="1631"/>
        <v>-0.25472668042017421</v>
      </c>
      <c r="PP246" s="849">
        <f t="shared" si="1631"/>
        <v>-0.25472668042017421</v>
      </c>
      <c r="PQ246" s="849">
        <f t="shared" si="1631"/>
        <v>-0.25472668042017421</v>
      </c>
      <c r="PR246" s="849">
        <f t="shared" si="1631"/>
        <v>-0.25472668042017421</v>
      </c>
      <c r="PS246" s="849">
        <f t="shared" si="1631"/>
        <v>-0.25472668042017421</v>
      </c>
      <c r="PT246" s="849">
        <f t="shared" si="1631"/>
        <v>-0.25472668042017421</v>
      </c>
      <c r="PU246" s="849">
        <f t="shared" si="1631"/>
        <v>-0.30883076252863884</v>
      </c>
      <c r="PV246" s="849">
        <f t="shared" si="1631"/>
        <v>-0.30883076252863884</v>
      </c>
      <c r="PW246" s="849">
        <f t="shared" si="1631"/>
        <v>-0.30883076252863884</v>
      </c>
      <c r="PX246" s="849">
        <f t="shared" si="1631"/>
        <v>-0.30883076252863884</v>
      </c>
      <c r="PY246" s="849">
        <f t="shared" si="1631"/>
        <v>-0.12687616376903676</v>
      </c>
      <c r="PZ246" s="849">
        <f t="shared" si="1631"/>
        <v>-0.12687616376903676</v>
      </c>
      <c r="QA246" s="849">
        <f t="shared" si="1631"/>
        <v>-0.5120762104159402</v>
      </c>
      <c r="QB246" s="849">
        <f t="shared" si="1631"/>
        <v>-0.5120762104159402</v>
      </c>
      <c r="QC246" s="849">
        <f t="shared" si="1631"/>
        <v>-0.5120762104159402</v>
      </c>
      <c r="QD246" s="849">
        <f t="shared" si="1631"/>
        <v>-0.50959350555497096</v>
      </c>
      <c r="QE246" s="849">
        <f t="shared" si="1631"/>
        <v>-0.50959350555497096</v>
      </c>
      <c r="QF246" s="849">
        <f t="shared" si="1631"/>
        <v>-0.50959350555497096</v>
      </c>
      <c r="QG246" s="849">
        <f t="shared" si="1631"/>
        <v>-0.50959350555497096</v>
      </c>
      <c r="QH246" s="849">
        <f t="shared" si="1631"/>
        <v>5.1730047966936255E-2</v>
      </c>
      <c r="QI246" s="849">
        <f t="shared" si="1631"/>
        <v>1.4780013704841721E-2</v>
      </c>
      <c r="QJ246" s="849">
        <f t="shared" si="1631"/>
        <v>1.4780013704841721E-2</v>
      </c>
      <c r="QK246" s="849">
        <f t="shared" si="1631"/>
        <v>1.4780013704841721E-2</v>
      </c>
      <c r="QL246" s="849">
        <f t="shared" si="1631"/>
        <v>1.4780013704841721E-2</v>
      </c>
      <c r="QM246" s="849">
        <f t="shared" si="1631"/>
        <v>1.4780013704841721E-2</v>
      </c>
      <c r="QN246" s="849">
        <f t="shared" si="1631"/>
        <v>1.4780013704841721E-2</v>
      </c>
      <c r="QO246" s="849">
        <f t="shared" si="1631"/>
        <v>1.4780013704841721E-2</v>
      </c>
      <c r="QP246" s="849">
        <f t="shared" si="1631"/>
        <v>-0.28818113788464039</v>
      </c>
      <c r="QQ246" s="849">
        <f t="shared" ref="QQ246:SI246" si="1632">QQ243</f>
        <v>-0.28818113788464039</v>
      </c>
      <c r="QR246" s="849">
        <f t="shared" si="1632"/>
        <v>-0.28818113788464039</v>
      </c>
      <c r="QS246" s="849">
        <f t="shared" si="1632"/>
        <v>-0.28818113788464039</v>
      </c>
      <c r="QT246" s="849">
        <f t="shared" si="1632"/>
        <v>-0.28818113788464039</v>
      </c>
      <c r="QU246" s="849">
        <f t="shared" si="1632"/>
        <v>-0.28818113788464039</v>
      </c>
      <c r="QV246" s="849">
        <f t="shared" si="1632"/>
        <v>-0.28818113788464039</v>
      </c>
      <c r="QW246" s="849">
        <f t="shared" si="1632"/>
        <v>0.37817965843754919</v>
      </c>
      <c r="QX246" s="849">
        <f t="shared" si="1632"/>
        <v>0.37817965843754919</v>
      </c>
      <c r="QY246" s="849">
        <f t="shared" si="1632"/>
        <v>0.37817965843754919</v>
      </c>
      <c r="QZ246" s="849">
        <f t="shared" si="1632"/>
        <v>0.37817965843754919</v>
      </c>
      <c r="RA246" s="849">
        <f t="shared" si="1632"/>
        <v>0.37817965843754919</v>
      </c>
      <c r="RB246" s="849">
        <f t="shared" si="1632"/>
        <v>6.3759621589863258E-2</v>
      </c>
      <c r="RC246" s="849">
        <f t="shared" si="1632"/>
        <v>6.3759621589863258E-2</v>
      </c>
      <c r="RD246" s="849">
        <f t="shared" si="1632"/>
        <v>6.3759621589863258E-2</v>
      </c>
      <c r="RE246" s="849">
        <f t="shared" si="1632"/>
        <v>6.3759621589863258E-2</v>
      </c>
      <c r="RF246" s="849">
        <f t="shared" si="1632"/>
        <v>0.20337438771667404</v>
      </c>
      <c r="RG246" s="849">
        <f t="shared" si="1632"/>
        <v>-0.12714208269673488</v>
      </c>
      <c r="RH246" s="849">
        <f t="shared" si="1632"/>
        <v>-0.12714208269673488</v>
      </c>
      <c r="RI246" s="849">
        <f t="shared" si="1632"/>
        <v>-0.12714208269673488</v>
      </c>
      <c r="RJ246" s="849">
        <f t="shared" si="1632"/>
        <v>-0.12714208269673488</v>
      </c>
      <c r="RK246" s="849">
        <f t="shared" si="1632"/>
        <v>-0.12714208269673488</v>
      </c>
      <c r="RL246" s="849">
        <f t="shared" si="1632"/>
        <v>-0.12714208269673488</v>
      </c>
      <c r="RM246" s="849">
        <f t="shared" si="1632"/>
        <v>-0.12714208269673488</v>
      </c>
      <c r="RN246" s="849">
        <f t="shared" si="1632"/>
        <v>-0.25472668042017421</v>
      </c>
      <c r="RO246" s="849">
        <f t="shared" si="1632"/>
        <v>-0.25472668042017421</v>
      </c>
      <c r="RP246" s="849">
        <f t="shared" si="1632"/>
        <v>-0.25472668042017421</v>
      </c>
      <c r="RQ246" s="849">
        <f t="shared" si="1632"/>
        <v>-0.25472668042017421</v>
      </c>
      <c r="RR246" s="849">
        <f t="shared" si="1632"/>
        <v>-0.25472668042017421</v>
      </c>
      <c r="RS246" s="849">
        <f t="shared" si="1632"/>
        <v>-0.25472668042017421</v>
      </c>
      <c r="RT246" s="849">
        <f t="shared" si="1632"/>
        <v>-0.25472668042017421</v>
      </c>
      <c r="RU246" s="849">
        <f t="shared" si="1632"/>
        <v>-0.30883076252863884</v>
      </c>
      <c r="RV246" s="849">
        <f t="shared" si="1632"/>
        <v>-0.30883076252863884</v>
      </c>
      <c r="RW246" s="849">
        <f t="shared" si="1632"/>
        <v>-0.30883076252863884</v>
      </c>
      <c r="RX246" s="849">
        <f t="shared" si="1632"/>
        <v>-0.30883076252863884</v>
      </c>
      <c r="RY246" s="849">
        <f t="shared" si="1632"/>
        <v>-0.12687616376903676</v>
      </c>
      <c r="RZ246" s="849">
        <f t="shared" si="1632"/>
        <v>-0.12687616376903676</v>
      </c>
      <c r="SA246" s="849">
        <f t="shared" si="1632"/>
        <v>-0.5120762104159402</v>
      </c>
      <c r="SB246" s="849">
        <f t="shared" si="1632"/>
        <v>-0.5120762104159402</v>
      </c>
      <c r="SC246" s="849">
        <f t="shared" si="1632"/>
        <v>-0.5120762104159402</v>
      </c>
      <c r="SD246" s="849">
        <f t="shared" si="1632"/>
        <v>-0.50959350555497096</v>
      </c>
      <c r="SE246" s="849">
        <f t="shared" si="1632"/>
        <v>-0.50959350555497096</v>
      </c>
      <c r="SF246" s="849">
        <f t="shared" si="1632"/>
        <v>-0.50959350555497096</v>
      </c>
      <c r="SG246" s="849">
        <f t="shared" si="1632"/>
        <v>-0.50959350555497096</v>
      </c>
      <c r="SH246" s="849">
        <f t="shared" si="1632"/>
        <v>5.1730047966936255E-2</v>
      </c>
      <c r="SI246" s="849">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0">
        <f>K246</f>
        <v>0</v>
      </c>
      <c r="L247" s="850">
        <f t="shared" ref="L247" si="1633">L246</f>
        <v>0</v>
      </c>
      <c r="M247" s="850">
        <f t="shared" ref="M247" si="1634">M246</f>
        <v>0</v>
      </c>
      <c r="N247" s="850">
        <f t="shared" ref="N247" si="1635">N246</f>
        <v>0</v>
      </c>
      <c r="O247" s="850">
        <f t="shared" ref="O247" si="1636">O246</f>
        <v>0</v>
      </c>
      <c r="P247" s="850">
        <f t="shared" ref="P247" si="1637">P246</f>
        <v>0</v>
      </c>
      <c r="Q247" s="850">
        <f t="shared" ref="Q247" si="1638">Q246</f>
        <v>0</v>
      </c>
      <c r="R247" s="850">
        <f t="shared" ref="R247" si="1639">R246</f>
        <v>0</v>
      </c>
      <c r="S247" s="850">
        <f t="shared" ref="S247" si="1640">S246</f>
        <v>0</v>
      </c>
      <c r="T247" s="850">
        <f t="shared" ref="T247" si="1641">T246</f>
        <v>0</v>
      </c>
      <c r="U247" s="850">
        <f t="shared" ref="U247" si="1642">U246</f>
        <v>0</v>
      </c>
      <c r="V247" s="850">
        <f t="shared" ref="V247" si="1643">V246</f>
        <v>0</v>
      </c>
      <c r="W247" s="850">
        <f t="shared" ref="W247" si="1644">W246</f>
        <v>0</v>
      </c>
      <c r="X247" s="850">
        <f t="shared" ref="X247" si="1645">X246</f>
        <v>0</v>
      </c>
      <c r="Y247" s="850">
        <f t="shared" ref="Y247" si="1646">Y246</f>
        <v>0</v>
      </c>
      <c r="Z247" s="850">
        <f t="shared" ref="Z247" si="1647">Z246</f>
        <v>0</v>
      </c>
      <c r="AA247" s="850">
        <f t="shared" ref="AA247" si="1648">AA246</f>
        <v>0</v>
      </c>
      <c r="AB247" s="850">
        <f t="shared" ref="AB247" si="1649">AB246</f>
        <v>0</v>
      </c>
      <c r="AC247" s="850">
        <f t="shared" ref="AC247" si="1650">AC246</f>
        <v>0</v>
      </c>
      <c r="AD247" s="850">
        <f t="shared" ref="AD247" si="1651">AD246</f>
        <v>0</v>
      </c>
      <c r="AE247" s="850">
        <f t="shared" ref="AE247" si="1652">AE246</f>
        <v>0</v>
      </c>
      <c r="AF247" s="850">
        <f t="shared" ref="AF247" si="1653">AF246</f>
        <v>0</v>
      </c>
      <c r="AG247" s="850">
        <f t="shared" ref="AG247" si="1654">AG246</f>
        <v>0</v>
      </c>
      <c r="AH247" s="850">
        <f t="shared" ref="AH247" si="1655">AH246</f>
        <v>0</v>
      </c>
      <c r="AI247" s="850">
        <f t="shared" ref="AI247" si="1656">AI246</f>
        <v>0</v>
      </c>
      <c r="AJ247" s="850">
        <f t="shared" ref="AJ247" si="1657">AJ246</f>
        <v>0</v>
      </c>
      <c r="AK247" s="850">
        <f t="shared" ref="AK247" si="1658">AK246</f>
        <v>0</v>
      </c>
      <c r="AL247" s="850">
        <f t="shared" ref="AL247" si="1659">AL246</f>
        <v>0</v>
      </c>
      <c r="AM247" s="850">
        <f t="shared" ref="AM247" si="1660">AM246</f>
        <v>0</v>
      </c>
      <c r="AN247" s="850">
        <f t="shared" ref="AN247" si="1661">AN246</f>
        <v>0</v>
      </c>
      <c r="AO247" s="850">
        <f t="shared" ref="AO247" si="1662">AO246</f>
        <v>0</v>
      </c>
      <c r="AP247" s="850">
        <f t="shared" ref="AP247" si="1663">AP246</f>
        <v>0</v>
      </c>
      <c r="AQ247" s="850">
        <f t="shared" ref="AQ247" si="1664">AQ246</f>
        <v>0</v>
      </c>
      <c r="AR247" s="850">
        <f t="shared" ref="AR247" si="1665">AR246</f>
        <v>0</v>
      </c>
      <c r="AS247" s="850">
        <f t="shared" ref="AS247" si="1666">AS246</f>
        <v>0</v>
      </c>
      <c r="AT247" s="850">
        <f t="shared" ref="AT247" si="1667">AT246</f>
        <v>0</v>
      </c>
      <c r="AU247" s="850">
        <f t="shared" ref="AU247" si="1668">AU246</f>
        <v>0</v>
      </c>
      <c r="AV247" s="850">
        <f t="shared" ref="AV247" si="1669">AV246</f>
        <v>0</v>
      </c>
      <c r="AW247" s="850">
        <f t="shared" ref="AW247" si="1670">AW246</f>
        <v>0</v>
      </c>
      <c r="AX247" s="850">
        <f t="shared" ref="AX247" si="1671">AX246</f>
        <v>0</v>
      </c>
      <c r="AY247" s="850">
        <f t="shared" ref="AY247" si="1672">AY246</f>
        <v>0</v>
      </c>
      <c r="AZ247" s="850">
        <f t="shared" ref="AZ247" si="1673">AZ246</f>
        <v>0</v>
      </c>
      <c r="BA247" s="850">
        <f t="shared" ref="BA247" si="1674">BA246</f>
        <v>0</v>
      </c>
      <c r="BB247" s="850">
        <f t="shared" ref="BB247" si="1675">BB246</f>
        <v>0</v>
      </c>
      <c r="BC247" s="850">
        <f t="shared" ref="BC247" si="1676">BC246</f>
        <v>0</v>
      </c>
      <c r="BD247" s="850">
        <f t="shared" ref="BD247" si="1677">BD246</f>
        <v>0</v>
      </c>
      <c r="BE247" s="850">
        <f t="shared" ref="BE247" si="1678">BE246</f>
        <v>0</v>
      </c>
      <c r="BF247" s="850">
        <f t="shared" ref="BF247" si="1679">BF246</f>
        <v>0</v>
      </c>
      <c r="BG247" s="850">
        <f t="shared" ref="BG247" si="1680">BG246</f>
        <v>0</v>
      </c>
      <c r="BH247" s="850">
        <f t="shared" ref="BH247" si="1681">BH246</f>
        <v>0</v>
      </c>
      <c r="BI247" s="850">
        <f t="shared" ref="BI247" si="1682">BI246</f>
        <v>0</v>
      </c>
      <c r="BJ247" s="850">
        <f t="shared" ref="BJ247" si="1683">BJ246</f>
        <v>0</v>
      </c>
      <c r="BK247" s="850">
        <f t="shared" ref="BK247" si="1684">BK246</f>
        <v>0</v>
      </c>
      <c r="BL247" s="850">
        <f t="shared" ref="BL247" si="1685">BL246</f>
        <v>0</v>
      </c>
      <c r="BM247" s="850">
        <f t="shared" ref="BM247" si="1686">BM246</f>
        <v>0</v>
      </c>
      <c r="BN247" s="850">
        <f t="shared" ref="BN247" si="1687">BN246</f>
        <v>0</v>
      </c>
      <c r="BO247" s="850">
        <f t="shared" ref="BO247" si="1688">BO246</f>
        <v>0</v>
      </c>
      <c r="BP247" s="850">
        <f t="shared" ref="BP247" si="1689">BP246</f>
        <v>0</v>
      </c>
      <c r="BQ247" s="850">
        <f t="shared" ref="BQ247" si="1690">BQ246</f>
        <v>0</v>
      </c>
      <c r="BR247" s="850">
        <f t="shared" ref="BR247" si="1691">BR246</f>
        <v>0</v>
      </c>
      <c r="BS247" s="850">
        <f t="shared" ref="BS247" si="1692">BS246</f>
        <v>0</v>
      </c>
      <c r="BT247" s="850">
        <f t="shared" ref="BT247" si="1693">BT246</f>
        <v>0</v>
      </c>
      <c r="BU247" s="850">
        <f t="shared" ref="BU247" si="1694">BU246</f>
        <v>0</v>
      </c>
      <c r="BV247" s="850">
        <f t="shared" ref="BV247" si="1695">BV246</f>
        <v>0</v>
      </c>
      <c r="BW247" s="850">
        <f t="shared" ref="BW247" si="1696">BW246</f>
        <v>0</v>
      </c>
      <c r="BX247" s="850">
        <f t="shared" ref="BX247" si="1697">BX246</f>
        <v>0</v>
      </c>
      <c r="BY247" s="850">
        <f t="shared" ref="BY247" si="1698">BY246</f>
        <v>0</v>
      </c>
      <c r="BZ247" s="850">
        <f t="shared" ref="BZ247" si="1699">BZ246</f>
        <v>0</v>
      </c>
      <c r="CA247" s="850">
        <f t="shared" ref="CA247" si="1700">CA246</f>
        <v>0</v>
      </c>
      <c r="CB247" s="850">
        <f t="shared" ref="CB247" si="1701">CB246</f>
        <v>0</v>
      </c>
      <c r="CC247" s="850">
        <f t="shared" ref="CC247" si="1702">CC246</f>
        <v>0</v>
      </c>
      <c r="CD247" s="850">
        <f t="shared" ref="CD247" si="1703">CD246</f>
        <v>0</v>
      </c>
      <c r="CE247" s="850">
        <f t="shared" ref="CE247" si="1704">CE246</f>
        <v>0</v>
      </c>
      <c r="CF247" s="850">
        <f t="shared" ref="CF247" si="1705">CF246</f>
        <v>0</v>
      </c>
      <c r="CG247" s="850">
        <f t="shared" ref="CG247" si="1706">CG246</f>
        <v>0</v>
      </c>
      <c r="CH247" s="850">
        <f t="shared" ref="CH247" si="1707">CH246</f>
        <v>0</v>
      </c>
      <c r="CI247" s="850">
        <f t="shared" ref="CI247" si="1708">CI246</f>
        <v>0</v>
      </c>
      <c r="CJ247" s="850">
        <f t="shared" ref="CJ247" si="1709">CJ246</f>
        <v>0</v>
      </c>
      <c r="CK247" s="850">
        <f t="shared" ref="CK247" si="1710">CK246</f>
        <v>0</v>
      </c>
      <c r="CL247" s="850">
        <f t="shared" ref="CL247" si="1711">CL246</f>
        <v>0</v>
      </c>
      <c r="CM247" s="850">
        <f t="shared" ref="CM247" si="1712">CM246</f>
        <v>0</v>
      </c>
      <c r="CN247" s="850">
        <f t="shared" ref="CN247" si="1713">CN246</f>
        <v>0</v>
      </c>
      <c r="CO247" s="850">
        <f t="shared" ref="CO247" si="1714">CO246</f>
        <v>0</v>
      </c>
      <c r="CP247" s="850">
        <f t="shared" ref="CP247" si="1715">CP246</f>
        <v>0</v>
      </c>
      <c r="CQ247" s="850">
        <f t="shared" ref="CQ247" si="1716">CQ246</f>
        <v>0</v>
      </c>
      <c r="CR247" s="850">
        <f t="shared" ref="CR247" si="1717">CR246</f>
        <v>0</v>
      </c>
      <c r="CS247" s="850">
        <f t="shared" ref="CS247" si="1718">CS246</f>
        <v>0</v>
      </c>
      <c r="CT247" s="850">
        <f t="shared" ref="CT247" si="1719">CT246</f>
        <v>0</v>
      </c>
      <c r="CU247" s="850">
        <f t="shared" ref="CU247" si="1720">CU246</f>
        <v>0</v>
      </c>
      <c r="CV247" s="850">
        <f t="shared" ref="CV247" si="1721">CV246</f>
        <v>0</v>
      </c>
      <c r="CW247" s="850">
        <f t="shared" ref="CW247" si="1722">CW246</f>
        <v>0</v>
      </c>
      <c r="CX247" s="850">
        <f t="shared" ref="CX247" si="1723">CX246</f>
        <v>0</v>
      </c>
      <c r="CY247" s="850">
        <f t="shared" ref="CY247" si="1724">CY246</f>
        <v>0</v>
      </c>
      <c r="CZ247" s="850">
        <f t="shared" ref="CZ247" si="1725">CZ246</f>
        <v>0</v>
      </c>
      <c r="DA247" s="850">
        <f t="shared" ref="DA247" si="1726">DA246</f>
        <v>0</v>
      </c>
      <c r="DB247" s="850">
        <f t="shared" ref="DB247" si="1727">DB246</f>
        <v>0</v>
      </c>
      <c r="DC247" s="850">
        <f t="shared" ref="DC247" si="1728">DC246</f>
        <v>0</v>
      </c>
      <c r="DD247" s="850">
        <f t="shared" ref="DD247" si="1729">DD246</f>
        <v>0</v>
      </c>
      <c r="DE247" s="850">
        <f t="shared" ref="DE247" si="1730">DE246</f>
        <v>0</v>
      </c>
      <c r="DF247" s="850">
        <f t="shared" ref="DF247" si="1731">DF246</f>
        <v>0</v>
      </c>
      <c r="DG247" s="850">
        <f t="shared" ref="DG247" si="1732">DG246</f>
        <v>0.28202980703834779</v>
      </c>
      <c r="DH247" s="850">
        <f t="shared" ref="DH247" si="1733">DH246</f>
        <v>0.28202980703834779</v>
      </c>
      <c r="DI247" s="850">
        <f t="shared" ref="DI247" si="1734">DI246</f>
        <v>0.28202980703834779</v>
      </c>
      <c r="DJ247" s="850">
        <f t="shared" ref="DJ247" si="1735">DJ246</f>
        <v>0.28202980703834779</v>
      </c>
      <c r="DK247" s="850">
        <f t="shared" ref="DK247" si="1736">DK246</f>
        <v>0.28202980703834779</v>
      </c>
      <c r="DL247" s="850">
        <f t="shared" ref="DL247" si="1737">DL246</f>
        <v>0.28202980703834779</v>
      </c>
      <c r="DM247" s="850">
        <f t="shared" ref="DM247" si="1738">DM246</f>
        <v>0.28202980703834779</v>
      </c>
      <c r="DN247" s="850">
        <f t="shared" ref="DN247" si="1739">DN246</f>
        <v>0.33963557389356414</v>
      </c>
      <c r="DO247" s="850">
        <f t="shared" ref="DO247" si="1740">DO246</f>
        <v>0.33963557389356414</v>
      </c>
      <c r="DP247" s="850">
        <f t="shared" ref="DP247" si="1741">DP246</f>
        <v>0.33963557389356414</v>
      </c>
      <c r="DQ247" s="850">
        <f t="shared" ref="DQ247" si="1742">DQ246</f>
        <v>0.33963557389356414</v>
      </c>
      <c r="DR247" s="850">
        <f t="shared" ref="DR247" si="1743">DR246</f>
        <v>0.33963557389356414</v>
      </c>
      <c r="DS247" s="850">
        <f t="shared" ref="DS247" si="1744">DS246</f>
        <v>0.33963557389356414</v>
      </c>
      <c r="DT247" s="850">
        <f t="shared" ref="DT247" si="1745">DT246</f>
        <v>0.33963557389356414</v>
      </c>
      <c r="DU247" s="850">
        <f t="shared" ref="DU247" si="1746">DU246</f>
        <v>0.33871761051527915</v>
      </c>
      <c r="DV247" s="850">
        <f t="shared" ref="DV247" si="1747">DV246</f>
        <v>0.33871761051527915</v>
      </c>
      <c r="DW247" s="850">
        <f t="shared" ref="DW247" si="1748">DW246</f>
        <v>0.33871761051527915</v>
      </c>
      <c r="DX247" s="850">
        <f t="shared" ref="DX247" si="1749">DX246</f>
        <v>0.33871761051527915</v>
      </c>
      <c r="DY247" s="850">
        <f t="shared" ref="DY247" si="1750">DY246</f>
        <v>0.48443626166359444</v>
      </c>
      <c r="DZ247" s="850">
        <f t="shared" ref="DZ247" si="1751">DZ246</f>
        <v>0.48443626166359444</v>
      </c>
      <c r="EA247" s="850">
        <f t="shared" ref="EA247" si="1752">EA246</f>
        <v>0.43329525496733456</v>
      </c>
      <c r="EB247" s="850">
        <f t="shared" ref="EB247" si="1753">EB246</f>
        <v>0.43329525496733456</v>
      </c>
      <c r="EC247" s="850">
        <f t="shared" ref="EC247" si="1754">EC246</f>
        <v>0.43329525496733456</v>
      </c>
      <c r="ED247" s="850">
        <f t="shared" ref="ED247" si="1755">ED246</f>
        <v>0.60457545862941053</v>
      </c>
      <c r="EE247" s="850">
        <f t="shared" ref="EE247" si="1756">EE246</f>
        <v>0.60457545862941053</v>
      </c>
      <c r="EF247" s="850">
        <f t="shared" ref="EF247" si="1757">EF246</f>
        <v>0.60457545862941053</v>
      </c>
      <c r="EG247" s="850">
        <f t="shared" ref="EG247" si="1758">EG246</f>
        <v>0.60457545862941053</v>
      </c>
      <c r="EH247" s="850">
        <f t="shared" ref="EH247" si="1759">EH246</f>
        <v>0.12193511306491978</v>
      </c>
      <c r="EI247" s="850">
        <f t="shared" ref="EI247" si="1760">EI246</f>
        <v>0.1145451062124998</v>
      </c>
      <c r="EJ247" s="850">
        <f t="shared" ref="EJ247" si="1761">EJ246</f>
        <v>0.1145451062124998</v>
      </c>
      <c r="EK247" s="850">
        <f t="shared" ref="EK247" si="1762">EK246</f>
        <v>0.1145451062124998</v>
      </c>
      <c r="EL247" s="850">
        <f t="shared" ref="EL247" si="1763">EL246</f>
        <v>0.1145451062124998</v>
      </c>
      <c r="EM247" s="850">
        <f t="shared" ref="EM247" si="1764">EM246</f>
        <v>0.1145451062124998</v>
      </c>
      <c r="EN247" s="850">
        <f t="shared" ref="EN247" si="1765">EN246</f>
        <v>0.1145451062124998</v>
      </c>
      <c r="EO247" s="850">
        <f t="shared" ref="EO247" si="1766">EO246</f>
        <v>0.1145451062124998</v>
      </c>
      <c r="EP247" s="850">
        <f t="shared" ref="EP247" si="1767">EP246</f>
        <v>2.4459344911909042E-2</v>
      </c>
      <c r="EQ247" s="850">
        <f t="shared" ref="EQ247" si="1768">EQ246</f>
        <v>2.4459344911909042E-2</v>
      </c>
      <c r="ER247" s="850">
        <f t="shared" ref="ER247" si="1769">ER246</f>
        <v>2.4459344911909042E-2</v>
      </c>
      <c r="ES247" s="850">
        <f t="shared" ref="ES247" si="1770">ES246</f>
        <v>2.4459344911909042E-2</v>
      </c>
      <c r="ET247" s="850">
        <f t="shared" ref="ET247" si="1771">ET246</f>
        <v>2.4459344911909042E-2</v>
      </c>
      <c r="EU247" s="850">
        <f t="shared" ref="EU247" si="1772">EU246</f>
        <v>2.4459344911909042E-2</v>
      </c>
      <c r="EV247" s="850">
        <f t="shared" ref="EV247" si="1773">EV246</f>
        <v>2.4459344911909042E-2</v>
      </c>
      <c r="EW247" s="850">
        <f t="shared" ref="EW247" si="1774">EW246</f>
        <v>0.17363492679979942</v>
      </c>
      <c r="EX247" s="850">
        <f t="shared" ref="EX247" si="1775">EX246</f>
        <v>0.17363492679979942</v>
      </c>
      <c r="EY247" s="850">
        <f t="shared" ref="EY247" si="1776">EY246</f>
        <v>0.17363492679979942</v>
      </c>
      <c r="EZ247" s="850">
        <f t="shared" ref="EZ247" si="1777">EZ246</f>
        <v>0.17363492679979942</v>
      </c>
      <c r="FA247" s="850">
        <f t="shared" ref="FA247" si="1778">FA246</f>
        <v>0.17363492679979942</v>
      </c>
      <c r="FB247" s="850">
        <f t="shared" ref="FB247" si="1779">FB246</f>
        <v>0.34126873430493632</v>
      </c>
      <c r="FC247" s="850">
        <f t="shared" ref="FC247" si="1780">FC246</f>
        <v>0.34126873430493632</v>
      </c>
      <c r="FD247" s="850">
        <f t="shared" ref="FD247" si="1781">FD246</f>
        <v>0.34126873430493632</v>
      </c>
      <c r="FE247" s="850">
        <f t="shared" ref="FE247" si="1782">FE246</f>
        <v>0.34126873430493632</v>
      </c>
      <c r="FF247" s="850">
        <f t="shared" ref="FF247" si="1783">FF246</f>
        <v>0.30374971616146595</v>
      </c>
      <c r="FG247" s="850">
        <f t="shared" ref="FG247" si="1784">FG246</f>
        <v>0.23683283053160498</v>
      </c>
      <c r="FH247" s="850">
        <f t="shared" ref="FH247" si="1785">FH246</f>
        <v>0.23683283053160498</v>
      </c>
      <c r="FI247" s="850">
        <f t="shared" ref="FI247" si="1786">FI246</f>
        <v>0.23683283053160498</v>
      </c>
      <c r="FJ247" s="850">
        <f t="shared" ref="FJ247" si="1787">FJ246</f>
        <v>0.23683283053160498</v>
      </c>
      <c r="FK247" s="850">
        <f t="shared" ref="FK247" si="1788">FK246</f>
        <v>0.23683283053160498</v>
      </c>
      <c r="FL247" s="850">
        <f t="shared" ref="FL247" si="1789">FL246</f>
        <v>0.23683283053160498</v>
      </c>
      <c r="FM247" s="850">
        <f t="shared" ref="FM247" si="1790">FM246</f>
        <v>0.23683283053160498</v>
      </c>
      <c r="FN247" s="850">
        <f t="shared" ref="FN247" si="1791">FN246</f>
        <v>-0.27170845911485042</v>
      </c>
      <c r="FO247" s="850">
        <f t="shared" ref="FO247" si="1792">FO246</f>
        <v>-0.27170845911485042</v>
      </c>
      <c r="FP247" s="850">
        <f t="shared" ref="FP247" si="1793">FP246</f>
        <v>-0.27170845911485042</v>
      </c>
      <c r="FQ247" s="850">
        <f t="shared" ref="FQ247" si="1794">FQ246</f>
        <v>-0.27170845911485042</v>
      </c>
      <c r="FR247" s="850">
        <f t="shared" ref="FR247" si="1795">FR246</f>
        <v>-0.27170845911485042</v>
      </c>
      <c r="FS247" s="850">
        <f t="shared" ref="FS247" si="1796">FS246</f>
        <v>-0.27170845911485042</v>
      </c>
      <c r="FT247" s="850">
        <f t="shared" ref="FT247" si="1797">FT246</f>
        <v>-0.27170845911485042</v>
      </c>
      <c r="FU247" s="850">
        <f t="shared" ref="FU247" si="1798">FU246</f>
        <v>-0.23909478389313943</v>
      </c>
      <c r="FV247" s="850">
        <f t="shared" ref="FV247" si="1799">FV246</f>
        <v>-0.23909478389313943</v>
      </c>
      <c r="FW247" s="850">
        <f t="shared" ref="FW247" si="1800">FW246</f>
        <v>-0.23909478389313943</v>
      </c>
      <c r="FX247" s="850">
        <f t="shared" ref="FX247" si="1801">FX246</f>
        <v>-0.23909478389313943</v>
      </c>
      <c r="FY247" s="850">
        <f t="shared" ref="FY247" si="1802">FY246</f>
        <v>6.9205180237654318E-2</v>
      </c>
      <c r="FZ247" s="850">
        <f t="shared" ref="FZ247" si="1803">FZ246</f>
        <v>6.9205180237654318E-2</v>
      </c>
      <c r="GA247" s="850">
        <f t="shared" ref="GA247" si="1804">GA246</f>
        <v>0.25603810520797232</v>
      </c>
      <c r="GB247" s="850">
        <f t="shared" ref="GB247" si="1805">GB246</f>
        <v>0.25603810520797232</v>
      </c>
      <c r="GC247" s="850">
        <f t="shared" ref="GC247" si="1806">GC246</f>
        <v>0.25603810520797232</v>
      </c>
      <c r="GD247" s="850">
        <f t="shared" ref="GD247" si="1807">GD246</f>
        <v>0.14422457704385927</v>
      </c>
      <c r="GE247" s="850">
        <f t="shared" ref="GE247" si="1808">GE246</f>
        <v>0.14422457704385927</v>
      </c>
      <c r="GF247" s="850">
        <f t="shared" ref="GF247" si="1809">GF246</f>
        <v>0.14422457704385927</v>
      </c>
      <c r="GG247" s="850">
        <f t="shared" ref="GG247" si="1810">GG246</f>
        <v>0.14422457704385927</v>
      </c>
      <c r="GH247" s="850">
        <f t="shared" ref="GH247" si="1811">GH246</f>
        <v>-0.33255030835888633</v>
      </c>
      <c r="GI247" s="850">
        <f t="shared" ref="GI247" si="1812">GI246</f>
        <v>-0.37319534604719173</v>
      </c>
      <c r="GJ247" s="850">
        <f t="shared" ref="GJ247" si="1813">GJ246</f>
        <v>-0.37319534604719173</v>
      </c>
      <c r="GK247" s="850">
        <f t="shared" ref="GK247" si="1814">GK246</f>
        <v>-0.37319534604719173</v>
      </c>
      <c r="GL247" s="850">
        <f t="shared" ref="GL247" si="1815">GL246</f>
        <v>-0.37319534604719173</v>
      </c>
      <c r="GM247" s="850">
        <f t="shared" ref="GM247" si="1816">GM246</f>
        <v>-0.37319534604719173</v>
      </c>
      <c r="GN247" s="850">
        <f t="shared" ref="GN247" si="1817">GN246</f>
        <v>-0.37319534604719173</v>
      </c>
      <c r="GO247" s="850">
        <f t="shared" ref="GO247" si="1818">GO246</f>
        <v>-0.37319534604719173</v>
      </c>
      <c r="GP247" s="850">
        <f t="shared" ref="GP247" si="1819">GP246</f>
        <v>-0.29019117238843961</v>
      </c>
      <c r="GQ247" s="850">
        <f t="shared" ref="GQ247" si="1820">GQ246</f>
        <v>-0.29019117238843961</v>
      </c>
      <c r="GR247" s="850">
        <f t="shared" ref="GR247" si="1821">GR246</f>
        <v>-0.29019117238843961</v>
      </c>
      <c r="GS247" s="850">
        <f t="shared" ref="GS247" si="1822">GS246</f>
        <v>-0.29019117238843961</v>
      </c>
      <c r="GT247" s="850">
        <f t="shared" ref="GT247" si="1823">GT246</f>
        <v>-0.29019117238843961</v>
      </c>
      <c r="GU247" s="850">
        <f t="shared" ref="GU247" si="1824">GU246</f>
        <v>-0.29019117238843961</v>
      </c>
      <c r="GV247" s="850">
        <f t="shared" ref="GV247" si="1825">GV246</f>
        <v>-0.29019117238843961</v>
      </c>
      <c r="GW247" s="850">
        <f t="shared" ref="GW247" si="1826">GW246</f>
        <v>0.51566379826869913</v>
      </c>
      <c r="GX247" s="850">
        <f t="shared" ref="GX247" si="1827">GX246</f>
        <v>0.51566379826869913</v>
      </c>
      <c r="GY247" s="850">
        <f t="shared" ref="GY247" si="1828">GY246</f>
        <v>0.51566379826869913</v>
      </c>
      <c r="GZ247" s="850">
        <f t="shared" ref="GZ247" si="1829">GZ246</f>
        <v>0.51566379826869913</v>
      </c>
      <c r="HA247" s="850">
        <f t="shared" ref="HA247" si="1830">HA246</f>
        <v>0.51566379826869913</v>
      </c>
      <c r="HB247" s="850">
        <f t="shared" ref="HB247" si="1831">HB246</f>
        <v>4.7109074826957809E-2</v>
      </c>
      <c r="HC247" s="850">
        <f t="shared" ref="HC247" si="1832">HC246</f>
        <v>4.7109074826957809E-2</v>
      </c>
      <c r="HD247" s="850">
        <f t="shared" ref="HD247" si="1833">HD246</f>
        <v>4.7109074826957809E-2</v>
      </c>
      <c r="HE247" s="850">
        <f t="shared" ref="HE247" si="1834">HE246</f>
        <v>4.7109074826957809E-2</v>
      </c>
      <c r="HF247" s="850">
        <f t="shared" ref="HF247" si="1835">HF246</f>
        <v>1.1782965596732531E-2</v>
      </c>
      <c r="HG247" s="850">
        <f t="shared" ref="HG247" si="1836">HG246</f>
        <v>-0.2274066656408511</v>
      </c>
      <c r="HH247" s="850">
        <f t="shared" ref="HH247" si="1837">HH246</f>
        <v>-0.2274066656408511</v>
      </c>
      <c r="HI247" s="850">
        <f t="shared" ref="HI247" si="1838">HI246</f>
        <v>-0.2274066656408511</v>
      </c>
      <c r="HJ247" s="850">
        <f t="shared" ref="HJ247" si="1839">HJ246</f>
        <v>-0.2274066656408511</v>
      </c>
      <c r="HK247" s="850">
        <f t="shared" ref="HK247" si="1840">HK246</f>
        <v>-0.2274066656408511</v>
      </c>
      <c r="HL247" s="850">
        <f t="shared" ref="HL247" si="1841">HL246</f>
        <v>-0.2274066656408511</v>
      </c>
      <c r="HM247" s="850">
        <f t="shared" ref="HM247" si="1842">HM246</f>
        <v>-0.2274066656408511</v>
      </c>
      <c r="HN247" s="850">
        <f t="shared" ref="HN247" si="1843">HN246</f>
        <v>-0.28019934846218941</v>
      </c>
      <c r="HO247" s="850">
        <f t="shared" ref="HO247" si="1844">HO246</f>
        <v>-0.28019934846218941</v>
      </c>
      <c r="HP247" s="850">
        <f t="shared" ref="HP247" si="1845">HP246</f>
        <v>-0.28019934846218941</v>
      </c>
      <c r="HQ247" s="850">
        <f t="shared" ref="HQ247" si="1846">HQ246</f>
        <v>-0.28019934846218941</v>
      </c>
      <c r="HR247" s="850">
        <f t="shared" ref="HR247" si="1847">HR246</f>
        <v>-0.28019934846218941</v>
      </c>
      <c r="HS247" s="850">
        <f t="shared" ref="HS247" si="1848">HS246</f>
        <v>-0.28019934846218941</v>
      </c>
      <c r="HT247" s="850">
        <f t="shared" ref="HT247" si="1849">HT246</f>
        <v>-0.28019934846218941</v>
      </c>
      <c r="HU247" s="850">
        <f t="shared" ref="HU247" si="1850">HU246</f>
        <v>-0.2689816318797833</v>
      </c>
      <c r="HV247" s="850">
        <f t="shared" ref="HV247" si="1851">HV246</f>
        <v>-0.2689816318797833</v>
      </c>
      <c r="HW247" s="850">
        <f t="shared" ref="HW247" si="1852">HW246</f>
        <v>-0.2689816318797833</v>
      </c>
      <c r="HX247" s="850">
        <f t="shared" ref="HX247" si="1853">HX246</f>
        <v>-0.2689816318797833</v>
      </c>
      <c r="HY247" s="850">
        <f t="shared" ref="HY247" si="1854">HY246</f>
        <v>2.3068393412548183E-2</v>
      </c>
      <c r="HZ247" s="850">
        <f t="shared" ref="HZ247" si="1855">HZ246</f>
        <v>2.3068393412548183E-2</v>
      </c>
      <c r="IA247" s="850">
        <f t="shared" ref="IA247" si="1856">IA246</f>
        <v>0.22649524691474276</v>
      </c>
      <c r="IB247" s="850">
        <f t="shared" ref="IB247" si="1857">IB246</f>
        <v>0.22649524691474276</v>
      </c>
      <c r="IC247" s="850">
        <f t="shared" ref="IC247" si="1858">IC246</f>
        <v>0.22649524691474276</v>
      </c>
      <c r="ID247" s="850">
        <f t="shared" ref="ID247" si="1859">ID246</f>
        <v>0.13460960524093402</v>
      </c>
      <c r="IE247" s="850">
        <f t="shared" ref="IE247" si="1860">IE246</f>
        <v>0.13460960524093402</v>
      </c>
      <c r="IF247" s="850">
        <f t="shared" ref="IF247" si="1861">IF246</f>
        <v>0.13460960524093402</v>
      </c>
      <c r="IG247" s="850">
        <f t="shared" ref="IG247" si="1862">IG246</f>
        <v>0.13460960524093402</v>
      </c>
      <c r="IH247" s="850">
        <f t="shared" ref="IH247" si="1863">IH246</f>
        <v>7.0205065097987074E-2</v>
      </c>
      <c r="II247" s="850">
        <f t="shared" ref="II247" si="1864">II246</f>
        <v>5.9120054819356227E-2</v>
      </c>
      <c r="IJ247" s="850">
        <f t="shared" ref="IJ247" si="1865">IJ246</f>
        <v>5.9120054819356227E-2</v>
      </c>
      <c r="IK247" s="850">
        <f t="shared" ref="IK247" si="1866">IK246</f>
        <v>5.9120054819356227E-2</v>
      </c>
      <c r="IL247" s="850">
        <f t="shared" ref="IL247" si="1867">IL246</f>
        <v>5.9120054819356227E-2</v>
      </c>
      <c r="IM247" s="850">
        <f t="shared" ref="IM247" si="1868">IM246</f>
        <v>5.9120054819356227E-2</v>
      </c>
      <c r="IN247" s="850">
        <f t="shared" ref="IN247" si="1869">IN246</f>
        <v>5.9120054819356227E-2</v>
      </c>
      <c r="IO247" s="850">
        <f t="shared" ref="IO247" si="1870">IO246</f>
        <v>5.9120054819356227E-2</v>
      </c>
      <c r="IP247" s="850">
        <f t="shared" ref="IP247" si="1871">IP246</f>
        <v>-0.15344286238378047</v>
      </c>
      <c r="IQ247" s="850">
        <f t="shared" ref="IQ247" si="1872">IQ246</f>
        <v>-0.15344286238378047</v>
      </c>
      <c r="IR247" s="850">
        <f t="shared" ref="IR247" si="1873">IR246</f>
        <v>-0.15344286238378047</v>
      </c>
      <c r="IS247" s="850">
        <f t="shared" ref="IS247" si="1874">IS246</f>
        <v>-0.15344286238378047</v>
      </c>
      <c r="IT247" s="850">
        <f t="shared" ref="IT247" si="1875">IT246</f>
        <v>-0.15344286238378047</v>
      </c>
      <c r="IU247" s="850">
        <f t="shared" ref="IU247" si="1876">IU246</f>
        <v>-0.15344286238378047</v>
      </c>
      <c r="IV247" s="850">
        <f t="shared" ref="IV247" si="1877">IV246</f>
        <v>-0.15344286238378047</v>
      </c>
      <c r="IW247" s="850">
        <f t="shared" ref="IW247" si="1878">IW246</f>
        <v>0.44298251447152914</v>
      </c>
      <c r="IX247" s="850">
        <f t="shared" ref="IX247" si="1879">IX246</f>
        <v>0.44298251447152914</v>
      </c>
      <c r="IY247" s="850">
        <f t="shared" ref="IY247" si="1880">IY246</f>
        <v>0.44298251447152914</v>
      </c>
      <c r="IZ247" s="850">
        <f t="shared" ref="IZ247" si="1881">IZ246</f>
        <v>0.44298251447152914</v>
      </c>
      <c r="JA247" s="850">
        <f t="shared" ref="JA247" si="1882">JA246</f>
        <v>0.44298251447152914</v>
      </c>
      <c r="JB247" s="850">
        <f t="shared" ref="JB247" si="1883">JB246</f>
        <v>0.18031344893019163</v>
      </c>
      <c r="JC247" s="850">
        <f t="shared" ref="JC247" si="1884">JC246</f>
        <v>0.18031344893019163</v>
      </c>
      <c r="JD247" s="850">
        <f t="shared" ref="JD247" si="1885">JD246</f>
        <v>0.18031344893019163</v>
      </c>
      <c r="JE247" s="850">
        <f t="shared" ref="JE247" si="1886">JE246</f>
        <v>0.18031344893019163</v>
      </c>
      <c r="JF247" s="850">
        <f t="shared" ref="JF247" si="1887">JF246</f>
        <v>8.9615682145913311E-2</v>
      </c>
      <c r="JG247" s="850">
        <f t="shared" ref="JG247" si="1888">JG246</f>
        <v>-0.24090078826749561</v>
      </c>
      <c r="JH247" s="850">
        <f t="shared" ref="JH247" si="1889">JH246</f>
        <v>-0.24090078826749561</v>
      </c>
      <c r="JI247" s="850">
        <f t="shared" ref="JI247" si="1890">JI246</f>
        <v>-0.24090078826749561</v>
      </c>
      <c r="JJ247" s="850">
        <f t="shared" ref="JJ247" si="1891">JJ246</f>
        <v>-0.24090078826749561</v>
      </c>
      <c r="JK247" s="850">
        <f t="shared" ref="JK247" si="1892">JK246</f>
        <v>-0.24090078826749561</v>
      </c>
      <c r="JL247" s="850">
        <f t="shared" ref="JL247" si="1893">JL246</f>
        <v>-0.24090078826749561</v>
      </c>
      <c r="JM247" s="850">
        <f t="shared" ref="JM247" si="1894">JM246</f>
        <v>-0.24090078826749561</v>
      </c>
      <c r="JN247" s="850">
        <f t="shared" ref="JN247" si="1895">JN246</f>
        <v>-0.26321756976751232</v>
      </c>
      <c r="JO247" s="850">
        <f t="shared" ref="JO247" si="1896">JO246</f>
        <v>-0.26321756976751232</v>
      </c>
      <c r="JP247" s="850">
        <f t="shared" ref="JP247" si="1897">JP246</f>
        <v>-0.26321756976751232</v>
      </c>
      <c r="JQ247" s="850">
        <f t="shared" ref="JQ247" si="1898">JQ246</f>
        <v>-0.26321756976751232</v>
      </c>
      <c r="JR247" s="850">
        <f t="shared" ref="JR247" si="1899">JR246</f>
        <v>-0.26321756976751232</v>
      </c>
      <c r="JS247" s="850">
        <f t="shared" ref="JS247" si="1900">JS246</f>
        <v>-0.26321756976751232</v>
      </c>
      <c r="JT247" s="850">
        <f t="shared" ref="JT247" si="1901">JT246</f>
        <v>-0.26321756976751232</v>
      </c>
      <c r="JU247" s="850">
        <f t="shared" ref="JU247" si="1902">JU246</f>
        <v>-0.30883076252863884</v>
      </c>
      <c r="JV247" s="850">
        <f t="shared" ref="JV247" si="1903">JV246</f>
        <v>-0.30883076252863884</v>
      </c>
      <c r="JW247" s="850">
        <f t="shared" ref="JW247" si="1904">JW246</f>
        <v>-0.30883076252863884</v>
      </c>
      <c r="JX247" s="850">
        <f t="shared" ref="JX247" si="1905">JX246</f>
        <v>-0.30883076252863884</v>
      </c>
      <c r="JY247" s="850">
        <f t="shared" ref="JY247" si="1906">JY246</f>
        <v>-0.12687616376903676</v>
      </c>
      <c r="JZ247" s="850">
        <f t="shared" ref="JZ247" si="1907">JZ246</f>
        <v>-0.12687616376903676</v>
      </c>
      <c r="KA247" s="850">
        <f t="shared" ref="KA247" si="1908">KA246</f>
        <v>-0.52192382984701435</v>
      </c>
      <c r="KB247" s="850">
        <f t="shared" ref="KB247" si="1909">KB246</f>
        <v>-0.52192382984701435</v>
      </c>
      <c r="KC247" s="850">
        <f t="shared" ref="KC247" si="1910">KC246</f>
        <v>-0.52192382984701435</v>
      </c>
      <c r="KD247" s="850">
        <f t="shared" ref="KD247" si="1911">KD246</f>
        <v>-0.50959350555497096</v>
      </c>
      <c r="KE247" s="850">
        <f t="shared" ref="KE247" si="1912">KE246</f>
        <v>-0.50959350555497096</v>
      </c>
      <c r="KF247" s="850">
        <f t="shared" ref="KF247" si="1913">KF246</f>
        <v>-0.50959350555497096</v>
      </c>
      <c r="KG247" s="850">
        <f t="shared" ref="KG247" si="1914">KG246</f>
        <v>-0.50959350555497096</v>
      </c>
      <c r="KH247" s="850">
        <f t="shared" ref="KH247" si="1915">KH246</f>
        <v>5.1730047966936255E-2</v>
      </c>
      <c r="KI247" s="850">
        <f t="shared" ref="KI247" si="1916">KI246</f>
        <v>1.4780013704841721E-2</v>
      </c>
      <c r="KJ247" s="850">
        <f t="shared" ref="KJ247" si="1917">KJ246</f>
        <v>1.4780013704841721E-2</v>
      </c>
      <c r="KK247" s="850">
        <f t="shared" ref="KK247" si="1918">KK246</f>
        <v>1.4780013704841721E-2</v>
      </c>
      <c r="KL247" s="850">
        <f t="shared" ref="KL247" si="1919">KL246</f>
        <v>1.4780013704841721E-2</v>
      </c>
      <c r="KM247" s="850">
        <f t="shared" ref="KM247" si="1920">KM246</f>
        <v>1.4780013704841721E-2</v>
      </c>
      <c r="KN247" s="850">
        <f t="shared" ref="KN247" si="1921">KN246</f>
        <v>1.4780013704841721E-2</v>
      </c>
      <c r="KO247" s="850">
        <f t="shared" ref="KO247" si="1922">KO246</f>
        <v>1.4780013704841721E-2</v>
      </c>
      <c r="KP247" s="850">
        <f t="shared" ref="KP247" si="1923">KP246</f>
        <v>-0.28751033953800054</v>
      </c>
      <c r="KQ247" s="850">
        <f t="shared" ref="KQ247" si="1924">KQ246</f>
        <v>-0.28751033953800054</v>
      </c>
      <c r="KR247" s="850">
        <f t="shared" ref="KR247" si="1925">KR246</f>
        <v>-0.28751033953800054</v>
      </c>
      <c r="KS247" s="850">
        <f t="shared" ref="KS247" si="1926">KS246</f>
        <v>-0.28751033953800054</v>
      </c>
      <c r="KT247" s="850">
        <f t="shared" ref="KT247" si="1927">KT246</f>
        <v>-0.28751033953800054</v>
      </c>
      <c r="KU247" s="850">
        <f t="shared" ref="KU247" si="1928">KU246</f>
        <v>-0.28751033953800054</v>
      </c>
      <c r="KV247" s="850">
        <f t="shared" ref="KV247" si="1929">KV246</f>
        <v>-0.28751033953800054</v>
      </c>
      <c r="KW247" s="850">
        <f t="shared" ref="KW247" si="1930">KW246</f>
        <v>0.37817965843754919</v>
      </c>
      <c r="KX247" s="850">
        <f t="shared" ref="KX247" si="1931">KX246</f>
        <v>0.37817965843754919</v>
      </c>
      <c r="KY247" s="850">
        <f t="shared" ref="KY247" si="1932">KY246</f>
        <v>0.37817965843754919</v>
      </c>
      <c r="KZ247" s="850">
        <f t="shared" ref="KZ247" si="1933">KZ246</f>
        <v>0.37817965843754919</v>
      </c>
      <c r="LA247" s="850">
        <f t="shared" ref="LA247" si="1934">LA246</f>
        <v>0.37817965843754919</v>
      </c>
      <c r="LB247" s="850">
        <f t="shared" ref="LB247" si="1935">LB246</f>
        <v>6.3759621589863258E-2</v>
      </c>
      <c r="LC247" s="850">
        <f t="shared" ref="LC247" si="1936">LC246</f>
        <v>6.3759621589863258E-2</v>
      </c>
      <c r="LD247" s="850">
        <f t="shared" ref="LD247" si="1937">LD246</f>
        <v>6.3759621589863258E-2</v>
      </c>
      <c r="LE247" s="850">
        <f t="shared" ref="LE247" si="1938">LE246</f>
        <v>6.3759621589863258E-2</v>
      </c>
      <c r="LF247" s="850">
        <f t="shared" ref="LF247" si="1939">LF246</f>
        <v>0.21006607627965934</v>
      </c>
      <c r="LG247" s="850">
        <f t="shared" ref="LG247" si="1940">LG246</f>
        <v>-0.15390883694867874</v>
      </c>
      <c r="LH247" s="850">
        <f t="shared" ref="LH247" si="1941">LH246</f>
        <v>-0.15390883694867874</v>
      </c>
      <c r="LI247" s="850">
        <f t="shared" ref="LI247" si="1942">LI246</f>
        <v>-0.15390883694867874</v>
      </c>
      <c r="LJ247" s="850">
        <f t="shared" ref="LJ247" si="1943">LJ246</f>
        <v>-0.15390883694867874</v>
      </c>
      <c r="LK247" s="850">
        <f t="shared" ref="LK247" si="1944">LK246</f>
        <v>-0.15390883694867874</v>
      </c>
      <c r="LL247" s="850">
        <f t="shared" ref="LL247" si="1945">LL246</f>
        <v>-0.15390883694867874</v>
      </c>
      <c r="LM247" s="850">
        <f t="shared" ref="LM247" si="1946">LM246</f>
        <v>-0.15390883694867874</v>
      </c>
      <c r="LN247" s="850">
        <f t="shared" ref="LN247" si="1947">LN246</f>
        <v>-0.25472668042017421</v>
      </c>
      <c r="LO247" s="850">
        <f t="shared" ref="LO247" si="1948">LO246</f>
        <v>-0.25472668042017421</v>
      </c>
      <c r="LP247" s="850">
        <f t="shared" ref="LP247" si="1949">LP246</f>
        <v>-0.25472668042017421</v>
      </c>
      <c r="LQ247" s="850">
        <f t="shared" ref="LQ247" si="1950">LQ246</f>
        <v>-0.25472668042017421</v>
      </c>
      <c r="LR247" s="850">
        <f t="shared" ref="LR247" si="1951">LR246</f>
        <v>-0.25472668042017421</v>
      </c>
      <c r="LS247" s="850">
        <f t="shared" ref="LS247" si="1952">LS246</f>
        <v>-0.25472668042017421</v>
      </c>
      <c r="LT247" s="850">
        <f t="shared" ref="LT247" si="1953">LT246</f>
        <v>-0.25472668042017421</v>
      </c>
      <c r="LU247" s="850">
        <f t="shared" ref="LU247" si="1954">LU246</f>
        <v>-0.30883076252863884</v>
      </c>
      <c r="LV247" s="850">
        <f t="shared" ref="LV247" si="1955">LV246</f>
        <v>-0.30883076252863884</v>
      </c>
      <c r="LW247" s="850">
        <f t="shared" ref="LW247" si="1956">LW246</f>
        <v>-0.30883076252863884</v>
      </c>
      <c r="LX247" s="850">
        <f t="shared" ref="LX247" si="1957">LX246</f>
        <v>-0.30883076252863884</v>
      </c>
      <c r="LY247" s="850">
        <f t="shared" ref="LY247" si="1958">LY246</f>
        <v>-0.12687616376903676</v>
      </c>
      <c r="LZ247" s="850">
        <f t="shared" ref="LZ247" si="1959">LZ246</f>
        <v>-0.12687616376903676</v>
      </c>
      <c r="MA247" s="850">
        <f t="shared" ref="MA247" si="1960">MA246</f>
        <v>-0.5120762104159402</v>
      </c>
      <c r="MB247" s="850">
        <f t="shared" ref="MB247" si="1961">MB246</f>
        <v>-0.5120762104159402</v>
      </c>
      <c r="MC247" s="850">
        <f t="shared" ref="MC247" si="1962">MC246</f>
        <v>-0.5120762104159402</v>
      </c>
      <c r="MD247" s="850">
        <f t="shared" ref="MD247" si="1963">MD246</f>
        <v>-0.50959350555497096</v>
      </c>
      <c r="ME247" s="850">
        <f t="shared" ref="ME247" si="1964">ME246</f>
        <v>-0.50959350555497096</v>
      </c>
      <c r="MF247" s="850">
        <f t="shared" ref="MF247" si="1965">MF246</f>
        <v>-0.50959350555497096</v>
      </c>
      <c r="MG247" s="850">
        <f t="shared" ref="MG247" si="1966">MG246</f>
        <v>-0.50959350555497096</v>
      </c>
      <c r="MH247" s="850">
        <f t="shared" ref="MH247" si="1967">MH246</f>
        <v>5.1730047966936255E-2</v>
      </c>
      <c r="MI247" s="850">
        <f t="shared" ref="MI247" si="1968">MI246</f>
        <v>1.4780013704841721E-2</v>
      </c>
      <c r="MJ247" s="850">
        <f t="shared" ref="MJ247" si="1969">MJ246</f>
        <v>1.4780013704841721E-2</v>
      </c>
      <c r="MK247" s="850">
        <f t="shared" ref="MK247" si="1970">MK246</f>
        <v>1.4780013704841721E-2</v>
      </c>
      <c r="ML247" s="850">
        <f t="shared" ref="ML247" si="1971">ML246</f>
        <v>1.4780013704841721E-2</v>
      </c>
      <c r="MM247" s="850">
        <f t="shared" ref="MM247" si="1972">MM246</f>
        <v>1.4780013704841721E-2</v>
      </c>
      <c r="MN247" s="850">
        <f t="shared" ref="MN247" si="1973">MN246</f>
        <v>1.4780013704841721E-2</v>
      </c>
      <c r="MO247" s="850">
        <f t="shared" ref="MO247" si="1974">MO246</f>
        <v>1.4780013704841721E-2</v>
      </c>
      <c r="MP247" s="850">
        <f t="shared" ref="MP247" si="1975">MP246</f>
        <v>-0.28818113788464039</v>
      </c>
      <c r="MQ247" s="850">
        <f t="shared" ref="MQ247" si="1976">MQ246</f>
        <v>-0.28818113788464039</v>
      </c>
      <c r="MR247" s="850">
        <f t="shared" ref="MR247" si="1977">MR246</f>
        <v>-0.28818113788464039</v>
      </c>
      <c r="MS247" s="850">
        <f t="shared" ref="MS247" si="1978">MS246</f>
        <v>-0.28818113788464039</v>
      </c>
      <c r="MT247" s="850">
        <f t="shared" ref="MT247" si="1979">MT246</f>
        <v>-0.28818113788464039</v>
      </c>
      <c r="MU247" s="850">
        <f t="shared" ref="MU247" si="1980">MU246</f>
        <v>-0.28818113788464039</v>
      </c>
      <c r="MV247" s="850">
        <f t="shared" ref="MV247" si="1981">MV246</f>
        <v>-0.28818113788464039</v>
      </c>
      <c r="MW247" s="850">
        <f t="shared" ref="MW247" si="1982">MW246</f>
        <v>0.37817965843754919</v>
      </c>
      <c r="MX247" s="850">
        <f t="shared" ref="MX247" si="1983">MX246</f>
        <v>0.37817965843754919</v>
      </c>
      <c r="MY247" s="850">
        <f t="shared" ref="MY247" si="1984">MY246</f>
        <v>0.37817965843754919</v>
      </c>
      <c r="MZ247" s="850">
        <f t="shared" ref="MZ247" si="1985">MZ246</f>
        <v>0.37817965843754919</v>
      </c>
      <c r="NA247" s="850">
        <f t="shared" ref="NA247" si="1986">NA246</f>
        <v>0.37817965843754919</v>
      </c>
      <c r="NB247" s="850">
        <f t="shared" ref="NB247" si="1987">NB246</f>
        <v>6.3759621589863258E-2</v>
      </c>
      <c r="NC247" s="850">
        <f t="shared" ref="NC247" si="1988">NC246</f>
        <v>6.3759621589863258E-2</v>
      </c>
      <c r="ND247" s="850">
        <f t="shared" ref="ND247" si="1989">ND246</f>
        <v>6.3759621589863258E-2</v>
      </c>
      <c r="NE247" s="850">
        <f t="shared" ref="NE247" si="1990">NE246</f>
        <v>6.3759621589863258E-2</v>
      </c>
      <c r="NF247" s="850">
        <f t="shared" ref="NF247" si="1991">NF246</f>
        <v>0.20337438771667404</v>
      </c>
      <c r="NG247" s="850">
        <f t="shared" ref="NG247" si="1992">NG246</f>
        <v>-0.12714208269673488</v>
      </c>
      <c r="NH247" s="850">
        <f t="shared" ref="NH247" si="1993">NH246</f>
        <v>-0.12714208269673488</v>
      </c>
      <c r="NI247" s="850">
        <f t="shared" ref="NI247" si="1994">NI246</f>
        <v>-0.12714208269673488</v>
      </c>
      <c r="NJ247" s="850">
        <f t="shared" ref="NJ247" si="1995">NJ246</f>
        <v>-0.12714208269673488</v>
      </c>
      <c r="NK247" s="850">
        <f t="shared" ref="NK247" si="1996">NK246</f>
        <v>-0.12714208269673488</v>
      </c>
      <c r="NL247" s="850">
        <f t="shared" ref="NL247" si="1997">NL246</f>
        <v>-0.12714208269673488</v>
      </c>
      <c r="NM247" s="850">
        <f t="shared" ref="NM247" si="1998">NM246</f>
        <v>-0.12714208269673488</v>
      </c>
      <c r="NN247" s="850">
        <f t="shared" ref="NN247" si="1999">NN246</f>
        <v>-0.25472668042017421</v>
      </c>
      <c r="NO247" s="850">
        <f t="shared" ref="NO247" si="2000">NO246</f>
        <v>-0.25472668042017421</v>
      </c>
      <c r="NP247" s="850">
        <f t="shared" ref="NP247" si="2001">NP246</f>
        <v>-0.25472668042017421</v>
      </c>
      <c r="NQ247" s="850">
        <f t="shared" ref="NQ247" si="2002">NQ246</f>
        <v>-0.25472668042017421</v>
      </c>
      <c r="NR247" s="850">
        <f t="shared" ref="NR247" si="2003">NR246</f>
        <v>-0.25472668042017421</v>
      </c>
      <c r="NS247" s="850">
        <f t="shared" ref="NS247" si="2004">NS246</f>
        <v>-0.25472668042017421</v>
      </c>
      <c r="NT247" s="850">
        <f t="shared" ref="NT247" si="2005">NT246</f>
        <v>-0.25472668042017421</v>
      </c>
      <c r="NU247" s="850">
        <f t="shared" ref="NU247" si="2006">NU246</f>
        <v>-0.30883076252863884</v>
      </c>
      <c r="NV247" s="850">
        <f t="shared" ref="NV247" si="2007">NV246</f>
        <v>-0.30883076252863884</v>
      </c>
      <c r="NW247" s="850">
        <f t="shared" ref="NW247" si="2008">NW246</f>
        <v>-0.30883076252863884</v>
      </c>
      <c r="NX247" s="850">
        <f t="shared" ref="NX247" si="2009">NX246</f>
        <v>-0.30883076252863884</v>
      </c>
      <c r="NY247" s="850">
        <f t="shared" ref="NY247" si="2010">NY246</f>
        <v>-0.12687616376903676</v>
      </c>
      <c r="NZ247" s="850">
        <f t="shared" ref="NZ247" si="2011">NZ246</f>
        <v>-0.12687616376903676</v>
      </c>
      <c r="OA247" s="850">
        <f t="shared" ref="OA247" si="2012">OA246</f>
        <v>-0.5120762104159402</v>
      </c>
      <c r="OB247" s="850">
        <f t="shared" ref="OB247" si="2013">OB246</f>
        <v>-0.5120762104159402</v>
      </c>
      <c r="OC247" s="850">
        <f t="shared" ref="OC247" si="2014">OC246</f>
        <v>-0.5120762104159402</v>
      </c>
      <c r="OD247" s="850">
        <f t="shared" ref="OD247" si="2015">OD246</f>
        <v>-0.50959350555497096</v>
      </c>
      <c r="OE247" s="850">
        <f t="shared" ref="OE247" si="2016">OE246</f>
        <v>-0.50959350555497096</v>
      </c>
      <c r="OF247" s="850">
        <f t="shared" ref="OF247" si="2017">OF246</f>
        <v>-0.50959350555497096</v>
      </c>
      <c r="OG247" s="850">
        <f t="shared" ref="OG247" si="2018">OG246</f>
        <v>-0.50959350555497096</v>
      </c>
      <c r="OH247" s="850">
        <f t="shared" ref="OH247" si="2019">OH246</f>
        <v>5.1730047966936255E-2</v>
      </c>
      <c r="OI247" s="850">
        <f t="shared" ref="OI247" si="2020">OI246</f>
        <v>1.4780013704841721E-2</v>
      </c>
      <c r="OJ247" s="850">
        <f t="shared" ref="OJ247" si="2021">OJ246</f>
        <v>1.4780013704841721E-2</v>
      </c>
      <c r="OK247" s="850">
        <f t="shared" ref="OK247" si="2022">OK246</f>
        <v>1.4780013704841721E-2</v>
      </c>
      <c r="OL247" s="850">
        <f t="shared" ref="OL247" si="2023">OL246</f>
        <v>1.4780013704841721E-2</v>
      </c>
      <c r="OM247" s="850">
        <f t="shared" ref="OM247" si="2024">OM246</f>
        <v>1.4780013704841721E-2</v>
      </c>
      <c r="ON247" s="850">
        <f t="shared" ref="ON247" si="2025">ON246</f>
        <v>1.4780013704841721E-2</v>
      </c>
      <c r="OO247" s="850">
        <f t="shared" ref="OO247" si="2026">OO246</f>
        <v>1.4780013704841721E-2</v>
      </c>
      <c r="OP247" s="850">
        <f t="shared" ref="OP247" si="2027">OP246</f>
        <v>-0.28818113788464039</v>
      </c>
      <c r="OQ247" s="850">
        <f t="shared" ref="OQ247" si="2028">OQ246</f>
        <v>-0.28818113788464039</v>
      </c>
      <c r="OR247" s="850">
        <f t="shared" ref="OR247" si="2029">OR246</f>
        <v>-0.28818113788464039</v>
      </c>
      <c r="OS247" s="850">
        <f t="shared" ref="OS247" si="2030">OS246</f>
        <v>-0.28818113788464039</v>
      </c>
      <c r="OT247" s="850">
        <f t="shared" ref="OT247" si="2031">OT246</f>
        <v>-0.28818113788464039</v>
      </c>
      <c r="OU247" s="850">
        <f t="shared" ref="OU247" si="2032">OU246</f>
        <v>-0.28818113788464039</v>
      </c>
      <c r="OV247" s="850">
        <f t="shared" ref="OV247" si="2033">OV246</f>
        <v>-0.28818113788464039</v>
      </c>
      <c r="OW247" s="850">
        <f t="shared" ref="OW247" si="2034">OW246</f>
        <v>0.37817965843754919</v>
      </c>
      <c r="OX247" s="850">
        <f t="shared" ref="OX247" si="2035">OX246</f>
        <v>0.37817965843754919</v>
      </c>
      <c r="OY247" s="850">
        <f t="shared" ref="OY247" si="2036">OY246</f>
        <v>0.37817965843754919</v>
      </c>
      <c r="OZ247" s="850">
        <f t="shared" ref="OZ247" si="2037">OZ246</f>
        <v>0.37817965843754919</v>
      </c>
      <c r="PA247" s="850">
        <f t="shared" ref="PA247" si="2038">PA246</f>
        <v>0.37817965843754919</v>
      </c>
      <c r="PB247" s="850">
        <f t="shared" ref="PB247" si="2039">PB246</f>
        <v>6.3759621589863258E-2</v>
      </c>
      <c r="PC247" s="850">
        <f t="shared" ref="PC247" si="2040">PC246</f>
        <v>6.3759621589863258E-2</v>
      </c>
      <c r="PD247" s="850">
        <f t="shared" ref="PD247" si="2041">PD246</f>
        <v>6.3759621589863258E-2</v>
      </c>
      <c r="PE247" s="850">
        <f t="shared" ref="PE247" si="2042">PE246</f>
        <v>6.3759621589863258E-2</v>
      </c>
      <c r="PF247" s="850">
        <f t="shared" ref="PF247" si="2043">PF246</f>
        <v>0.20337438771667404</v>
      </c>
      <c r="PG247" s="850">
        <f t="shared" ref="PG247" si="2044">PG246</f>
        <v>-0.12714208269673488</v>
      </c>
      <c r="PH247" s="850">
        <f t="shared" ref="PH247" si="2045">PH246</f>
        <v>-0.12714208269673488</v>
      </c>
      <c r="PI247" s="850">
        <f t="shared" ref="PI247" si="2046">PI246</f>
        <v>-0.12714208269673488</v>
      </c>
      <c r="PJ247" s="850">
        <f t="shared" ref="PJ247" si="2047">PJ246</f>
        <v>-0.12714208269673488</v>
      </c>
      <c r="PK247" s="850">
        <f t="shared" ref="PK247" si="2048">PK246</f>
        <v>-0.12714208269673488</v>
      </c>
      <c r="PL247" s="850">
        <f t="shared" ref="PL247" si="2049">PL246</f>
        <v>-0.12714208269673488</v>
      </c>
      <c r="PM247" s="850">
        <f t="shared" ref="PM247" si="2050">PM246</f>
        <v>-0.12714208269673488</v>
      </c>
      <c r="PN247" s="850">
        <f t="shared" ref="PN247" si="2051">PN246</f>
        <v>-0.25472668042017421</v>
      </c>
      <c r="PO247" s="850">
        <f t="shared" ref="PO247" si="2052">PO246</f>
        <v>-0.25472668042017421</v>
      </c>
      <c r="PP247" s="850">
        <f t="shared" ref="PP247" si="2053">PP246</f>
        <v>-0.25472668042017421</v>
      </c>
      <c r="PQ247" s="850">
        <f t="shared" ref="PQ247" si="2054">PQ246</f>
        <v>-0.25472668042017421</v>
      </c>
      <c r="PR247" s="850">
        <f t="shared" ref="PR247" si="2055">PR246</f>
        <v>-0.25472668042017421</v>
      </c>
      <c r="PS247" s="850">
        <f t="shared" ref="PS247" si="2056">PS246</f>
        <v>-0.25472668042017421</v>
      </c>
      <c r="PT247" s="850">
        <f t="shared" ref="PT247" si="2057">PT246</f>
        <v>-0.25472668042017421</v>
      </c>
      <c r="PU247" s="850">
        <f t="shared" ref="PU247" si="2058">PU246</f>
        <v>-0.30883076252863884</v>
      </c>
      <c r="PV247" s="850">
        <f t="shared" ref="PV247" si="2059">PV246</f>
        <v>-0.30883076252863884</v>
      </c>
      <c r="PW247" s="850">
        <f t="shared" ref="PW247" si="2060">PW246</f>
        <v>-0.30883076252863884</v>
      </c>
      <c r="PX247" s="850">
        <f t="shared" ref="PX247" si="2061">PX246</f>
        <v>-0.30883076252863884</v>
      </c>
      <c r="PY247" s="850">
        <f t="shared" ref="PY247" si="2062">PY246</f>
        <v>-0.12687616376903676</v>
      </c>
      <c r="PZ247" s="850">
        <f t="shared" ref="PZ247" si="2063">PZ246</f>
        <v>-0.12687616376903676</v>
      </c>
      <c r="QA247" s="850">
        <f t="shared" ref="QA247" si="2064">QA246</f>
        <v>-0.5120762104159402</v>
      </c>
      <c r="QB247" s="850">
        <f t="shared" ref="QB247" si="2065">QB246</f>
        <v>-0.5120762104159402</v>
      </c>
      <c r="QC247" s="850">
        <f t="shared" ref="QC247" si="2066">QC246</f>
        <v>-0.5120762104159402</v>
      </c>
      <c r="QD247" s="850">
        <f t="shared" ref="QD247" si="2067">QD246</f>
        <v>-0.50959350555497096</v>
      </c>
      <c r="QE247" s="850">
        <f t="shared" ref="QE247" si="2068">QE246</f>
        <v>-0.50959350555497096</v>
      </c>
      <c r="QF247" s="850">
        <f t="shared" ref="QF247" si="2069">QF246</f>
        <v>-0.50959350555497096</v>
      </c>
      <c r="QG247" s="850">
        <f t="shared" ref="QG247" si="2070">QG246</f>
        <v>-0.50959350555497096</v>
      </c>
      <c r="QH247" s="850">
        <f t="shared" ref="QH247" si="2071">QH246</f>
        <v>5.1730047966936255E-2</v>
      </c>
      <c r="QI247" s="850">
        <f t="shared" ref="QI247" si="2072">QI246</f>
        <v>1.4780013704841721E-2</v>
      </c>
      <c r="QJ247" s="850">
        <f t="shared" ref="QJ247" si="2073">QJ246</f>
        <v>1.4780013704841721E-2</v>
      </c>
      <c r="QK247" s="850">
        <f t="shared" ref="QK247" si="2074">QK246</f>
        <v>1.4780013704841721E-2</v>
      </c>
      <c r="QL247" s="850">
        <f t="shared" ref="QL247" si="2075">QL246</f>
        <v>1.4780013704841721E-2</v>
      </c>
      <c r="QM247" s="850">
        <f t="shared" ref="QM247" si="2076">QM246</f>
        <v>1.4780013704841721E-2</v>
      </c>
      <c r="QN247" s="850">
        <f t="shared" ref="QN247" si="2077">QN246</f>
        <v>1.4780013704841721E-2</v>
      </c>
      <c r="QO247" s="850">
        <f t="shared" ref="QO247" si="2078">QO246</f>
        <v>1.4780013704841721E-2</v>
      </c>
      <c r="QP247" s="850">
        <f t="shared" ref="QP247" si="2079">QP246</f>
        <v>-0.28818113788464039</v>
      </c>
      <c r="QQ247" s="850">
        <f t="shared" ref="QQ247" si="2080">QQ246</f>
        <v>-0.28818113788464039</v>
      </c>
      <c r="QR247" s="850">
        <f t="shared" ref="QR247" si="2081">QR246</f>
        <v>-0.28818113788464039</v>
      </c>
      <c r="QS247" s="850">
        <f t="shared" ref="QS247" si="2082">QS246</f>
        <v>-0.28818113788464039</v>
      </c>
      <c r="QT247" s="850">
        <f t="shared" ref="QT247" si="2083">QT246</f>
        <v>-0.28818113788464039</v>
      </c>
      <c r="QU247" s="850">
        <f t="shared" ref="QU247" si="2084">QU246</f>
        <v>-0.28818113788464039</v>
      </c>
      <c r="QV247" s="850">
        <f t="shared" ref="QV247" si="2085">QV246</f>
        <v>-0.28818113788464039</v>
      </c>
      <c r="QW247" s="850">
        <f t="shared" ref="QW247" si="2086">QW246</f>
        <v>0.37817965843754919</v>
      </c>
      <c r="QX247" s="850">
        <f t="shared" ref="QX247" si="2087">QX246</f>
        <v>0.37817965843754919</v>
      </c>
      <c r="QY247" s="850">
        <f t="shared" ref="QY247" si="2088">QY246</f>
        <v>0.37817965843754919</v>
      </c>
      <c r="QZ247" s="850">
        <f t="shared" ref="QZ247" si="2089">QZ246</f>
        <v>0.37817965843754919</v>
      </c>
      <c r="RA247" s="850">
        <f t="shared" ref="RA247" si="2090">RA246</f>
        <v>0.37817965843754919</v>
      </c>
      <c r="RB247" s="850">
        <f t="shared" ref="RB247" si="2091">RB246</f>
        <v>6.3759621589863258E-2</v>
      </c>
      <c r="RC247" s="850">
        <f t="shared" ref="RC247" si="2092">RC246</f>
        <v>6.3759621589863258E-2</v>
      </c>
      <c r="RD247" s="850">
        <f t="shared" ref="RD247" si="2093">RD246</f>
        <v>6.3759621589863258E-2</v>
      </c>
      <c r="RE247" s="850">
        <f t="shared" ref="RE247" si="2094">RE246</f>
        <v>6.3759621589863258E-2</v>
      </c>
      <c r="RF247" s="850">
        <f t="shared" ref="RF247" si="2095">RF246</f>
        <v>0.20337438771667404</v>
      </c>
      <c r="RG247" s="850">
        <f t="shared" ref="RG247" si="2096">RG246</f>
        <v>-0.12714208269673488</v>
      </c>
      <c r="RH247" s="850">
        <f t="shared" ref="RH247" si="2097">RH246</f>
        <v>-0.12714208269673488</v>
      </c>
      <c r="RI247" s="850">
        <f t="shared" ref="RI247" si="2098">RI246</f>
        <v>-0.12714208269673488</v>
      </c>
      <c r="RJ247" s="850">
        <f t="shared" ref="RJ247" si="2099">RJ246</f>
        <v>-0.12714208269673488</v>
      </c>
      <c r="RK247" s="850">
        <f t="shared" ref="RK247" si="2100">RK246</f>
        <v>-0.12714208269673488</v>
      </c>
      <c r="RL247" s="850">
        <f t="shared" ref="RL247" si="2101">RL246</f>
        <v>-0.12714208269673488</v>
      </c>
      <c r="RM247" s="850">
        <f t="shared" ref="RM247" si="2102">RM246</f>
        <v>-0.12714208269673488</v>
      </c>
      <c r="RN247" s="850">
        <f t="shared" ref="RN247" si="2103">RN246</f>
        <v>-0.25472668042017421</v>
      </c>
      <c r="RO247" s="850">
        <f t="shared" ref="RO247" si="2104">RO246</f>
        <v>-0.25472668042017421</v>
      </c>
      <c r="RP247" s="850">
        <f t="shared" ref="RP247" si="2105">RP246</f>
        <v>-0.25472668042017421</v>
      </c>
      <c r="RQ247" s="850">
        <f t="shared" ref="RQ247" si="2106">RQ246</f>
        <v>-0.25472668042017421</v>
      </c>
      <c r="RR247" s="850">
        <f t="shared" ref="RR247" si="2107">RR246</f>
        <v>-0.25472668042017421</v>
      </c>
      <c r="RS247" s="850">
        <f t="shared" ref="RS247" si="2108">RS246</f>
        <v>-0.25472668042017421</v>
      </c>
      <c r="RT247" s="850">
        <f t="shared" ref="RT247" si="2109">RT246</f>
        <v>-0.25472668042017421</v>
      </c>
      <c r="RU247" s="850">
        <f t="shared" ref="RU247" si="2110">RU246</f>
        <v>-0.30883076252863884</v>
      </c>
      <c r="RV247" s="850">
        <f t="shared" ref="RV247" si="2111">RV246</f>
        <v>-0.30883076252863884</v>
      </c>
      <c r="RW247" s="850">
        <f t="shared" ref="RW247" si="2112">RW246</f>
        <v>-0.30883076252863884</v>
      </c>
      <c r="RX247" s="850">
        <f t="shared" ref="RX247" si="2113">RX246</f>
        <v>-0.30883076252863884</v>
      </c>
      <c r="RY247" s="850">
        <f t="shared" ref="RY247" si="2114">RY246</f>
        <v>-0.12687616376903676</v>
      </c>
      <c r="RZ247" s="850">
        <f t="shared" ref="RZ247" si="2115">RZ246</f>
        <v>-0.12687616376903676</v>
      </c>
      <c r="SA247" s="850">
        <f t="shared" ref="SA247" si="2116">SA246</f>
        <v>-0.5120762104159402</v>
      </c>
      <c r="SB247" s="850">
        <f t="shared" ref="SB247" si="2117">SB246</f>
        <v>-0.5120762104159402</v>
      </c>
      <c r="SC247" s="850">
        <f t="shared" ref="SC247" si="2118">SC246</f>
        <v>-0.5120762104159402</v>
      </c>
      <c r="SD247" s="850">
        <f t="shared" ref="SD247" si="2119">SD246</f>
        <v>-0.50959350555497096</v>
      </c>
      <c r="SE247" s="850">
        <f t="shared" ref="SE247" si="2120">SE246</f>
        <v>-0.50959350555497096</v>
      </c>
      <c r="SF247" s="850">
        <f t="shared" ref="SF247" si="2121">SF246</f>
        <v>-0.50959350555497096</v>
      </c>
      <c r="SG247" s="850">
        <f t="shared" ref="SG247" si="2122">SG246</f>
        <v>-0.50959350555497096</v>
      </c>
      <c r="SH247" s="850">
        <f t="shared" ref="SH247" si="2123">SH246</f>
        <v>5.1730047966936255E-2</v>
      </c>
      <c r="SI247" s="850">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49">
        <f>K265</f>
        <v>0</v>
      </c>
      <c r="L268" s="849">
        <f t="shared" ref="L268:BW268" si="2129">L265</f>
        <v>0</v>
      </c>
      <c r="M268" s="849">
        <f t="shared" si="2129"/>
        <v>0</v>
      </c>
      <c r="N268" s="849">
        <f t="shared" si="2129"/>
        <v>0</v>
      </c>
      <c r="O268" s="849">
        <f t="shared" si="2129"/>
        <v>0</v>
      </c>
      <c r="P268" s="849">
        <f t="shared" si="2129"/>
        <v>0</v>
      </c>
      <c r="Q268" s="849">
        <f t="shared" si="2129"/>
        <v>0</v>
      </c>
      <c r="R268" s="849">
        <f t="shared" si="2129"/>
        <v>0</v>
      </c>
      <c r="S268" s="849">
        <f t="shared" si="2129"/>
        <v>0</v>
      </c>
      <c r="T268" s="849">
        <f t="shared" si="2129"/>
        <v>0</v>
      </c>
      <c r="U268" s="849">
        <f t="shared" si="2129"/>
        <v>0</v>
      </c>
      <c r="V268" s="849">
        <f t="shared" si="2129"/>
        <v>0</v>
      </c>
      <c r="W268" s="849">
        <f t="shared" si="2129"/>
        <v>0</v>
      </c>
      <c r="X268" s="849">
        <f t="shared" si="2129"/>
        <v>0</v>
      </c>
      <c r="Y268" s="849">
        <f t="shared" si="2129"/>
        <v>0</v>
      </c>
      <c r="Z268" s="849">
        <f t="shared" si="2129"/>
        <v>0</v>
      </c>
      <c r="AA268" s="849">
        <f t="shared" si="2129"/>
        <v>0</v>
      </c>
      <c r="AB268" s="849">
        <f t="shared" si="2129"/>
        <v>0</v>
      </c>
      <c r="AC268" s="849">
        <f t="shared" si="2129"/>
        <v>0</v>
      </c>
      <c r="AD268" s="849">
        <f t="shared" si="2129"/>
        <v>0</v>
      </c>
      <c r="AE268" s="849">
        <f t="shared" si="2129"/>
        <v>0</v>
      </c>
      <c r="AF268" s="849">
        <f t="shared" si="2129"/>
        <v>0</v>
      </c>
      <c r="AG268" s="849">
        <f t="shared" si="2129"/>
        <v>0</v>
      </c>
      <c r="AH268" s="849">
        <f t="shared" si="2129"/>
        <v>0</v>
      </c>
      <c r="AI268" s="849">
        <f t="shared" si="2129"/>
        <v>0</v>
      </c>
      <c r="AJ268" s="849">
        <f t="shared" si="2129"/>
        <v>0</v>
      </c>
      <c r="AK268" s="849">
        <f t="shared" si="2129"/>
        <v>0</v>
      </c>
      <c r="AL268" s="849">
        <f t="shared" si="2129"/>
        <v>0</v>
      </c>
      <c r="AM268" s="849">
        <f t="shared" si="2129"/>
        <v>0</v>
      </c>
      <c r="AN268" s="849">
        <f t="shared" si="2129"/>
        <v>0</v>
      </c>
      <c r="AO268" s="849">
        <f t="shared" si="2129"/>
        <v>0</v>
      </c>
      <c r="AP268" s="849">
        <f t="shared" si="2129"/>
        <v>0</v>
      </c>
      <c r="AQ268" s="849">
        <f t="shared" si="2129"/>
        <v>0</v>
      </c>
      <c r="AR268" s="849">
        <f t="shared" si="2129"/>
        <v>0</v>
      </c>
      <c r="AS268" s="849">
        <f t="shared" si="2129"/>
        <v>0</v>
      </c>
      <c r="AT268" s="849">
        <f t="shared" si="2129"/>
        <v>0</v>
      </c>
      <c r="AU268" s="849">
        <f t="shared" si="2129"/>
        <v>0</v>
      </c>
      <c r="AV268" s="849">
        <f t="shared" si="2129"/>
        <v>0</v>
      </c>
      <c r="AW268" s="849">
        <f t="shared" si="2129"/>
        <v>0</v>
      </c>
      <c r="AX268" s="849">
        <f t="shared" si="2129"/>
        <v>0</v>
      </c>
      <c r="AY268" s="849">
        <f t="shared" si="2129"/>
        <v>0</v>
      </c>
      <c r="AZ268" s="849">
        <f t="shared" si="2129"/>
        <v>0</v>
      </c>
      <c r="BA268" s="849">
        <f t="shared" si="2129"/>
        <v>0</v>
      </c>
      <c r="BB268" s="849">
        <f t="shared" si="2129"/>
        <v>0</v>
      </c>
      <c r="BC268" s="849">
        <f t="shared" si="2129"/>
        <v>0</v>
      </c>
      <c r="BD268" s="849">
        <f t="shared" si="2129"/>
        <v>0</v>
      </c>
      <c r="BE268" s="849">
        <f t="shared" si="2129"/>
        <v>0</v>
      </c>
      <c r="BF268" s="849">
        <f t="shared" si="2129"/>
        <v>0</v>
      </c>
      <c r="BG268" s="849">
        <f t="shared" si="2129"/>
        <v>0</v>
      </c>
      <c r="BH268" s="849">
        <f t="shared" si="2129"/>
        <v>0</v>
      </c>
      <c r="BI268" s="849">
        <f t="shared" si="2129"/>
        <v>0</v>
      </c>
      <c r="BJ268" s="849">
        <f t="shared" si="2129"/>
        <v>0</v>
      </c>
      <c r="BK268" s="849">
        <f t="shared" si="2129"/>
        <v>0</v>
      </c>
      <c r="BL268" s="849">
        <f t="shared" si="2129"/>
        <v>0</v>
      </c>
      <c r="BM268" s="849">
        <f t="shared" si="2129"/>
        <v>0</v>
      </c>
      <c r="BN268" s="849">
        <f t="shared" si="2129"/>
        <v>0</v>
      </c>
      <c r="BO268" s="849">
        <f t="shared" si="2129"/>
        <v>0</v>
      </c>
      <c r="BP268" s="849">
        <f t="shared" si="2129"/>
        <v>0</v>
      </c>
      <c r="BQ268" s="849">
        <f t="shared" si="2129"/>
        <v>0</v>
      </c>
      <c r="BR268" s="849">
        <f t="shared" si="2129"/>
        <v>0</v>
      </c>
      <c r="BS268" s="849">
        <f t="shared" si="2129"/>
        <v>0</v>
      </c>
      <c r="BT268" s="849">
        <f t="shared" si="2129"/>
        <v>0</v>
      </c>
      <c r="BU268" s="849">
        <f t="shared" si="2129"/>
        <v>0</v>
      </c>
      <c r="BV268" s="849">
        <f t="shared" si="2129"/>
        <v>0</v>
      </c>
      <c r="BW268" s="849">
        <f t="shared" si="2129"/>
        <v>0</v>
      </c>
      <c r="BX268" s="849">
        <f t="shared" ref="BX268:EI268" si="2130">BX265</f>
        <v>0</v>
      </c>
      <c r="BY268" s="849">
        <f t="shared" si="2130"/>
        <v>0</v>
      </c>
      <c r="BZ268" s="849">
        <f t="shared" si="2130"/>
        <v>0</v>
      </c>
      <c r="CA268" s="849">
        <f t="shared" si="2130"/>
        <v>0</v>
      </c>
      <c r="CB268" s="849">
        <f t="shared" si="2130"/>
        <v>0</v>
      </c>
      <c r="CC268" s="849">
        <f t="shared" si="2130"/>
        <v>0</v>
      </c>
      <c r="CD268" s="849">
        <f t="shared" si="2130"/>
        <v>0</v>
      </c>
      <c r="CE268" s="849">
        <f t="shared" si="2130"/>
        <v>0</v>
      </c>
      <c r="CF268" s="849">
        <f t="shared" si="2130"/>
        <v>0</v>
      </c>
      <c r="CG268" s="849">
        <f t="shared" si="2130"/>
        <v>0</v>
      </c>
      <c r="CH268" s="849">
        <f t="shared" si="2130"/>
        <v>0</v>
      </c>
      <c r="CI268" s="849">
        <f t="shared" si="2130"/>
        <v>0</v>
      </c>
      <c r="CJ268" s="849">
        <f t="shared" si="2130"/>
        <v>0</v>
      </c>
      <c r="CK268" s="849">
        <f t="shared" si="2130"/>
        <v>0</v>
      </c>
      <c r="CL268" s="849">
        <f t="shared" si="2130"/>
        <v>0</v>
      </c>
      <c r="CM268" s="849">
        <f t="shared" si="2130"/>
        <v>0</v>
      </c>
      <c r="CN268" s="849">
        <f t="shared" si="2130"/>
        <v>0</v>
      </c>
      <c r="CO268" s="849">
        <f t="shared" si="2130"/>
        <v>0</v>
      </c>
      <c r="CP268" s="849">
        <f t="shared" si="2130"/>
        <v>0</v>
      </c>
      <c r="CQ268" s="849">
        <f t="shared" si="2130"/>
        <v>0</v>
      </c>
      <c r="CR268" s="849">
        <f t="shared" si="2130"/>
        <v>0</v>
      </c>
      <c r="CS268" s="849">
        <f t="shared" si="2130"/>
        <v>0</v>
      </c>
      <c r="CT268" s="849">
        <f t="shared" si="2130"/>
        <v>0</v>
      </c>
      <c r="CU268" s="849">
        <f t="shared" si="2130"/>
        <v>0</v>
      </c>
      <c r="CV268" s="849">
        <f t="shared" si="2130"/>
        <v>0</v>
      </c>
      <c r="CW268" s="849">
        <f t="shared" si="2130"/>
        <v>0</v>
      </c>
      <c r="CX268" s="849">
        <f t="shared" si="2130"/>
        <v>0</v>
      </c>
      <c r="CY268" s="849">
        <f t="shared" si="2130"/>
        <v>0</v>
      </c>
      <c r="CZ268" s="849">
        <f t="shared" si="2130"/>
        <v>0</v>
      </c>
      <c r="DA268" s="849">
        <f t="shared" si="2130"/>
        <v>0</v>
      </c>
      <c r="DB268" s="849">
        <f t="shared" si="2130"/>
        <v>0</v>
      </c>
      <c r="DC268" s="849">
        <f t="shared" si="2130"/>
        <v>0</v>
      </c>
      <c r="DD268" s="849">
        <f t="shared" si="2130"/>
        <v>0</v>
      </c>
      <c r="DE268" s="849">
        <f t="shared" si="2130"/>
        <v>0</v>
      </c>
      <c r="DF268" s="849">
        <f t="shared" si="2130"/>
        <v>0</v>
      </c>
      <c r="DG268" s="849">
        <f t="shared" si="2130"/>
        <v>0</v>
      </c>
      <c r="DH268" s="849">
        <f t="shared" si="2130"/>
        <v>0</v>
      </c>
      <c r="DI268" s="849">
        <f t="shared" si="2130"/>
        <v>0</v>
      </c>
      <c r="DJ268" s="849">
        <f t="shared" si="2130"/>
        <v>0</v>
      </c>
      <c r="DK268" s="849">
        <f t="shared" si="2130"/>
        <v>0</v>
      </c>
      <c r="DL268" s="849">
        <f t="shared" si="2130"/>
        <v>0</v>
      </c>
      <c r="DM268" s="849">
        <f t="shared" si="2130"/>
        <v>0</v>
      </c>
      <c r="DN268" s="849">
        <f t="shared" si="2130"/>
        <v>0.40756268867227874</v>
      </c>
      <c r="DO268" s="849">
        <f t="shared" si="2130"/>
        <v>0.40756268867227874</v>
      </c>
      <c r="DP268" s="849">
        <f t="shared" si="2130"/>
        <v>0.40756268867227874</v>
      </c>
      <c r="DQ268" s="849">
        <f t="shared" si="2130"/>
        <v>0.40756268867227874</v>
      </c>
      <c r="DR268" s="849">
        <f t="shared" si="2130"/>
        <v>0.40756268867227874</v>
      </c>
      <c r="DS268" s="849">
        <f t="shared" si="2130"/>
        <v>0.40756268867227874</v>
      </c>
      <c r="DT268" s="849">
        <f t="shared" si="2130"/>
        <v>0.40756268867227874</v>
      </c>
      <c r="DU268" s="849">
        <f t="shared" si="2130"/>
        <v>0.40845358915077945</v>
      </c>
      <c r="DV268" s="849">
        <f t="shared" si="2130"/>
        <v>0.40845358915077945</v>
      </c>
      <c r="DW268" s="849">
        <f t="shared" si="2130"/>
        <v>0.40845358915077945</v>
      </c>
      <c r="DX268" s="849">
        <f t="shared" si="2130"/>
        <v>0.40845358915077945</v>
      </c>
      <c r="DY268" s="849">
        <f t="shared" si="2130"/>
        <v>0.43829947483848564</v>
      </c>
      <c r="DZ268" s="849">
        <f t="shared" si="2130"/>
        <v>0.43829947483848564</v>
      </c>
      <c r="EA268" s="849">
        <f t="shared" si="2130"/>
        <v>0.33481906065657796</v>
      </c>
      <c r="EB268" s="849">
        <f t="shared" si="2130"/>
        <v>0.33481906065657796</v>
      </c>
      <c r="EC268" s="849">
        <f t="shared" si="2130"/>
        <v>0.33481906065657796</v>
      </c>
      <c r="ED268" s="849">
        <f t="shared" si="2130"/>
        <v>-1.0082455979834686</v>
      </c>
      <c r="EE268" s="849">
        <f t="shared" si="2130"/>
        <v>-1.0082455979834686</v>
      </c>
      <c r="EF268" s="849">
        <f t="shared" si="2130"/>
        <v>-1.0082455979834686</v>
      </c>
      <c r="EG268" s="849">
        <f t="shared" si="2130"/>
        <v>-1.0082455979834686</v>
      </c>
      <c r="EH268" s="849">
        <f t="shared" si="2130"/>
        <v>-1.399662881666405</v>
      </c>
      <c r="EI268" s="849">
        <f t="shared" si="2130"/>
        <v>-1.399662881666405</v>
      </c>
      <c r="EJ268" s="849">
        <f t="shared" ref="EJ268:GU268" si="2131">EJ265</f>
        <v>-1.399662881666405</v>
      </c>
      <c r="EK268" s="849">
        <f t="shared" si="2131"/>
        <v>-1.399662881666405</v>
      </c>
      <c r="EL268" s="849">
        <f t="shared" si="2131"/>
        <v>-1.399662881666405</v>
      </c>
      <c r="EM268" s="849">
        <f t="shared" si="2131"/>
        <v>-1.399662881666405</v>
      </c>
      <c r="EN268" s="849">
        <f t="shared" si="2131"/>
        <v>-1.399662881666405</v>
      </c>
      <c r="EO268" s="849">
        <f t="shared" si="2131"/>
        <v>-1.399662881666405</v>
      </c>
      <c r="EP268" s="849">
        <f t="shared" si="2131"/>
        <v>0</v>
      </c>
      <c r="EQ268" s="849">
        <f t="shared" si="2131"/>
        <v>0</v>
      </c>
      <c r="ER268" s="849">
        <f t="shared" si="2131"/>
        <v>0</v>
      </c>
      <c r="ES268" s="849">
        <f t="shared" si="2131"/>
        <v>0</v>
      </c>
      <c r="ET268" s="849">
        <f t="shared" si="2131"/>
        <v>0</v>
      </c>
      <c r="EU268" s="849">
        <f t="shared" si="2131"/>
        <v>0</v>
      </c>
      <c r="EV268" s="849">
        <f t="shared" si="2131"/>
        <v>0</v>
      </c>
      <c r="EW268" s="849">
        <f t="shared" si="2131"/>
        <v>0</v>
      </c>
      <c r="EX268" s="849">
        <f t="shared" si="2131"/>
        <v>0</v>
      </c>
      <c r="EY268" s="849">
        <f t="shared" si="2131"/>
        <v>0</v>
      </c>
      <c r="EZ268" s="849">
        <f t="shared" si="2131"/>
        <v>0</v>
      </c>
      <c r="FA268" s="849">
        <f t="shared" si="2131"/>
        <v>0</v>
      </c>
      <c r="FB268" s="849">
        <f t="shared" si="2131"/>
        <v>0</v>
      </c>
      <c r="FC268" s="849">
        <f t="shared" si="2131"/>
        <v>0</v>
      </c>
      <c r="FD268" s="849">
        <f t="shared" si="2131"/>
        <v>0</v>
      </c>
      <c r="FE268" s="849">
        <f t="shared" si="2131"/>
        <v>0</v>
      </c>
      <c r="FF268" s="849">
        <f t="shared" si="2131"/>
        <v>0</v>
      </c>
      <c r="FG268" s="849">
        <f t="shared" si="2131"/>
        <v>0</v>
      </c>
      <c r="FH268" s="849">
        <f t="shared" si="2131"/>
        <v>0</v>
      </c>
      <c r="FI268" s="849">
        <f t="shared" si="2131"/>
        <v>0</v>
      </c>
      <c r="FJ268" s="849">
        <f t="shared" si="2131"/>
        <v>0</v>
      </c>
      <c r="FK268" s="849">
        <f t="shared" si="2131"/>
        <v>0</v>
      </c>
      <c r="FL268" s="849">
        <f t="shared" si="2131"/>
        <v>0</v>
      </c>
      <c r="FM268" s="849">
        <f t="shared" si="2131"/>
        <v>0</v>
      </c>
      <c r="FN268" s="849">
        <f t="shared" si="2131"/>
        <v>0.45850802475631536</v>
      </c>
      <c r="FO268" s="849">
        <f t="shared" si="2131"/>
        <v>0.45850802475631536</v>
      </c>
      <c r="FP268" s="849">
        <f t="shared" si="2131"/>
        <v>0.45850802475631536</v>
      </c>
      <c r="FQ268" s="849">
        <f t="shared" si="2131"/>
        <v>0.45850802475631536</v>
      </c>
      <c r="FR268" s="849">
        <f t="shared" si="2131"/>
        <v>0.45850802475631536</v>
      </c>
      <c r="FS268" s="849">
        <f t="shared" si="2131"/>
        <v>0.45850802475631536</v>
      </c>
      <c r="FT268" s="849">
        <f t="shared" si="2131"/>
        <v>0.45850802475631536</v>
      </c>
      <c r="FU268" s="849">
        <f t="shared" si="2131"/>
        <v>0.25901934921756542</v>
      </c>
      <c r="FV268" s="849">
        <f t="shared" si="2131"/>
        <v>0.25901934921756542</v>
      </c>
      <c r="FW268" s="849">
        <f t="shared" si="2131"/>
        <v>0.25901934921756542</v>
      </c>
      <c r="FX268" s="849">
        <f t="shared" si="2131"/>
        <v>0.25901934921756542</v>
      </c>
      <c r="FY268" s="849">
        <f t="shared" si="2131"/>
        <v>0.23068393412552002</v>
      </c>
      <c r="FZ268" s="849">
        <f t="shared" si="2131"/>
        <v>0.23068393412552002</v>
      </c>
      <c r="GA268" s="849">
        <f t="shared" si="2131"/>
        <v>0.29542858293227248</v>
      </c>
      <c r="GB268" s="849">
        <f t="shared" si="2131"/>
        <v>0.29542858293227248</v>
      </c>
      <c r="GC268" s="849">
        <f t="shared" si="2131"/>
        <v>0.29542858293227248</v>
      </c>
      <c r="GD268" s="849">
        <f t="shared" si="2131"/>
        <v>-1.6902138124766024</v>
      </c>
      <c r="GE268" s="849">
        <f t="shared" si="2131"/>
        <v>-1.6902138124766024</v>
      </c>
      <c r="GF268" s="849">
        <f t="shared" si="2131"/>
        <v>-1.6902138124766024</v>
      </c>
      <c r="GG268" s="849">
        <f t="shared" si="2131"/>
        <v>-1.6902138124766024</v>
      </c>
      <c r="GH268" s="849">
        <f t="shared" si="2131"/>
        <v>-2.0464869346173913</v>
      </c>
      <c r="GI268" s="849">
        <f t="shared" si="2131"/>
        <v>-2.0464869346173913</v>
      </c>
      <c r="GJ268" s="849">
        <f t="shared" si="2131"/>
        <v>-2.0464869346173913</v>
      </c>
      <c r="GK268" s="849">
        <f t="shared" si="2131"/>
        <v>-2.0464869346173913</v>
      </c>
      <c r="GL268" s="849">
        <f t="shared" si="2131"/>
        <v>-2.0464869346173913</v>
      </c>
      <c r="GM268" s="849">
        <f t="shared" si="2131"/>
        <v>-2.0464869346173913</v>
      </c>
      <c r="GN268" s="849">
        <f t="shared" si="2131"/>
        <v>-2.0464869346173913</v>
      </c>
      <c r="GO268" s="849">
        <f t="shared" si="2131"/>
        <v>-2.0464869346173913</v>
      </c>
      <c r="GP268" s="849">
        <f t="shared" si="2131"/>
        <v>-2.445934491190016E-3</v>
      </c>
      <c r="GQ268" s="849">
        <f t="shared" si="2131"/>
        <v>-2.445934491190016E-3</v>
      </c>
      <c r="GR268" s="849">
        <f t="shared" si="2131"/>
        <v>-2.445934491190016E-3</v>
      </c>
      <c r="GS268" s="849">
        <f t="shared" si="2131"/>
        <v>-2.445934491190016E-3</v>
      </c>
      <c r="GT268" s="849">
        <f t="shared" si="2131"/>
        <v>-2.445934491190016E-3</v>
      </c>
      <c r="GU268" s="849">
        <f t="shared" si="2131"/>
        <v>-2.445934491190016E-3</v>
      </c>
      <c r="GV268" s="849">
        <f t="shared" ref="GV268:JG268" si="2132">GV265</f>
        <v>-2.445934491190016E-3</v>
      </c>
      <c r="GW268" s="849">
        <f t="shared" si="2132"/>
        <v>-1.3889487335099204E-3</v>
      </c>
      <c r="GX268" s="849">
        <f t="shared" si="2132"/>
        <v>-1.3889487335099204E-3</v>
      </c>
      <c r="GY268" s="849">
        <f t="shared" si="2132"/>
        <v>-1.3889487335099204E-3</v>
      </c>
      <c r="GZ268" s="849">
        <f t="shared" si="2132"/>
        <v>-1.3889487335099204E-3</v>
      </c>
      <c r="HA268" s="849">
        <f t="shared" si="2132"/>
        <v>-1.3889487335099204E-3</v>
      </c>
      <c r="HB268" s="849">
        <f t="shared" si="2132"/>
        <v>-2.6174915640480023E-3</v>
      </c>
      <c r="HC268" s="849">
        <f t="shared" si="2132"/>
        <v>-2.6174915640480023E-3</v>
      </c>
      <c r="HD268" s="849">
        <f t="shared" si="2132"/>
        <v>-2.6174915640480023E-3</v>
      </c>
      <c r="HE268" s="849">
        <f t="shared" si="2132"/>
        <v>-2.6174915640480023E-3</v>
      </c>
      <c r="HF268" s="849">
        <f t="shared" si="2132"/>
        <v>0</v>
      </c>
      <c r="HG268" s="849">
        <f t="shared" si="2132"/>
        <v>0</v>
      </c>
      <c r="HH268" s="849">
        <f t="shared" si="2132"/>
        <v>0</v>
      </c>
      <c r="HI268" s="849">
        <f t="shared" si="2132"/>
        <v>0</v>
      </c>
      <c r="HJ268" s="849">
        <f t="shared" si="2132"/>
        <v>0</v>
      </c>
      <c r="HK268" s="849">
        <f t="shared" si="2132"/>
        <v>0</v>
      </c>
      <c r="HL268" s="849">
        <f t="shared" si="2132"/>
        <v>0</v>
      </c>
      <c r="HM268" s="849">
        <f t="shared" si="2132"/>
        <v>0</v>
      </c>
      <c r="HN268" s="849">
        <f t="shared" si="2132"/>
        <v>8.4908893473416569E-3</v>
      </c>
      <c r="HO268" s="849">
        <f t="shared" si="2132"/>
        <v>8.4908893473416569E-3</v>
      </c>
      <c r="HP268" s="849">
        <f t="shared" si="2132"/>
        <v>8.4908893473416569E-3</v>
      </c>
      <c r="HQ268" s="849">
        <f t="shared" si="2132"/>
        <v>8.4908893473416569E-3</v>
      </c>
      <c r="HR268" s="849">
        <f t="shared" si="2132"/>
        <v>8.4908893473416569E-3</v>
      </c>
      <c r="HS268" s="849">
        <f t="shared" si="2132"/>
        <v>8.4908893473416569E-3</v>
      </c>
      <c r="HT268" s="849">
        <f t="shared" si="2132"/>
        <v>8.4908893473416569E-3</v>
      </c>
      <c r="HU268" s="849">
        <f t="shared" si="2132"/>
        <v>3.9849130648855535E-2</v>
      </c>
      <c r="HV268" s="849">
        <f t="shared" si="2132"/>
        <v>3.9849130648855535E-2</v>
      </c>
      <c r="HW268" s="849">
        <f t="shared" si="2132"/>
        <v>3.9849130648855535E-2</v>
      </c>
      <c r="HX268" s="849">
        <f t="shared" si="2132"/>
        <v>3.9849130648855535E-2</v>
      </c>
      <c r="HY268" s="849">
        <f t="shared" si="2132"/>
        <v>4.6136786825103471E-2</v>
      </c>
      <c r="HZ268" s="849">
        <f t="shared" si="2132"/>
        <v>4.6136786825103471E-2</v>
      </c>
      <c r="IA268" s="849">
        <f t="shared" si="2132"/>
        <v>2.9542858293228669E-2</v>
      </c>
      <c r="IB268" s="849">
        <f t="shared" si="2132"/>
        <v>2.9542858293228669E-2</v>
      </c>
      <c r="IC268" s="849">
        <f t="shared" si="2132"/>
        <v>2.9542858293228669E-2</v>
      </c>
      <c r="ID268" s="849">
        <f t="shared" si="2132"/>
        <v>-2.314228928854102</v>
      </c>
      <c r="IE268" s="849">
        <f t="shared" si="2132"/>
        <v>-2.314228928854102</v>
      </c>
      <c r="IF268" s="849">
        <f t="shared" si="2132"/>
        <v>-2.314228928854102</v>
      </c>
      <c r="IG268" s="849">
        <f t="shared" si="2132"/>
        <v>-2.314228928854102</v>
      </c>
      <c r="IH268" s="849">
        <f t="shared" si="2132"/>
        <v>-2.8435621047709807</v>
      </c>
      <c r="II268" s="849">
        <f t="shared" si="2132"/>
        <v>-2.8435621047709807</v>
      </c>
      <c r="IJ268" s="849">
        <f t="shared" si="2132"/>
        <v>-2.8435621047709807</v>
      </c>
      <c r="IK268" s="849">
        <f t="shared" si="2132"/>
        <v>-2.8435621047709807</v>
      </c>
      <c r="IL268" s="849">
        <f t="shared" si="2132"/>
        <v>-2.8435621047709807</v>
      </c>
      <c r="IM268" s="849">
        <f t="shared" si="2132"/>
        <v>-2.8435621047709807</v>
      </c>
      <c r="IN268" s="849">
        <f t="shared" si="2132"/>
        <v>-2.8435621047709807</v>
      </c>
      <c r="IO268" s="849">
        <f t="shared" si="2132"/>
        <v>-2.8435621047709807</v>
      </c>
      <c r="IP268" s="849">
        <f t="shared" si="2132"/>
        <v>0</v>
      </c>
      <c r="IQ268" s="849">
        <f t="shared" si="2132"/>
        <v>0</v>
      </c>
      <c r="IR268" s="849">
        <f t="shared" si="2132"/>
        <v>0</v>
      </c>
      <c r="IS268" s="849">
        <f t="shared" si="2132"/>
        <v>0</v>
      </c>
      <c r="IT268" s="849">
        <f t="shared" si="2132"/>
        <v>0</v>
      </c>
      <c r="IU268" s="849">
        <f t="shared" si="2132"/>
        <v>0</v>
      </c>
      <c r="IV268" s="849">
        <f t="shared" si="2132"/>
        <v>0</v>
      </c>
      <c r="IW268" s="849">
        <f t="shared" si="2132"/>
        <v>0</v>
      </c>
      <c r="IX268" s="849">
        <f t="shared" si="2132"/>
        <v>0</v>
      </c>
      <c r="IY268" s="849">
        <f t="shared" si="2132"/>
        <v>0</v>
      </c>
      <c r="IZ268" s="849">
        <f t="shared" si="2132"/>
        <v>0</v>
      </c>
      <c r="JA268" s="849">
        <f t="shared" si="2132"/>
        <v>0</v>
      </c>
      <c r="JB268" s="849">
        <f t="shared" si="2132"/>
        <v>-2.6149413254366038E-3</v>
      </c>
      <c r="JC268" s="849">
        <f t="shared" si="2132"/>
        <v>-2.6149413254366038E-3</v>
      </c>
      <c r="JD268" s="849">
        <f t="shared" si="2132"/>
        <v>-2.6149413254366038E-3</v>
      </c>
      <c r="JE268" s="849">
        <f t="shared" si="2132"/>
        <v>-2.6149413254366038E-3</v>
      </c>
      <c r="JF268" s="849">
        <f t="shared" si="2132"/>
        <v>-2.3518058203180203E-3</v>
      </c>
      <c r="JG268" s="849">
        <f t="shared" si="2132"/>
        <v>-2.3518058203180203E-3</v>
      </c>
      <c r="JH268" s="849">
        <f t="shared" ref="JH268:LS268" si="2133">JH265</f>
        <v>-2.3518058203180203E-3</v>
      </c>
      <c r="JI268" s="849">
        <f t="shared" si="2133"/>
        <v>-2.3518058203180203E-3</v>
      </c>
      <c r="JJ268" s="849">
        <f t="shared" si="2133"/>
        <v>-2.3518058203180203E-3</v>
      </c>
      <c r="JK268" s="849">
        <f t="shared" si="2133"/>
        <v>-2.3518058203180203E-3</v>
      </c>
      <c r="JL268" s="849">
        <f t="shared" si="2133"/>
        <v>-2.3518058203180203E-3</v>
      </c>
      <c r="JM268" s="849">
        <f t="shared" si="2133"/>
        <v>-2.3518058203180203E-3</v>
      </c>
      <c r="JN268" s="849">
        <f t="shared" si="2133"/>
        <v>0.14434511890476731</v>
      </c>
      <c r="JO268" s="849">
        <f t="shared" si="2133"/>
        <v>0.14434511890476731</v>
      </c>
      <c r="JP268" s="849">
        <f t="shared" si="2133"/>
        <v>0.14434511890476731</v>
      </c>
      <c r="JQ268" s="849">
        <f t="shared" si="2133"/>
        <v>0.14434511890476731</v>
      </c>
      <c r="JR268" s="849">
        <f t="shared" si="2133"/>
        <v>0.14434511890476731</v>
      </c>
      <c r="JS268" s="849">
        <f t="shared" si="2133"/>
        <v>0.14434511890476731</v>
      </c>
      <c r="JT268" s="849">
        <f t="shared" si="2133"/>
        <v>0.14434511890476731</v>
      </c>
      <c r="JU268" s="849">
        <f t="shared" si="2133"/>
        <v>0.3287553278530666</v>
      </c>
      <c r="JV268" s="849">
        <f t="shared" si="2133"/>
        <v>0.3287553278530666</v>
      </c>
      <c r="JW268" s="849">
        <f t="shared" si="2133"/>
        <v>0.3287553278530666</v>
      </c>
      <c r="JX268" s="849">
        <f t="shared" si="2133"/>
        <v>0.3287553278530666</v>
      </c>
      <c r="JY268" s="849">
        <f t="shared" si="2133"/>
        <v>0.33449170448200594</v>
      </c>
      <c r="JZ268" s="849">
        <f t="shared" si="2133"/>
        <v>0.33449170448200594</v>
      </c>
      <c r="KA268" s="849">
        <f t="shared" si="2133"/>
        <v>0.26588572463904203</v>
      </c>
      <c r="KB268" s="849">
        <f t="shared" si="2133"/>
        <v>0.26588572463904203</v>
      </c>
      <c r="KC268" s="849">
        <f t="shared" si="2133"/>
        <v>0.26588572463904203</v>
      </c>
      <c r="KD268" s="849">
        <f t="shared" si="2133"/>
        <v>-2.2337792621070216</v>
      </c>
      <c r="KE268" s="849">
        <f t="shared" si="2133"/>
        <v>-2.2337792621070216</v>
      </c>
      <c r="KF268" s="849">
        <f t="shared" si="2133"/>
        <v>-2.2337792621070216</v>
      </c>
      <c r="KG268" s="849">
        <f t="shared" si="2133"/>
        <v>-2.2337792621070216</v>
      </c>
      <c r="KH268" s="849">
        <f t="shared" si="2133"/>
        <v>-2.4657910550713948</v>
      </c>
      <c r="KI268" s="849">
        <f t="shared" si="2133"/>
        <v>-2.4657910550713948</v>
      </c>
      <c r="KJ268" s="849">
        <f t="shared" si="2133"/>
        <v>-2.4657910550713948</v>
      </c>
      <c r="KK268" s="849">
        <f t="shared" si="2133"/>
        <v>-2.4657910550713948</v>
      </c>
      <c r="KL268" s="849">
        <f t="shared" si="2133"/>
        <v>-2.4657910550713948</v>
      </c>
      <c r="KM268" s="849">
        <f t="shared" si="2133"/>
        <v>-2.4657910550713948</v>
      </c>
      <c r="KN268" s="849">
        <f t="shared" si="2133"/>
        <v>-2.4657910550713948</v>
      </c>
      <c r="KO268" s="849">
        <f t="shared" si="2133"/>
        <v>-2.4657910550713948</v>
      </c>
      <c r="KP268" s="849">
        <f t="shared" si="2133"/>
        <v>4.8918689823800321E-3</v>
      </c>
      <c r="KQ268" s="849">
        <f t="shared" si="2133"/>
        <v>4.8918689823800321E-3</v>
      </c>
      <c r="KR268" s="849">
        <f t="shared" si="2133"/>
        <v>4.8918689823800321E-3</v>
      </c>
      <c r="KS268" s="849">
        <f t="shared" si="2133"/>
        <v>4.8918689823800321E-3</v>
      </c>
      <c r="KT268" s="849">
        <f t="shared" si="2133"/>
        <v>4.8918689823800321E-3</v>
      </c>
      <c r="KU268" s="849">
        <f t="shared" si="2133"/>
        <v>4.8918689823800321E-3</v>
      </c>
      <c r="KV268" s="849">
        <f t="shared" si="2133"/>
        <v>4.8918689823800321E-3</v>
      </c>
      <c r="KW268" s="849">
        <f t="shared" si="2133"/>
        <v>-1.3889487335099204E-3</v>
      </c>
      <c r="KX268" s="849">
        <f t="shared" si="2133"/>
        <v>-1.3889487335099204E-3</v>
      </c>
      <c r="KY268" s="849">
        <f t="shared" si="2133"/>
        <v>-1.3889487335099204E-3</v>
      </c>
      <c r="KZ268" s="849">
        <f t="shared" si="2133"/>
        <v>-1.3889487335099204E-3</v>
      </c>
      <c r="LA268" s="849">
        <f t="shared" si="2133"/>
        <v>-1.3889487335099204E-3</v>
      </c>
      <c r="LB268" s="849">
        <f t="shared" si="2133"/>
        <v>0</v>
      </c>
      <c r="LC268" s="849">
        <f t="shared" si="2133"/>
        <v>0</v>
      </c>
      <c r="LD268" s="849">
        <f t="shared" si="2133"/>
        <v>0</v>
      </c>
      <c r="LE268" s="849">
        <f t="shared" si="2133"/>
        <v>0</v>
      </c>
      <c r="LF268" s="849">
        <f t="shared" si="2133"/>
        <v>-2.3519104818898739E-3</v>
      </c>
      <c r="LG268" s="849">
        <f t="shared" si="2133"/>
        <v>-2.3519104818898739E-3</v>
      </c>
      <c r="LH268" s="849">
        <f t="shared" si="2133"/>
        <v>-2.3519104818898739E-3</v>
      </c>
      <c r="LI268" s="849">
        <f t="shared" si="2133"/>
        <v>-2.3519104818898739E-3</v>
      </c>
      <c r="LJ268" s="849">
        <f t="shared" si="2133"/>
        <v>-2.3519104818898739E-3</v>
      </c>
      <c r="LK268" s="849">
        <f t="shared" si="2133"/>
        <v>-2.3519104818898739E-3</v>
      </c>
      <c r="LL268" s="849">
        <f t="shared" si="2133"/>
        <v>-2.3519104818898739E-3</v>
      </c>
      <c r="LM268" s="849">
        <f t="shared" si="2133"/>
        <v>-2.3519104818898739E-3</v>
      </c>
      <c r="LN268" s="849">
        <f t="shared" si="2133"/>
        <v>9.3399782820729804E-2</v>
      </c>
      <c r="LO268" s="849">
        <f t="shared" si="2133"/>
        <v>9.3399782820729804E-2</v>
      </c>
      <c r="LP268" s="849">
        <f t="shared" si="2133"/>
        <v>9.3399782820729804E-2</v>
      </c>
      <c r="LQ268" s="849">
        <f t="shared" si="2133"/>
        <v>9.3399782820729804E-2</v>
      </c>
      <c r="LR268" s="849">
        <f t="shared" si="2133"/>
        <v>9.3399782820729804E-2</v>
      </c>
      <c r="LS268" s="849">
        <f t="shared" si="2133"/>
        <v>9.3399782820729804E-2</v>
      </c>
      <c r="LT268" s="849">
        <f t="shared" ref="LT268:OE268" si="2134">LT265</f>
        <v>9.3399782820729804E-2</v>
      </c>
      <c r="LU268" s="849">
        <f t="shared" si="2134"/>
        <v>0.1494342399332087</v>
      </c>
      <c r="LV268" s="849">
        <f t="shared" si="2134"/>
        <v>0.1494342399332087</v>
      </c>
      <c r="LW268" s="849">
        <f t="shared" si="2134"/>
        <v>0.1494342399332087</v>
      </c>
      <c r="LX268" s="849">
        <f t="shared" si="2134"/>
        <v>0.1494342399332087</v>
      </c>
      <c r="LY268" s="849">
        <f t="shared" si="2134"/>
        <v>0.14994455718159028</v>
      </c>
      <c r="LZ268" s="849">
        <f t="shared" si="2134"/>
        <v>0.14994455718159028</v>
      </c>
      <c r="MA268" s="849">
        <f t="shared" si="2134"/>
        <v>7.8780955448605638E-2</v>
      </c>
      <c r="MB268" s="849">
        <f t="shared" si="2134"/>
        <v>7.8780955448605638E-2</v>
      </c>
      <c r="MC268" s="849">
        <f t="shared" si="2134"/>
        <v>7.8780955448605638E-2</v>
      </c>
      <c r="MD268" s="849">
        <f t="shared" si="2134"/>
        <v>-2.1960761805999196</v>
      </c>
      <c r="ME268" s="849">
        <f t="shared" si="2134"/>
        <v>-2.1960761805999196</v>
      </c>
      <c r="MF268" s="849">
        <f t="shared" si="2134"/>
        <v>-2.1960761805999196</v>
      </c>
      <c r="MG268" s="849">
        <f t="shared" si="2134"/>
        <v>-2.1960761805999196</v>
      </c>
      <c r="MH268" s="849">
        <f t="shared" si="2134"/>
        <v>-2.3721919743163227</v>
      </c>
      <c r="MI268" s="849">
        <f t="shared" si="2134"/>
        <v>-2.3721919743163227</v>
      </c>
      <c r="MJ268" s="849">
        <f t="shared" si="2134"/>
        <v>-2.3721919743163227</v>
      </c>
      <c r="MK268" s="849">
        <f t="shared" si="2134"/>
        <v>-2.3721919743163227</v>
      </c>
      <c r="ML268" s="849">
        <f t="shared" si="2134"/>
        <v>-2.3721919743163227</v>
      </c>
      <c r="MM268" s="849">
        <f t="shared" si="2134"/>
        <v>-2.3721919743163227</v>
      </c>
      <c r="MN268" s="849">
        <f t="shared" si="2134"/>
        <v>-2.3721919743163227</v>
      </c>
      <c r="MO268" s="849">
        <f t="shared" si="2134"/>
        <v>-2.3721919743163227</v>
      </c>
      <c r="MP268" s="849">
        <f t="shared" si="2134"/>
        <v>2.445934491190016E-3</v>
      </c>
      <c r="MQ268" s="849">
        <f t="shared" si="2134"/>
        <v>2.445934491190016E-3</v>
      </c>
      <c r="MR268" s="849">
        <f t="shared" si="2134"/>
        <v>2.445934491190016E-3</v>
      </c>
      <c r="MS268" s="849">
        <f t="shared" si="2134"/>
        <v>2.445934491190016E-3</v>
      </c>
      <c r="MT268" s="849">
        <f t="shared" si="2134"/>
        <v>2.445934491190016E-3</v>
      </c>
      <c r="MU268" s="849">
        <f t="shared" si="2134"/>
        <v>2.445934491190016E-3</v>
      </c>
      <c r="MV268" s="849">
        <f t="shared" si="2134"/>
        <v>2.445934491190016E-3</v>
      </c>
      <c r="MW268" s="849">
        <f t="shared" si="2134"/>
        <v>1.3844310920791969E-3</v>
      </c>
      <c r="MX268" s="849">
        <f t="shared" si="2134"/>
        <v>1.3844310920791969E-3</v>
      </c>
      <c r="MY268" s="849">
        <f t="shared" si="2134"/>
        <v>1.3844310920791969E-3</v>
      </c>
      <c r="MZ268" s="849">
        <f t="shared" si="2134"/>
        <v>1.3844310920791969E-3</v>
      </c>
      <c r="NA268" s="849">
        <f t="shared" si="2134"/>
        <v>1.3844310920791969E-3</v>
      </c>
      <c r="NB268" s="849">
        <f t="shared" si="2134"/>
        <v>0.54832171757711201</v>
      </c>
      <c r="NC268" s="849">
        <f t="shared" si="2134"/>
        <v>0.54832171757711201</v>
      </c>
      <c r="ND268" s="849">
        <f t="shared" si="2134"/>
        <v>0.54832171757711201</v>
      </c>
      <c r="NE268" s="849">
        <f t="shared" si="2134"/>
        <v>0.54832171757711201</v>
      </c>
      <c r="NF268" s="849">
        <f t="shared" si="2134"/>
        <v>0.38924068559390523</v>
      </c>
      <c r="NG268" s="849">
        <f t="shared" si="2134"/>
        <v>0.38924068559390523</v>
      </c>
      <c r="NH268" s="849">
        <f t="shared" si="2134"/>
        <v>0.38924068559390523</v>
      </c>
      <c r="NI268" s="849">
        <f t="shared" si="2134"/>
        <v>0.38924068559390523</v>
      </c>
      <c r="NJ268" s="849">
        <f t="shared" si="2134"/>
        <v>0.38924068559390523</v>
      </c>
      <c r="NK268" s="849">
        <f t="shared" si="2134"/>
        <v>0.38924068559390523</v>
      </c>
      <c r="NL268" s="849">
        <f t="shared" si="2134"/>
        <v>0.38924068559390523</v>
      </c>
      <c r="NM268" s="849">
        <f t="shared" si="2134"/>
        <v>0.38924068559390523</v>
      </c>
      <c r="NN268" s="849">
        <f t="shared" si="2134"/>
        <v>9.3399782820729804E-2</v>
      </c>
      <c r="NO268" s="849">
        <f t="shared" si="2134"/>
        <v>9.3399782820729804E-2</v>
      </c>
      <c r="NP268" s="849">
        <f t="shared" si="2134"/>
        <v>9.3399782820729804E-2</v>
      </c>
      <c r="NQ268" s="849">
        <f t="shared" si="2134"/>
        <v>9.3399782820729804E-2</v>
      </c>
      <c r="NR268" s="849">
        <f t="shared" si="2134"/>
        <v>9.3399782820729804E-2</v>
      </c>
      <c r="NS268" s="849">
        <f t="shared" si="2134"/>
        <v>9.3399782820729804E-2</v>
      </c>
      <c r="NT268" s="849">
        <f t="shared" si="2134"/>
        <v>9.3399782820729804E-2</v>
      </c>
      <c r="NU268" s="849">
        <f t="shared" si="2134"/>
        <v>0.1494342399332087</v>
      </c>
      <c r="NV268" s="849">
        <f t="shared" si="2134"/>
        <v>0.1494342399332087</v>
      </c>
      <c r="NW268" s="849">
        <f t="shared" si="2134"/>
        <v>0.1494342399332087</v>
      </c>
      <c r="NX268" s="849">
        <f t="shared" si="2134"/>
        <v>0.1494342399332087</v>
      </c>
      <c r="NY268" s="849">
        <f t="shared" si="2134"/>
        <v>0.14994455718159028</v>
      </c>
      <c r="NZ268" s="849">
        <f t="shared" si="2134"/>
        <v>0.14994455718159028</v>
      </c>
      <c r="OA268" s="849">
        <f t="shared" si="2134"/>
        <v>7.8780955448605638E-2</v>
      </c>
      <c r="OB268" s="849">
        <f t="shared" si="2134"/>
        <v>7.8780955448605638E-2</v>
      </c>
      <c r="OC268" s="849">
        <f t="shared" si="2134"/>
        <v>7.8780955448605638E-2</v>
      </c>
      <c r="OD268" s="849">
        <f t="shared" si="2134"/>
        <v>-2.1960761805999196</v>
      </c>
      <c r="OE268" s="849">
        <f t="shared" si="2134"/>
        <v>-2.1960761805999196</v>
      </c>
      <c r="OF268" s="849">
        <f t="shared" ref="OF268:QQ268" si="2135">OF265</f>
        <v>-2.1960761805999196</v>
      </c>
      <c r="OG268" s="849">
        <f t="shared" si="2135"/>
        <v>-2.1960761805999196</v>
      </c>
      <c r="OH268" s="849">
        <f t="shared" si="2135"/>
        <v>-2.3721919743163227</v>
      </c>
      <c r="OI268" s="849">
        <f t="shared" si="2135"/>
        <v>-2.3721919743163227</v>
      </c>
      <c r="OJ268" s="849">
        <f t="shared" si="2135"/>
        <v>-2.3721919743163227</v>
      </c>
      <c r="OK268" s="849">
        <f t="shared" si="2135"/>
        <v>-2.3721919743163227</v>
      </c>
      <c r="OL268" s="849">
        <f t="shared" si="2135"/>
        <v>-2.3721919743163227</v>
      </c>
      <c r="OM268" s="849">
        <f t="shared" si="2135"/>
        <v>-2.3721919743163227</v>
      </c>
      <c r="ON268" s="849">
        <f t="shared" si="2135"/>
        <v>-2.3721919743163227</v>
      </c>
      <c r="OO268" s="849">
        <f t="shared" si="2135"/>
        <v>-2.3721919743163227</v>
      </c>
      <c r="OP268" s="849">
        <f t="shared" si="2135"/>
        <v>2.445934491190016E-3</v>
      </c>
      <c r="OQ268" s="849">
        <f t="shared" si="2135"/>
        <v>2.445934491190016E-3</v>
      </c>
      <c r="OR268" s="849">
        <f t="shared" si="2135"/>
        <v>2.445934491190016E-3</v>
      </c>
      <c r="OS268" s="849">
        <f t="shared" si="2135"/>
        <v>2.445934491190016E-3</v>
      </c>
      <c r="OT268" s="849">
        <f t="shared" si="2135"/>
        <v>2.445934491190016E-3</v>
      </c>
      <c r="OU268" s="849">
        <f t="shared" si="2135"/>
        <v>2.445934491190016E-3</v>
      </c>
      <c r="OV268" s="849">
        <f t="shared" si="2135"/>
        <v>2.445934491190016E-3</v>
      </c>
      <c r="OW268" s="849">
        <f t="shared" si="2135"/>
        <v>1.3844310920791969E-3</v>
      </c>
      <c r="OX268" s="849">
        <f t="shared" si="2135"/>
        <v>1.3844310920791969E-3</v>
      </c>
      <c r="OY268" s="849">
        <f t="shared" si="2135"/>
        <v>1.3844310920791969E-3</v>
      </c>
      <c r="OZ268" s="849">
        <f t="shared" si="2135"/>
        <v>1.3844310920791969E-3</v>
      </c>
      <c r="PA268" s="849">
        <f t="shared" si="2135"/>
        <v>1.3844310920791969E-3</v>
      </c>
      <c r="PB268" s="849">
        <f t="shared" si="2135"/>
        <v>0.54832171757711201</v>
      </c>
      <c r="PC268" s="849">
        <f t="shared" si="2135"/>
        <v>0.54832171757711201</v>
      </c>
      <c r="PD268" s="849">
        <f t="shared" si="2135"/>
        <v>0.54832171757711201</v>
      </c>
      <c r="PE268" s="849">
        <f t="shared" si="2135"/>
        <v>0.54832171757711201</v>
      </c>
      <c r="PF268" s="849">
        <f t="shared" si="2135"/>
        <v>0.38924068559390523</v>
      </c>
      <c r="PG268" s="849">
        <f t="shared" si="2135"/>
        <v>0.38924068559390523</v>
      </c>
      <c r="PH268" s="849">
        <f t="shared" si="2135"/>
        <v>0.38924068559390523</v>
      </c>
      <c r="PI268" s="849">
        <f t="shared" si="2135"/>
        <v>0.38924068559390523</v>
      </c>
      <c r="PJ268" s="849">
        <f t="shared" si="2135"/>
        <v>0.38924068559390523</v>
      </c>
      <c r="PK268" s="849">
        <f t="shared" si="2135"/>
        <v>0.38924068559390523</v>
      </c>
      <c r="PL268" s="849">
        <f t="shared" si="2135"/>
        <v>0.38924068559390523</v>
      </c>
      <c r="PM268" s="849">
        <f t="shared" si="2135"/>
        <v>0.38924068559390523</v>
      </c>
      <c r="PN268" s="849">
        <f t="shared" si="2135"/>
        <v>9.3399782820729804E-2</v>
      </c>
      <c r="PO268" s="849">
        <f t="shared" si="2135"/>
        <v>9.3399782820729804E-2</v>
      </c>
      <c r="PP268" s="849">
        <f t="shared" si="2135"/>
        <v>9.3399782820729804E-2</v>
      </c>
      <c r="PQ268" s="849">
        <f t="shared" si="2135"/>
        <v>9.3399782820729804E-2</v>
      </c>
      <c r="PR268" s="849">
        <f t="shared" si="2135"/>
        <v>9.3399782820729804E-2</v>
      </c>
      <c r="PS268" s="849">
        <f t="shared" si="2135"/>
        <v>9.3399782820729804E-2</v>
      </c>
      <c r="PT268" s="849">
        <f t="shared" si="2135"/>
        <v>9.3399782820729804E-2</v>
      </c>
      <c r="PU268" s="849">
        <f t="shared" si="2135"/>
        <v>0.1494342399332087</v>
      </c>
      <c r="PV268" s="849">
        <f t="shared" si="2135"/>
        <v>0.1494342399332087</v>
      </c>
      <c r="PW268" s="849">
        <f t="shared" si="2135"/>
        <v>0.1494342399332087</v>
      </c>
      <c r="PX268" s="849">
        <f t="shared" si="2135"/>
        <v>0.1494342399332087</v>
      </c>
      <c r="PY268" s="849">
        <f t="shared" si="2135"/>
        <v>0.14994455718159028</v>
      </c>
      <c r="PZ268" s="849">
        <f t="shared" si="2135"/>
        <v>0.14994455718159028</v>
      </c>
      <c r="QA268" s="849">
        <f t="shared" si="2135"/>
        <v>7.8780955448605638E-2</v>
      </c>
      <c r="QB268" s="849">
        <f t="shared" si="2135"/>
        <v>7.8780955448605638E-2</v>
      </c>
      <c r="QC268" s="849">
        <f t="shared" si="2135"/>
        <v>7.8780955448605638E-2</v>
      </c>
      <c r="QD268" s="849">
        <f t="shared" si="2135"/>
        <v>-2.1960761805999196</v>
      </c>
      <c r="QE268" s="849">
        <f t="shared" si="2135"/>
        <v>-2.1960761805999196</v>
      </c>
      <c r="QF268" s="849">
        <f t="shared" si="2135"/>
        <v>-2.1960761805999196</v>
      </c>
      <c r="QG268" s="849">
        <f t="shared" si="2135"/>
        <v>-2.1960761805999196</v>
      </c>
      <c r="QH268" s="849">
        <f t="shared" si="2135"/>
        <v>-2.3721919743163227</v>
      </c>
      <c r="QI268" s="849">
        <f t="shared" si="2135"/>
        <v>-2.3721919743163227</v>
      </c>
      <c r="QJ268" s="849">
        <f t="shared" si="2135"/>
        <v>-2.3721919743163227</v>
      </c>
      <c r="QK268" s="849">
        <f t="shared" si="2135"/>
        <v>-2.3721919743163227</v>
      </c>
      <c r="QL268" s="849">
        <f t="shared" si="2135"/>
        <v>-2.3721919743163227</v>
      </c>
      <c r="QM268" s="849">
        <f t="shared" si="2135"/>
        <v>-2.3721919743163227</v>
      </c>
      <c r="QN268" s="849">
        <f t="shared" si="2135"/>
        <v>-2.3721919743163227</v>
      </c>
      <c r="QO268" s="849">
        <f t="shared" si="2135"/>
        <v>-2.3721919743163227</v>
      </c>
      <c r="QP268" s="849">
        <f t="shared" si="2135"/>
        <v>2.445934491190016E-3</v>
      </c>
      <c r="QQ268" s="849">
        <f t="shared" si="2135"/>
        <v>2.445934491190016E-3</v>
      </c>
      <c r="QR268" s="849">
        <f t="shared" ref="QR268:SI268" si="2136">QR265</f>
        <v>2.445934491190016E-3</v>
      </c>
      <c r="QS268" s="849">
        <f t="shared" si="2136"/>
        <v>2.445934491190016E-3</v>
      </c>
      <c r="QT268" s="849">
        <f t="shared" si="2136"/>
        <v>2.445934491190016E-3</v>
      </c>
      <c r="QU268" s="849">
        <f t="shared" si="2136"/>
        <v>2.445934491190016E-3</v>
      </c>
      <c r="QV268" s="849">
        <f t="shared" si="2136"/>
        <v>2.445934491190016E-3</v>
      </c>
      <c r="QW268" s="849">
        <f t="shared" si="2136"/>
        <v>1.3844310920791969E-3</v>
      </c>
      <c r="QX268" s="849">
        <f t="shared" si="2136"/>
        <v>1.3844310920791969E-3</v>
      </c>
      <c r="QY268" s="849">
        <f t="shared" si="2136"/>
        <v>1.3844310920791969E-3</v>
      </c>
      <c r="QZ268" s="849">
        <f t="shared" si="2136"/>
        <v>1.3844310920791969E-3</v>
      </c>
      <c r="RA268" s="849">
        <f t="shared" si="2136"/>
        <v>1.3844310920791969E-3</v>
      </c>
      <c r="RB268" s="849">
        <f t="shared" si="2136"/>
        <v>0.54832171757711201</v>
      </c>
      <c r="RC268" s="849">
        <f t="shared" si="2136"/>
        <v>0.54832171757711201</v>
      </c>
      <c r="RD268" s="849">
        <f t="shared" si="2136"/>
        <v>0.54832171757711201</v>
      </c>
      <c r="RE268" s="849">
        <f t="shared" si="2136"/>
        <v>0.54832171757711201</v>
      </c>
      <c r="RF268" s="849">
        <f t="shared" si="2136"/>
        <v>0.38924068559390523</v>
      </c>
      <c r="RG268" s="849">
        <f t="shared" si="2136"/>
        <v>0.38924068559390523</v>
      </c>
      <c r="RH268" s="849">
        <f t="shared" si="2136"/>
        <v>0.38924068559390523</v>
      </c>
      <c r="RI268" s="849">
        <f t="shared" si="2136"/>
        <v>0.38924068559390523</v>
      </c>
      <c r="RJ268" s="849">
        <f t="shared" si="2136"/>
        <v>0.38924068559390523</v>
      </c>
      <c r="RK268" s="849">
        <f t="shared" si="2136"/>
        <v>0.38924068559390523</v>
      </c>
      <c r="RL268" s="849">
        <f t="shared" si="2136"/>
        <v>0.38924068559390523</v>
      </c>
      <c r="RM268" s="849">
        <f t="shared" si="2136"/>
        <v>0.38924068559390523</v>
      </c>
      <c r="RN268" s="849">
        <f t="shared" si="2136"/>
        <v>9.3399782820729804E-2</v>
      </c>
      <c r="RO268" s="849">
        <f t="shared" si="2136"/>
        <v>9.3399782820729804E-2</v>
      </c>
      <c r="RP268" s="849">
        <f t="shared" si="2136"/>
        <v>9.3399782820729804E-2</v>
      </c>
      <c r="RQ268" s="849">
        <f t="shared" si="2136"/>
        <v>9.3399782820729804E-2</v>
      </c>
      <c r="RR268" s="849">
        <f t="shared" si="2136"/>
        <v>9.3399782820729804E-2</v>
      </c>
      <c r="RS268" s="849">
        <f t="shared" si="2136"/>
        <v>9.3399782820729804E-2</v>
      </c>
      <c r="RT268" s="849">
        <f t="shared" si="2136"/>
        <v>9.3399782820729804E-2</v>
      </c>
      <c r="RU268" s="849">
        <f t="shared" si="2136"/>
        <v>0.1494342399332087</v>
      </c>
      <c r="RV268" s="849">
        <f t="shared" si="2136"/>
        <v>0.1494342399332087</v>
      </c>
      <c r="RW268" s="849">
        <f t="shared" si="2136"/>
        <v>0.1494342399332087</v>
      </c>
      <c r="RX268" s="849">
        <f t="shared" si="2136"/>
        <v>0.1494342399332087</v>
      </c>
      <c r="RY268" s="849">
        <f t="shared" si="2136"/>
        <v>0.14994455718159028</v>
      </c>
      <c r="RZ268" s="849">
        <f t="shared" si="2136"/>
        <v>0.14994455718159028</v>
      </c>
      <c r="SA268" s="849">
        <f t="shared" si="2136"/>
        <v>7.8780955448605638E-2</v>
      </c>
      <c r="SB268" s="849">
        <f t="shared" si="2136"/>
        <v>7.8780955448605638E-2</v>
      </c>
      <c r="SC268" s="849">
        <f t="shared" si="2136"/>
        <v>7.8780955448605638E-2</v>
      </c>
      <c r="SD268" s="849">
        <f t="shared" si="2136"/>
        <v>-2.1960761805999196</v>
      </c>
      <c r="SE268" s="849">
        <f t="shared" si="2136"/>
        <v>-2.1960761805999196</v>
      </c>
      <c r="SF268" s="849">
        <f t="shared" si="2136"/>
        <v>-2.1960761805999196</v>
      </c>
      <c r="SG268" s="849">
        <f t="shared" si="2136"/>
        <v>-2.1960761805999196</v>
      </c>
      <c r="SH268" s="849">
        <f t="shared" si="2136"/>
        <v>-2.3721919743163227</v>
      </c>
      <c r="SI268" s="849">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49">
        <f t="shared" ref="K269:BV269" si="2137">K266</f>
        <v>0</v>
      </c>
      <c r="L269" s="849">
        <f t="shared" si="2137"/>
        <v>0</v>
      </c>
      <c r="M269" s="849">
        <f t="shared" si="2137"/>
        <v>0</v>
      </c>
      <c r="N269" s="849">
        <f t="shared" si="2137"/>
        <v>0</v>
      </c>
      <c r="O269" s="849">
        <f t="shared" si="2137"/>
        <v>0</v>
      </c>
      <c r="P269" s="849">
        <f t="shared" si="2137"/>
        <v>0</v>
      </c>
      <c r="Q269" s="849">
        <f t="shared" si="2137"/>
        <v>0</v>
      </c>
      <c r="R269" s="849">
        <f t="shared" si="2137"/>
        <v>0</v>
      </c>
      <c r="S269" s="849">
        <f t="shared" si="2137"/>
        <v>0</v>
      </c>
      <c r="T269" s="849">
        <f t="shared" si="2137"/>
        <v>0</v>
      </c>
      <c r="U269" s="849">
        <f t="shared" si="2137"/>
        <v>0</v>
      </c>
      <c r="V269" s="849">
        <f t="shared" si="2137"/>
        <v>0</v>
      </c>
      <c r="W269" s="849">
        <f t="shared" si="2137"/>
        <v>0</v>
      </c>
      <c r="X269" s="849">
        <f t="shared" si="2137"/>
        <v>0</v>
      </c>
      <c r="Y269" s="849">
        <f t="shared" si="2137"/>
        <v>0</v>
      </c>
      <c r="Z269" s="849">
        <f t="shared" si="2137"/>
        <v>0</v>
      </c>
      <c r="AA269" s="849">
        <f t="shared" si="2137"/>
        <v>0</v>
      </c>
      <c r="AB269" s="849">
        <f t="shared" si="2137"/>
        <v>0</v>
      </c>
      <c r="AC269" s="849">
        <f t="shared" si="2137"/>
        <v>0</v>
      </c>
      <c r="AD269" s="849">
        <f t="shared" si="2137"/>
        <v>0</v>
      </c>
      <c r="AE269" s="849">
        <f t="shared" si="2137"/>
        <v>0</v>
      </c>
      <c r="AF269" s="849">
        <f t="shared" si="2137"/>
        <v>0</v>
      </c>
      <c r="AG269" s="849">
        <f t="shared" si="2137"/>
        <v>0</v>
      </c>
      <c r="AH269" s="849">
        <f t="shared" si="2137"/>
        <v>0</v>
      </c>
      <c r="AI269" s="849">
        <f t="shared" si="2137"/>
        <v>0</v>
      </c>
      <c r="AJ269" s="849">
        <f t="shared" si="2137"/>
        <v>0</v>
      </c>
      <c r="AK269" s="849">
        <f t="shared" si="2137"/>
        <v>0</v>
      </c>
      <c r="AL269" s="849">
        <f t="shared" si="2137"/>
        <v>0</v>
      </c>
      <c r="AM269" s="849">
        <f t="shared" si="2137"/>
        <v>0</v>
      </c>
      <c r="AN269" s="849">
        <f t="shared" si="2137"/>
        <v>0</v>
      </c>
      <c r="AO269" s="849">
        <f t="shared" si="2137"/>
        <v>0</v>
      </c>
      <c r="AP269" s="849">
        <f t="shared" si="2137"/>
        <v>0</v>
      </c>
      <c r="AQ269" s="849">
        <f t="shared" si="2137"/>
        <v>0</v>
      </c>
      <c r="AR269" s="849">
        <f t="shared" si="2137"/>
        <v>0</v>
      </c>
      <c r="AS269" s="849">
        <f t="shared" si="2137"/>
        <v>0</v>
      </c>
      <c r="AT269" s="849">
        <f t="shared" si="2137"/>
        <v>0</v>
      </c>
      <c r="AU269" s="849">
        <f t="shared" si="2137"/>
        <v>0</v>
      </c>
      <c r="AV269" s="849">
        <f t="shared" si="2137"/>
        <v>0</v>
      </c>
      <c r="AW269" s="849">
        <f t="shared" si="2137"/>
        <v>0</v>
      </c>
      <c r="AX269" s="849">
        <f t="shared" si="2137"/>
        <v>0</v>
      </c>
      <c r="AY269" s="849">
        <f t="shared" si="2137"/>
        <v>0</v>
      </c>
      <c r="AZ269" s="849">
        <f t="shared" si="2137"/>
        <v>0</v>
      </c>
      <c r="BA269" s="849">
        <f t="shared" si="2137"/>
        <v>0</v>
      </c>
      <c r="BB269" s="849">
        <f t="shared" si="2137"/>
        <v>0</v>
      </c>
      <c r="BC269" s="849">
        <f t="shared" si="2137"/>
        <v>0</v>
      </c>
      <c r="BD269" s="849">
        <f t="shared" si="2137"/>
        <v>0</v>
      </c>
      <c r="BE269" s="849">
        <f t="shared" si="2137"/>
        <v>0</v>
      </c>
      <c r="BF269" s="849">
        <f t="shared" si="2137"/>
        <v>0</v>
      </c>
      <c r="BG269" s="849">
        <f t="shared" si="2137"/>
        <v>0</v>
      </c>
      <c r="BH269" s="849">
        <f t="shared" si="2137"/>
        <v>0</v>
      </c>
      <c r="BI269" s="849">
        <f t="shared" si="2137"/>
        <v>0</v>
      </c>
      <c r="BJ269" s="849">
        <f t="shared" si="2137"/>
        <v>0</v>
      </c>
      <c r="BK269" s="849">
        <f t="shared" si="2137"/>
        <v>0</v>
      </c>
      <c r="BL269" s="849">
        <f t="shared" si="2137"/>
        <v>0</v>
      </c>
      <c r="BM269" s="849">
        <f t="shared" si="2137"/>
        <v>0</v>
      </c>
      <c r="BN269" s="849">
        <f t="shared" si="2137"/>
        <v>0</v>
      </c>
      <c r="BO269" s="849">
        <f t="shared" si="2137"/>
        <v>0</v>
      </c>
      <c r="BP269" s="849">
        <f t="shared" si="2137"/>
        <v>0</v>
      </c>
      <c r="BQ269" s="849">
        <f t="shared" si="2137"/>
        <v>0</v>
      </c>
      <c r="BR269" s="849">
        <f t="shared" si="2137"/>
        <v>0</v>
      </c>
      <c r="BS269" s="849">
        <f t="shared" si="2137"/>
        <v>0</v>
      </c>
      <c r="BT269" s="849">
        <f t="shared" si="2137"/>
        <v>0</v>
      </c>
      <c r="BU269" s="849">
        <f t="shared" si="2137"/>
        <v>0</v>
      </c>
      <c r="BV269" s="849">
        <f t="shared" si="2137"/>
        <v>0</v>
      </c>
      <c r="BW269" s="849">
        <f t="shared" ref="BW269:EH269" si="2138">BW266</f>
        <v>0</v>
      </c>
      <c r="BX269" s="849">
        <f t="shared" si="2138"/>
        <v>0</v>
      </c>
      <c r="BY269" s="849">
        <f t="shared" si="2138"/>
        <v>0</v>
      </c>
      <c r="BZ269" s="849">
        <f t="shared" si="2138"/>
        <v>0</v>
      </c>
      <c r="CA269" s="849">
        <f t="shared" si="2138"/>
        <v>0</v>
      </c>
      <c r="CB269" s="849">
        <f t="shared" si="2138"/>
        <v>0</v>
      </c>
      <c r="CC269" s="849">
        <f t="shared" si="2138"/>
        <v>0</v>
      </c>
      <c r="CD269" s="849">
        <f t="shared" si="2138"/>
        <v>0</v>
      </c>
      <c r="CE269" s="849">
        <f t="shared" si="2138"/>
        <v>0</v>
      </c>
      <c r="CF269" s="849">
        <f t="shared" si="2138"/>
        <v>0</v>
      </c>
      <c r="CG269" s="849">
        <f t="shared" si="2138"/>
        <v>0</v>
      </c>
      <c r="CH269" s="849">
        <f t="shared" si="2138"/>
        <v>0</v>
      </c>
      <c r="CI269" s="849">
        <f t="shared" si="2138"/>
        <v>0</v>
      </c>
      <c r="CJ269" s="849">
        <f t="shared" si="2138"/>
        <v>0</v>
      </c>
      <c r="CK269" s="849">
        <f t="shared" si="2138"/>
        <v>0</v>
      </c>
      <c r="CL269" s="849">
        <f t="shared" si="2138"/>
        <v>0</v>
      </c>
      <c r="CM269" s="849">
        <f t="shared" si="2138"/>
        <v>0</v>
      </c>
      <c r="CN269" s="849">
        <f t="shared" si="2138"/>
        <v>0</v>
      </c>
      <c r="CO269" s="849">
        <f t="shared" si="2138"/>
        <v>0</v>
      </c>
      <c r="CP269" s="849">
        <f t="shared" si="2138"/>
        <v>0</v>
      </c>
      <c r="CQ269" s="849">
        <f t="shared" si="2138"/>
        <v>0</v>
      </c>
      <c r="CR269" s="849">
        <f t="shared" si="2138"/>
        <v>0</v>
      </c>
      <c r="CS269" s="849">
        <f t="shared" si="2138"/>
        <v>0</v>
      </c>
      <c r="CT269" s="849">
        <f t="shared" si="2138"/>
        <v>0</v>
      </c>
      <c r="CU269" s="849">
        <f t="shared" si="2138"/>
        <v>0</v>
      </c>
      <c r="CV269" s="849">
        <f t="shared" si="2138"/>
        <v>0</v>
      </c>
      <c r="CW269" s="849">
        <f t="shared" si="2138"/>
        <v>0</v>
      </c>
      <c r="CX269" s="849">
        <f t="shared" si="2138"/>
        <v>0</v>
      </c>
      <c r="CY269" s="849">
        <f t="shared" si="2138"/>
        <v>0</v>
      </c>
      <c r="CZ269" s="849">
        <f t="shared" si="2138"/>
        <v>0</v>
      </c>
      <c r="DA269" s="849">
        <f t="shared" si="2138"/>
        <v>0</v>
      </c>
      <c r="DB269" s="849">
        <f t="shared" si="2138"/>
        <v>0</v>
      </c>
      <c r="DC269" s="849">
        <f t="shared" si="2138"/>
        <v>0</v>
      </c>
      <c r="DD269" s="849">
        <f t="shared" si="2138"/>
        <v>0</v>
      </c>
      <c r="DE269" s="849">
        <f t="shared" si="2138"/>
        <v>0</v>
      </c>
      <c r="DF269" s="849">
        <f t="shared" si="2138"/>
        <v>0</v>
      </c>
      <c r="DG269" s="849">
        <f t="shared" si="2138"/>
        <v>0</v>
      </c>
      <c r="DH269" s="849">
        <f t="shared" si="2138"/>
        <v>0</v>
      </c>
      <c r="DI269" s="849">
        <f t="shared" si="2138"/>
        <v>0</v>
      </c>
      <c r="DJ269" s="849">
        <f t="shared" si="2138"/>
        <v>0</v>
      </c>
      <c r="DK269" s="849">
        <f t="shared" si="2138"/>
        <v>0</v>
      </c>
      <c r="DL269" s="849">
        <f t="shared" si="2138"/>
        <v>0</v>
      </c>
      <c r="DM269" s="849">
        <f t="shared" si="2138"/>
        <v>0</v>
      </c>
      <c r="DN269" s="849">
        <f t="shared" si="2138"/>
        <v>0.40756268867227874</v>
      </c>
      <c r="DO269" s="849">
        <f t="shared" si="2138"/>
        <v>0.40756268867227874</v>
      </c>
      <c r="DP269" s="849">
        <f t="shared" si="2138"/>
        <v>0.40756268867227874</v>
      </c>
      <c r="DQ269" s="849">
        <f t="shared" si="2138"/>
        <v>0.40756268867227874</v>
      </c>
      <c r="DR269" s="849">
        <f t="shared" si="2138"/>
        <v>0.40756268867227874</v>
      </c>
      <c r="DS269" s="849">
        <f t="shared" si="2138"/>
        <v>0.40756268867227874</v>
      </c>
      <c r="DT269" s="849">
        <f t="shared" si="2138"/>
        <v>0.40756268867227874</v>
      </c>
      <c r="DU269" s="849">
        <f t="shared" si="2138"/>
        <v>0.40845358915077945</v>
      </c>
      <c r="DV269" s="849">
        <f t="shared" si="2138"/>
        <v>0.40845358915077945</v>
      </c>
      <c r="DW269" s="849">
        <f t="shared" si="2138"/>
        <v>0.40845358915077945</v>
      </c>
      <c r="DX269" s="849">
        <f t="shared" si="2138"/>
        <v>0.40845358915077945</v>
      </c>
      <c r="DY269" s="849">
        <f t="shared" si="2138"/>
        <v>0.42676527813221021</v>
      </c>
      <c r="DZ269" s="849">
        <f t="shared" si="2138"/>
        <v>0.42676527813221021</v>
      </c>
      <c r="EA269" s="849">
        <f t="shared" si="2138"/>
        <v>0.33481906065657796</v>
      </c>
      <c r="EB269" s="849">
        <f t="shared" si="2138"/>
        <v>0.33481906065657796</v>
      </c>
      <c r="EC269" s="849">
        <f t="shared" si="2138"/>
        <v>0.33481906065657796</v>
      </c>
      <c r="ED269" s="849">
        <f t="shared" si="2138"/>
        <v>-6.4217831190557462E-2</v>
      </c>
      <c r="EE269" s="849">
        <f t="shared" si="2138"/>
        <v>-6.4217831190557462E-2</v>
      </c>
      <c r="EF269" s="849">
        <f t="shared" si="2138"/>
        <v>-6.4217831190557462E-2</v>
      </c>
      <c r="EG269" s="849">
        <f t="shared" si="2138"/>
        <v>-6.4217831190557462E-2</v>
      </c>
      <c r="EH269" s="849">
        <f t="shared" si="2138"/>
        <v>-0.10346009593387429</v>
      </c>
      <c r="EI269" s="849">
        <f t="shared" ref="EI269:GT269" si="2139">EI266</f>
        <v>-0.10346009593387429</v>
      </c>
      <c r="EJ269" s="849">
        <f t="shared" si="2139"/>
        <v>-0.10346009593387429</v>
      </c>
      <c r="EK269" s="849">
        <f t="shared" si="2139"/>
        <v>-0.10346009593387429</v>
      </c>
      <c r="EL269" s="849">
        <f t="shared" si="2139"/>
        <v>-0.10346009593387429</v>
      </c>
      <c r="EM269" s="849">
        <f t="shared" si="2139"/>
        <v>-0.10346009593387429</v>
      </c>
      <c r="EN269" s="849">
        <f t="shared" si="2139"/>
        <v>-0.10346009593387429</v>
      </c>
      <c r="EO269" s="849">
        <f t="shared" si="2139"/>
        <v>-0.10346009593387429</v>
      </c>
      <c r="EP269" s="849">
        <f t="shared" si="2139"/>
        <v>0</v>
      </c>
      <c r="EQ269" s="849">
        <f t="shared" si="2139"/>
        <v>0</v>
      </c>
      <c r="ER269" s="849">
        <f t="shared" si="2139"/>
        <v>0</v>
      </c>
      <c r="ES269" s="849">
        <f t="shared" si="2139"/>
        <v>0</v>
      </c>
      <c r="ET269" s="849">
        <f t="shared" si="2139"/>
        <v>0</v>
      </c>
      <c r="EU269" s="849">
        <f t="shared" si="2139"/>
        <v>0</v>
      </c>
      <c r="EV269" s="849">
        <f t="shared" si="2139"/>
        <v>0</v>
      </c>
      <c r="EW269" s="849">
        <f t="shared" si="2139"/>
        <v>0</v>
      </c>
      <c r="EX269" s="849">
        <f t="shared" si="2139"/>
        <v>0</v>
      </c>
      <c r="EY269" s="849">
        <f t="shared" si="2139"/>
        <v>0</v>
      </c>
      <c r="EZ269" s="849">
        <f t="shared" si="2139"/>
        <v>0</v>
      </c>
      <c r="FA269" s="849">
        <f t="shared" si="2139"/>
        <v>0</v>
      </c>
      <c r="FB269" s="849">
        <f t="shared" si="2139"/>
        <v>0</v>
      </c>
      <c r="FC269" s="849">
        <f t="shared" si="2139"/>
        <v>0</v>
      </c>
      <c r="FD269" s="849">
        <f t="shared" si="2139"/>
        <v>0</v>
      </c>
      <c r="FE269" s="849">
        <f t="shared" si="2139"/>
        <v>0</v>
      </c>
      <c r="FF269" s="849">
        <f t="shared" si="2139"/>
        <v>0</v>
      </c>
      <c r="FG269" s="849">
        <f t="shared" si="2139"/>
        <v>0</v>
      </c>
      <c r="FH269" s="849">
        <f t="shared" si="2139"/>
        <v>0</v>
      </c>
      <c r="FI269" s="849">
        <f t="shared" si="2139"/>
        <v>0</v>
      </c>
      <c r="FJ269" s="849">
        <f t="shared" si="2139"/>
        <v>0</v>
      </c>
      <c r="FK269" s="849">
        <f t="shared" si="2139"/>
        <v>0</v>
      </c>
      <c r="FL269" s="849">
        <f t="shared" si="2139"/>
        <v>0</v>
      </c>
      <c r="FM269" s="849">
        <f t="shared" si="2139"/>
        <v>0</v>
      </c>
      <c r="FN269" s="849">
        <f t="shared" si="2139"/>
        <v>0.26321756976751409</v>
      </c>
      <c r="FO269" s="849">
        <f t="shared" si="2139"/>
        <v>0.26321756976751409</v>
      </c>
      <c r="FP269" s="849">
        <f t="shared" si="2139"/>
        <v>0.26321756976751409</v>
      </c>
      <c r="FQ269" s="849">
        <f t="shared" si="2139"/>
        <v>0.26321756976751409</v>
      </c>
      <c r="FR269" s="849">
        <f t="shared" si="2139"/>
        <v>0.26321756976751409</v>
      </c>
      <c r="FS269" s="849">
        <f t="shared" si="2139"/>
        <v>0.26321756976751409</v>
      </c>
      <c r="FT269" s="849">
        <f t="shared" si="2139"/>
        <v>0.26321756976751409</v>
      </c>
      <c r="FU269" s="849">
        <f t="shared" si="2139"/>
        <v>0.25901934921756542</v>
      </c>
      <c r="FV269" s="849">
        <f t="shared" si="2139"/>
        <v>0.25901934921756542</v>
      </c>
      <c r="FW269" s="849">
        <f t="shared" si="2139"/>
        <v>0.25901934921756542</v>
      </c>
      <c r="FX269" s="849">
        <f t="shared" si="2139"/>
        <v>0.25901934921756542</v>
      </c>
      <c r="FY269" s="849">
        <f t="shared" si="2139"/>
        <v>0.23068393412552002</v>
      </c>
      <c r="FZ269" s="849">
        <f t="shared" si="2139"/>
        <v>0.23068393412552002</v>
      </c>
      <c r="GA269" s="849">
        <f t="shared" si="2139"/>
        <v>0.29542858293227248</v>
      </c>
      <c r="GB269" s="849">
        <f t="shared" si="2139"/>
        <v>0.29542858293227248</v>
      </c>
      <c r="GC269" s="849">
        <f t="shared" si="2139"/>
        <v>0.29542858293227248</v>
      </c>
      <c r="GD269" s="849">
        <f t="shared" si="2139"/>
        <v>1.1867822318649246E-2</v>
      </c>
      <c r="GE269" s="849">
        <f t="shared" si="2139"/>
        <v>1.1867822318649246E-2</v>
      </c>
      <c r="GF269" s="849">
        <f t="shared" si="2139"/>
        <v>1.1867822318649246E-2</v>
      </c>
      <c r="GG269" s="849">
        <f t="shared" si="2139"/>
        <v>1.1867822318649246E-2</v>
      </c>
      <c r="GH269" s="849">
        <f t="shared" si="2139"/>
        <v>-0.34718873838595243</v>
      </c>
      <c r="GI269" s="849">
        <f t="shared" si="2139"/>
        <v>-0.34718873838595243</v>
      </c>
      <c r="GJ269" s="849">
        <f t="shared" si="2139"/>
        <v>-0.34718873838595243</v>
      </c>
      <c r="GK269" s="849">
        <f t="shared" si="2139"/>
        <v>-0.34718873838595243</v>
      </c>
      <c r="GL269" s="849">
        <f t="shared" si="2139"/>
        <v>-0.34718873838595243</v>
      </c>
      <c r="GM269" s="849">
        <f t="shared" si="2139"/>
        <v>-0.34718873838595243</v>
      </c>
      <c r="GN269" s="849">
        <f t="shared" si="2139"/>
        <v>-0.34718873838595243</v>
      </c>
      <c r="GO269" s="849">
        <f t="shared" si="2139"/>
        <v>-0.34718873838595243</v>
      </c>
      <c r="GP269" s="849">
        <f t="shared" si="2139"/>
        <v>-2.445934491190016E-3</v>
      </c>
      <c r="GQ269" s="849">
        <f t="shared" si="2139"/>
        <v>-2.445934491190016E-3</v>
      </c>
      <c r="GR269" s="849">
        <f t="shared" si="2139"/>
        <v>-2.445934491190016E-3</v>
      </c>
      <c r="GS269" s="849">
        <f t="shared" si="2139"/>
        <v>-2.445934491190016E-3</v>
      </c>
      <c r="GT269" s="849">
        <f t="shared" si="2139"/>
        <v>-2.445934491190016E-3</v>
      </c>
      <c r="GU269" s="849">
        <f t="shared" ref="GU269:JF269" si="2140">GU266</f>
        <v>-2.445934491190016E-3</v>
      </c>
      <c r="GV269" s="849">
        <f t="shared" si="2140"/>
        <v>-2.445934491190016E-3</v>
      </c>
      <c r="GW269" s="849">
        <f t="shared" si="2140"/>
        <v>-1.3889487335099204E-3</v>
      </c>
      <c r="GX269" s="849">
        <f t="shared" si="2140"/>
        <v>-1.3889487335099204E-3</v>
      </c>
      <c r="GY269" s="849">
        <f t="shared" si="2140"/>
        <v>-1.3889487335099204E-3</v>
      </c>
      <c r="GZ269" s="849">
        <f t="shared" si="2140"/>
        <v>-1.3889487335099204E-3</v>
      </c>
      <c r="HA269" s="849">
        <f t="shared" si="2140"/>
        <v>-1.3889487335099204E-3</v>
      </c>
      <c r="HB269" s="849">
        <f t="shared" si="2140"/>
        <v>-2.6174915640480023E-3</v>
      </c>
      <c r="HC269" s="849">
        <f t="shared" si="2140"/>
        <v>-2.6174915640480023E-3</v>
      </c>
      <c r="HD269" s="849">
        <f t="shared" si="2140"/>
        <v>-2.6174915640480023E-3</v>
      </c>
      <c r="HE269" s="849">
        <f t="shared" si="2140"/>
        <v>-2.6174915640480023E-3</v>
      </c>
      <c r="HF269" s="849">
        <f t="shared" si="2140"/>
        <v>-2.3536843404308172E-3</v>
      </c>
      <c r="HG269" s="849">
        <f t="shared" si="2140"/>
        <v>-2.3536843404308172E-3</v>
      </c>
      <c r="HH269" s="849">
        <f t="shared" si="2140"/>
        <v>-2.3536843404308172E-3</v>
      </c>
      <c r="HI269" s="849">
        <f t="shared" si="2140"/>
        <v>-2.3536843404308172E-3</v>
      </c>
      <c r="HJ269" s="849">
        <f t="shared" si="2140"/>
        <v>-2.3536843404308172E-3</v>
      </c>
      <c r="HK269" s="849">
        <f t="shared" si="2140"/>
        <v>-2.3536843404308172E-3</v>
      </c>
      <c r="HL269" s="849">
        <f t="shared" si="2140"/>
        <v>-2.3536843404308172E-3</v>
      </c>
      <c r="HM269" s="849">
        <f t="shared" si="2140"/>
        <v>-2.3536843404308172E-3</v>
      </c>
      <c r="HN269" s="849">
        <f t="shared" si="2140"/>
        <v>8.4908893473416569E-3</v>
      </c>
      <c r="HO269" s="849">
        <f t="shared" si="2140"/>
        <v>8.4908893473416569E-3</v>
      </c>
      <c r="HP269" s="849">
        <f t="shared" si="2140"/>
        <v>8.4908893473416569E-3</v>
      </c>
      <c r="HQ269" s="849">
        <f t="shared" si="2140"/>
        <v>8.4908893473416569E-3</v>
      </c>
      <c r="HR269" s="849">
        <f t="shared" si="2140"/>
        <v>8.4908893473416569E-3</v>
      </c>
      <c r="HS269" s="849">
        <f t="shared" si="2140"/>
        <v>8.4908893473416569E-3</v>
      </c>
      <c r="HT269" s="849">
        <f t="shared" si="2140"/>
        <v>8.4908893473416569E-3</v>
      </c>
      <c r="HU269" s="849">
        <f t="shared" si="2140"/>
        <v>3.9849130648855535E-2</v>
      </c>
      <c r="HV269" s="849">
        <f t="shared" si="2140"/>
        <v>3.9849130648855535E-2</v>
      </c>
      <c r="HW269" s="849">
        <f t="shared" si="2140"/>
        <v>3.9849130648855535E-2</v>
      </c>
      <c r="HX269" s="849">
        <f t="shared" si="2140"/>
        <v>3.9849130648855535E-2</v>
      </c>
      <c r="HY269" s="849">
        <f t="shared" si="2140"/>
        <v>4.6136786825103471E-2</v>
      </c>
      <c r="HZ269" s="849">
        <f t="shared" si="2140"/>
        <v>4.6136786825103471E-2</v>
      </c>
      <c r="IA269" s="849">
        <f t="shared" si="2140"/>
        <v>2.9542858293228669E-2</v>
      </c>
      <c r="IB269" s="849">
        <f t="shared" si="2140"/>
        <v>2.9542858293228669E-2</v>
      </c>
      <c r="IC269" s="849">
        <f t="shared" si="2140"/>
        <v>2.9542858293228669E-2</v>
      </c>
      <c r="ID269" s="849">
        <f t="shared" si="2140"/>
        <v>-0.58282484375715526</v>
      </c>
      <c r="IE269" s="849">
        <f t="shared" si="2140"/>
        <v>-0.58282484375715526</v>
      </c>
      <c r="IF269" s="849">
        <f t="shared" si="2140"/>
        <v>-0.58282484375715526</v>
      </c>
      <c r="IG269" s="849">
        <f t="shared" si="2140"/>
        <v>-0.58282484375715526</v>
      </c>
      <c r="IH269" s="849">
        <f t="shared" si="2140"/>
        <v>-0.97125041904467402</v>
      </c>
      <c r="II269" s="849">
        <f t="shared" si="2140"/>
        <v>-0.97125041904467402</v>
      </c>
      <c r="IJ269" s="849">
        <f t="shared" si="2140"/>
        <v>-0.97125041904467402</v>
      </c>
      <c r="IK269" s="849">
        <f t="shared" si="2140"/>
        <v>-0.97125041904467402</v>
      </c>
      <c r="IL269" s="849">
        <f t="shared" si="2140"/>
        <v>-0.97125041904467402</v>
      </c>
      <c r="IM269" s="849">
        <f t="shared" si="2140"/>
        <v>-0.97125041904467402</v>
      </c>
      <c r="IN269" s="849">
        <f t="shared" si="2140"/>
        <v>-0.97125041904467402</v>
      </c>
      <c r="IO269" s="849">
        <f t="shared" si="2140"/>
        <v>-0.97125041904467402</v>
      </c>
      <c r="IP269" s="849">
        <f t="shared" si="2140"/>
        <v>-4.8918689823800321E-3</v>
      </c>
      <c r="IQ269" s="849">
        <f t="shared" si="2140"/>
        <v>-4.8918689823800321E-3</v>
      </c>
      <c r="IR269" s="849">
        <f t="shared" si="2140"/>
        <v>-4.8918689823800321E-3</v>
      </c>
      <c r="IS269" s="849">
        <f t="shared" si="2140"/>
        <v>-4.8918689823800321E-3</v>
      </c>
      <c r="IT269" s="849">
        <f t="shared" si="2140"/>
        <v>-4.8918689823800321E-3</v>
      </c>
      <c r="IU269" s="849">
        <f t="shared" si="2140"/>
        <v>-4.8918689823800321E-3</v>
      </c>
      <c r="IV269" s="849">
        <f t="shared" si="2140"/>
        <v>-4.8918689823800321E-3</v>
      </c>
      <c r="IW269" s="849">
        <f t="shared" si="2140"/>
        <v>0</v>
      </c>
      <c r="IX269" s="849">
        <f t="shared" si="2140"/>
        <v>0</v>
      </c>
      <c r="IY269" s="849">
        <f t="shared" si="2140"/>
        <v>0</v>
      </c>
      <c r="IZ269" s="849">
        <f t="shared" si="2140"/>
        <v>0</v>
      </c>
      <c r="JA269" s="849">
        <f t="shared" si="2140"/>
        <v>0</v>
      </c>
      <c r="JB269" s="849">
        <f t="shared" si="2140"/>
        <v>-5.2297575834900911E-3</v>
      </c>
      <c r="JC269" s="849">
        <f t="shared" si="2140"/>
        <v>-5.2297575834900911E-3</v>
      </c>
      <c r="JD269" s="849">
        <f t="shared" si="2140"/>
        <v>-5.2297575834900911E-3</v>
      </c>
      <c r="JE269" s="849">
        <f t="shared" si="2140"/>
        <v>-5.2297575834900911E-3</v>
      </c>
      <c r="JF269" s="849">
        <f t="shared" si="2140"/>
        <v>-4.7035069374494753E-3</v>
      </c>
      <c r="JG269" s="849">
        <f t="shared" ref="JG269:LR269" si="2141">JG266</f>
        <v>-4.7035069374494753E-3</v>
      </c>
      <c r="JH269" s="849">
        <f t="shared" si="2141"/>
        <v>-4.7035069374494753E-3</v>
      </c>
      <c r="JI269" s="849">
        <f t="shared" si="2141"/>
        <v>-4.7035069374494753E-3</v>
      </c>
      <c r="JJ269" s="849">
        <f t="shared" si="2141"/>
        <v>-4.7035069374494753E-3</v>
      </c>
      <c r="JK269" s="849">
        <f t="shared" si="2141"/>
        <v>-4.7035069374494753E-3</v>
      </c>
      <c r="JL269" s="849">
        <f t="shared" si="2141"/>
        <v>-4.7035069374494753E-3</v>
      </c>
      <c r="JM269" s="849">
        <f t="shared" si="2141"/>
        <v>-4.7035069374494753E-3</v>
      </c>
      <c r="JN269" s="849">
        <f t="shared" si="2141"/>
        <v>0.13585422955742565</v>
      </c>
      <c r="JO269" s="849">
        <f t="shared" si="2141"/>
        <v>0.13585422955742565</v>
      </c>
      <c r="JP269" s="849">
        <f t="shared" si="2141"/>
        <v>0.13585422955742565</v>
      </c>
      <c r="JQ269" s="849">
        <f t="shared" si="2141"/>
        <v>0.13585422955742565</v>
      </c>
      <c r="JR269" s="849">
        <f t="shared" si="2141"/>
        <v>0.13585422955742565</v>
      </c>
      <c r="JS269" s="849">
        <f t="shared" si="2141"/>
        <v>0.13585422955742565</v>
      </c>
      <c r="JT269" s="849">
        <f t="shared" si="2141"/>
        <v>0.13585422955742565</v>
      </c>
      <c r="JU269" s="849">
        <f t="shared" si="2141"/>
        <v>0.3287553278530666</v>
      </c>
      <c r="JV269" s="849">
        <f t="shared" si="2141"/>
        <v>0.3287553278530666</v>
      </c>
      <c r="JW269" s="849">
        <f t="shared" si="2141"/>
        <v>0.3287553278530666</v>
      </c>
      <c r="JX269" s="849">
        <f t="shared" si="2141"/>
        <v>0.3287553278530666</v>
      </c>
      <c r="JY269" s="849">
        <f t="shared" si="2141"/>
        <v>0.32295750777572607</v>
      </c>
      <c r="JZ269" s="849">
        <f t="shared" si="2141"/>
        <v>0.32295750777572607</v>
      </c>
      <c r="KA269" s="849">
        <f t="shared" si="2141"/>
        <v>0.26588572463904203</v>
      </c>
      <c r="KB269" s="849">
        <f t="shared" si="2141"/>
        <v>0.26588572463904203</v>
      </c>
      <c r="KC269" s="849">
        <f t="shared" si="2141"/>
        <v>0.26588572463904203</v>
      </c>
      <c r="KD269" s="849">
        <f t="shared" si="2141"/>
        <v>-0.41275425900307461</v>
      </c>
      <c r="KE269" s="849">
        <f t="shared" si="2141"/>
        <v>-0.41275425900307461</v>
      </c>
      <c r="KF269" s="849">
        <f t="shared" si="2141"/>
        <v>-0.41275425900307461</v>
      </c>
      <c r="KG269" s="849">
        <f t="shared" si="2141"/>
        <v>-0.41275425900307461</v>
      </c>
      <c r="KH269" s="849">
        <f t="shared" si="2141"/>
        <v>-0.73238074083393379</v>
      </c>
      <c r="KI269" s="849">
        <f t="shared" si="2141"/>
        <v>-0.73238074083393379</v>
      </c>
      <c r="KJ269" s="849">
        <f t="shared" si="2141"/>
        <v>-0.73238074083393379</v>
      </c>
      <c r="KK269" s="849">
        <f t="shared" si="2141"/>
        <v>-0.73238074083393379</v>
      </c>
      <c r="KL269" s="849">
        <f t="shared" si="2141"/>
        <v>-0.73238074083393379</v>
      </c>
      <c r="KM269" s="849">
        <f t="shared" si="2141"/>
        <v>-0.73238074083393379</v>
      </c>
      <c r="KN269" s="849">
        <f t="shared" si="2141"/>
        <v>-0.73238074083393379</v>
      </c>
      <c r="KO269" s="849">
        <f t="shared" si="2141"/>
        <v>-0.73238074083393379</v>
      </c>
      <c r="KP269" s="849">
        <f t="shared" si="2141"/>
        <v>2.445934491190016E-3</v>
      </c>
      <c r="KQ269" s="849">
        <f t="shared" si="2141"/>
        <v>2.445934491190016E-3</v>
      </c>
      <c r="KR269" s="849">
        <f t="shared" si="2141"/>
        <v>2.445934491190016E-3</v>
      </c>
      <c r="KS269" s="849">
        <f t="shared" si="2141"/>
        <v>2.445934491190016E-3</v>
      </c>
      <c r="KT269" s="849">
        <f t="shared" si="2141"/>
        <v>2.445934491190016E-3</v>
      </c>
      <c r="KU269" s="849">
        <f t="shared" si="2141"/>
        <v>2.445934491190016E-3</v>
      </c>
      <c r="KV269" s="849">
        <f t="shared" si="2141"/>
        <v>2.445934491190016E-3</v>
      </c>
      <c r="KW269" s="849">
        <f t="shared" si="2141"/>
        <v>-1.3889487335099204E-3</v>
      </c>
      <c r="KX269" s="849">
        <f t="shared" si="2141"/>
        <v>-1.3889487335099204E-3</v>
      </c>
      <c r="KY269" s="849">
        <f t="shared" si="2141"/>
        <v>-1.3889487335099204E-3</v>
      </c>
      <c r="KZ269" s="849">
        <f t="shared" si="2141"/>
        <v>-1.3889487335099204E-3</v>
      </c>
      <c r="LA269" s="849">
        <f t="shared" si="2141"/>
        <v>-1.3889487335099204E-3</v>
      </c>
      <c r="LB269" s="849">
        <f t="shared" si="2141"/>
        <v>7.0596859325303463E-2</v>
      </c>
      <c r="LC269" s="849">
        <f t="shared" si="2141"/>
        <v>7.0596859325303463E-2</v>
      </c>
      <c r="LD269" s="849">
        <f t="shared" si="2141"/>
        <v>7.0596859325303463E-2</v>
      </c>
      <c r="LE269" s="849">
        <f t="shared" si="2141"/>
        <v>7.0596859325303463E-2</v>
      </c>
      <c r="LF269" s="849">
        <f t="shared" si="2141"/>
        <v>6.1186296310956401E-2</v>
      </c>
      <c r="LG269" s="849">
        <f t="shared" si="2141"/>
        <v>6.1186296310956401E-2</v>
      </c>
      <c r="LH269" s="849">
        <f t="shared" si="2141"/>
        <v>6.1186296310956401E-2</v>
      </c>
      <c r="LI269" s="849">
        <f t="shared" si="2141"/>
        <v>6.1186296310956401E-2</v>
      </c>
      <c r="LJ269" s="849">
        <f t="shared" si="2141"/>
        <v>6.1186296310956401E-2</v>
      </c>
      <c r="LK269" s="849">
        <f t="shared" si="2141"/>
        <v>6.1186296310956401E-2</v>
      </c>
      <c r="LL269" s="849">
        <f t="shared" si="2141"/>
        <v>6.1186296310956401E-2</v>
      </c>
      <c r="LM269" s="849">
        <f t="shared" si="2141"/>
        <v>6.1186296310956401E-2</v>
      </c>
      <c r="LN269" s="849">
        <f t="shared" si="2141"/>
        <v>0.13585422955742477</v>
      </c>
      <c r="LO269" s="849">
        <f t="shared" si="2141"/>
        <v>0.13585422955742477</v>
      </c>
      <c r="LP269" s="849">
        <f t="shared" si="2141"/>
        <v>0.13585422955742477</v>
      </c>
      <c r="LQ269" s="849">
        <f t="shared" si="2141"/>
        <v>0.13585422955742477</v>
      </c>
      <c r="LR269" s="849">
        <f t="shared" si="2141"/>
        <v>0.13585422955742477</v>
      </c>
      <c r="LS269" s="849">
        <f t="shared" ref="LS269:OD269" si="2142">LS266</f>
        <v>0.13585422955742477</v>
      </c>
      <c r="LT269" s="849">
        <f t="shared" si="2142"/>
        <v>0.13585422955742477</v>
      </c>
      <c r="LU269" s="849">
        <f t="shared" si="2142"/>
        <v>0.13947195727099615</v>
      </c>
      <c r="LV269" s="849">
        <f t="shared" si="2142"/>
        <v>0.13947195727099615</v>
      </c>
      <c r="LW269" s="849">
        <f t="shared" si="2142"/>
        <v>0.13947195727099615</v>
      </c>
      <c r="LX269" s="849">
        <f t="shared" si="2142"/>
        <v>0.13947195727099615</v>
      </c>
      <c r="LY269" s="849">
        <f t="shared" si="2142"/>
        <v>0.1384103604753113</v>
      </c>
      <c r="LZ269" s="849">
        <f t="shared" si="2142"/>
        <v>0.1384103604753113</v>
      </c>
      <c r="MA269" s="849">
        <f t="shared" si="2142"/>
        <v>7.8780955448605638E-2</v>
      </c>
      <c r="MB269" s="849">
        <f t="shared" si="2142"/>
        <v>7.8780955448605638E-2</v>
      </c>
      <c r="MC269" s="849">
        <f t="shared" si="2142"/>
        <v>7.8780955448605638E-2</v>
      </c>
      <c r="MD269" s="849">
        <f t="shared" si="2142"/>
        <v>-0.62890744612783411</v>
      </c>
      <c r="ME269" s="849">
        <f t="shared" si="2142"/>
        <v>-0.62890744612783411</v>
      </c>
      <c r="MF269" s="849">
        <f t="shared" si="2142"/>
        <v>-0.62890744612783411</v>
      </c>
      <c r="MG269" s="849">
        <f t="shared" si="2142"/>
        <v>-0.62890744612783411</v>
      </c>
      <c r="MH269" s="849">
        <f t="shared" si="2142"/>
        <v>-0.43467532542767451</v>
      </c>
      <c r="MI269" s="849">
        <f t="shared" si="2142"/>
        <v>-0.43467532542767451</v>
      </c>
      <c r="MJ269" s="849">
        <f t="shared" si="2142"/>
        <v>-0.43467532542767451</v>
      </c>
      <c r="MK269" s="849">
        <f t="shared" si="2142"/>
        <v>-0.43467532542767451</v>
      </c>
      <c r="ML269" s="849">
        <f t="shared" si="2142"/>
        <v>-0.43467532542767451</v>
      </c>
      <c r="MM269" s="849">
        <f t="shared" si="2142"/>
        <v>-0.43467532542767451</v>
      </c>
      <c r="MN269" s="849">
        <f t="shared" si="2142"/>
        <v>-0.43467532542767451</v>
      </c>
      <c r="MO269" s="849">
        <f t="shared" si="2142"/>
        <v>-0.43467532542767451</v>
      </c>
      <c r="MP269" s="849">
        <f t="shared" si="2142"/>
        <v>0</v>
      </c>
      <c r="MQ269" s="849">
        <f t="shared" si="2142"/>
        <v>0</v>
      </c>
      <c r="MR269" s="849">
        <f t="shared" si="2142"/>
        <v>0</v>
      </c>
      <c r="MS269" s="849">
        <f t="shared" si="2142"/>
        <v>0</v>
      </c>
      <c r="MT269" s="849">
        <f t="shared" si="2142"/>
        <v>0</v>
      </c>
      <c r="MU269" s="849">
        <f t="shared" si="2142"/>
        <v>0</v>
      </c>
      <c r="MV269" s="849">
        <f t="shared" si="2142"/>
        <v>0</v>
      </c>
      <c r="MW269" s="849">
        <f t="shared" si="2142"/>
        <v>1.3844310920791969E-3</v>
      </c>
      <c r="MX269" s="849">
        <f t="shared" si="2142"/>
        <v>1.3844310920791969E-3</v>
      </c>
      <c r="MY269" s="849">
        <f t="shared" si="2142"/>
        <v>1.3844310920791969E-3</v>
      </c>
      <c r="MZ269" s="849">
        <f t="shared" si="2142"/>
        <v>1.3844310920791969E-3</v>
      </c>
      <c r="NA269" s="849">
        <f t="shared" si="2142"/>
        <v>1.3844310920791969E-3</v>
      </c>
      <c r="NB269" s="849">
        <f t="shared" si="2142"/>
        <v>0.55387189983141205</v>
      </c>
      <c r="NC269" s="849">
        <f t="shared" si="2142"/>
        <v>0.55387189983141205</v>
      </c>
      <c r="ND269" s="849">
        <f t="shared" si="2142"/>
        <v>0.55387189983141205</v>
      </c>
      <c r="NE269" s="849">
        <f t="shared" si="2142"/>
        <v>0.55387189983141205</v>
      </c>
      <c r="NF269" s="849">
        <f t="shared" si="2142"/>
        <v>0.38254899703091905</v>
      </c>
      <c r="NG269" s="849">
        <f t="shared" si="2142"/>
        <v>0.37585730846793375</v>
      </c>
      <c r="NH269" s="849">
        <f t="shared" si="2142"/>
        <v>0.37585730846793375</v>
      </c>
      <c r="NI269" s="849">
        <f t="shared" si="2142"/>
        <v>0.37585730846793375</v>
      </c>
      <c r="NJ269" s="849">
        <f t="shared" si="2142"/>
        <v>0.37585730846793375</v>
      </c>
      <c r="NK269" s="849">
        <f t="shared" si="2142"/>
        <v>0.37585730846793375</v>
      </c>
      <c r="NL269" s="849">
        <f t="shared" si="2142"/>
        <v>0.37585730846793375</v>
      </c>
      <c r="NM269" s="849">
        <f t="shared" si="2142"/>
        <v>0.37585730846793375</v>
      </c>
      <c r="NN269" s="849">
        <f t="shared" si="2142"/>
        <v>0.13585422955742477</v>
      </c>
      <c r="NO269" s="849">
        <f t="shared" si="2142"/>
        <v>0.13585422955742477</v>
      </c>
      <c r="NP269" s="849">
        <f t="shared" si="2142"/>
        <v>0.13585422955742477</v>
      </c>
      <c r="NQ269" s="849">
        <f t="shared" si="2142"/>
        <v>0.13585422955742477</v>
      </c>
      <c r="NR269" s="849">
        <f t="shared" si="2142"/>
        <v>0.13585422955742477</v>
      </c>
      <c r="NS269" s="849">
        <f t="shared" si="2142"/>
        <v>0.13585422955742477</v>
      </c>
      <c r="NT269" s="849">
        <f t="shared" si="2142"/>
        <v>0.13585422955742477</v>
      </c>
      <c r="NU269" s="849">
        <f t="shared" si="2142"/>
        <v>0.13947195727099615</v>
      </c>
      <c r="NV269" s="849">
        <f t="shared" si="2142"/>
        <v>0.13947195727099615</v>
      </c>
      <c r="NW269" s="849">
        <f t="shared" si="2142"/>
        <v>0.13947195727099615</v>
      </c>
      <c r="NX269" s="849">
        <f t="shared" si="2142"/>
        <v>0.13947195727099615</v>
      </c>
      <c r="NY269" s="849">
        <f t="shared" si="2142"/>
        <v>0.1384103604753113</v>
      </c>
      <c r="NZ269" s="849">
        <f t="shared" si="2142"/>
        <v>0.1384103604753113</v>
      </c>
      <c r="OA269" s="849">
        <f t="shared" si="2142"/>
        <v>7.8780955448605638E-2</v>
      </c>
      <c r="OB269" s="849">
        <f t="shared" si="2142"/>
        <v>7.8780955448605638E-2</v>
      </c>
      <c r="OC269" s="849">
        <f t="shared" si="2142"/>
        <v>7.8780955448605638E-2</v>
      </c>
      <c r="OD269" s="849">
        <f t="shared" si="2142"/>
        <v>-0.62890744612783411</v>
      </c>
      <c r="OE269" s="849">
        <f t="shared" ref="OE269:QP269" si="2143">OE266</f>
        <v>-0.62890744612783411</v>
      </c>
      <c r="OF269" s="849">
        <f t="shared" si="2143"/>
        <v>-0.62890744612783411</v>
      </c>
      <c r="OG269" s="849">
        <f t="shared" si="2143"/>
        <v>-0.62890744612783411</v>
      </c>
      <c r="OH269" s="849">
        <f t="shared" si="2143"/>
        <v>-0.43467532542767451</v>
      </c>
      <c r="OI269" s="849">
        <f t="shared" si="2143"/>
        <v>-0.43467532542767451</v>
      </c>
      <c r="OJ269" s="849">
        <f t="shared" si="2143"/>
        <v>-0.43467532542767451</v>
      </c>
      <c r="OK269" s="849">
        <f t="shared" si="2143"/>
        <v>-0.43467532542767451</v>
      </c>
      <c r="OL269" s="849">
        <f t="shared" si="2143"/>
        <v>-0.43467532542767451</v>
      </c>
      <c r="OM269" s="849">
        <f t="shared" si="2143"/>
        <v>-0.43467532542767451</v>
      </c>
      <c r="ON269" s="849">
        <f t="shared" si="2143"/>
        <v>-0.43467532542767451</v>
      </c>
      <c r="OO269" s="849">
        <f t="shared" si="2143"/>
        <v>-0.43467532542767451</v>
      </c>
      <c r="OP269" s="849">
        <f t="shared" si="2143"/>
        <v>0</v>
      </c>
      <c r="OQ269" s="849">
        <f t="shared" si="2143"/>
        <v>0</v>
      </c>
      <c r="OR269" s="849">
        <f t="shared" si="2143"/>
        <v>0</v>
      </c>
      <c r="OS269" s="849">
        <f t="shared" si="2143"/>
        <v>0</v>
      </c>
      <c r="OT269" s="849">
        <f t="shared" si="2143"/>
        <v>0</v>
      </c>
      <c r="OU269" s="849">
        <f t="shared" si="2143"/>
        <v>0</v>
      </c>
      <c r="OV269" s="849">
        <f t="shared" si="2143"/>
        <v>0</v>
      </c>
      <c r="OW269" s="849">
        <f t="shared" si="2143"/>
        <v>1.3844310920791969E-3</v>
      </c>
      <c r="OX269" s="849">
        <f t="shared" si="2143"/>
        <v>1.3844310920791969E-3</v>
      </c>
      <c r="OY269" s="849">
        <f t="shared" si="2143"/>
        <v>1.3844310920791969E-3</v>
      </c>
      <c r="OZ269" s="849">
        <f t="shared" si="2143"/>
        <v>1.3844310920791969E-3</v>
      </c>
      <c r="PA269" s="849">
        <f t="shared" si="2143"/>
        <v>1.3844310920791969E-3</v>
      </c>
      <c r="PB269" s="849">
        <f t="shared" si="2143"/>
        <v>0.55387189983141205</v>
      </c>
      <c r="PC269" s="849">
        <f t="shared" si="2143"/>
        <v>0.55387189983141205</v>
      </c>
      <c r="PD269" s="849">
        <f t="shared" si="2143"/>
        <v>0.55387189983141205</v>
      </c>
      <c r="PE269" s="849">
        <f t="shared" si="2143"/>
        <v>0.55387189983141205</v>
      </c>
      <c r="PF269" s="849">
        <f t="shared" si="2143"/>
        <v>0.38254899703091905</v>
      </c>
      <c r="PG269" s="849">
        <f t="shared" si="2143"/>
        <v>0.37585730846793375</v>
      </c>
      <c r="PH269" s="849">
        <f t="shared" si="2143"/>
        <v>0.37585730846793375</v>
      </c>
      <c r="PI269" s="849">
        <f t="shared" si="2143"/>
        <v>0.37585730846793375</v>
      </c>
      <c r="PJ269" s="849">
        <f t="shared" si="2143"/>
        <v>0.37585730846793375</v>
      </c>
      <c r="PK269" s="849">
        <f t="shared" si="2143"/>
        <v>0.37585730846793375</v>
      </c>
      <c r="PL269" s="849">
        <f t="shared" si="2143"/>
        <v>0.37585730846793375</v>
      </c>
      <c r="PM269" s="849">
        <f t="shared" si="2143"/>
        <v>0.37585730846793375</v>
      </c>
      <c r="PN269" s="849">
        <f t="shared" si="2143"/>
        <v>0.13585422955742477</v>
      </c>
      <c r="PO269" s="849">
        <f t="shared" si="2143"/>
        <v>0.13585422955742477</v>
      </c>
      <c r="PP269" s="849">
        <f t="shared" si="2143"/>
        <v>0.13585422955742477</v>
      </c>
      <c r="PQ269" s="849">
        <f t="shared" si="2143"/>
        <v>0.13585422955742477</v>
      </c>
      <c r="PR269" s="849">
        <f t="shared" si="2143"/>
        <v>0.13585422955742477</v>
      </c>
      <c r="PS269" s="849">
        <f t="shared" si="2143"/>
        <v>0.13585422955742477</v>
      </c>
      <c r="PT269" s="849">
        <f t="shared" si="2143"/>
        <v>0.13585422955742477</v>
      </c>
      <c r="PU269" s="849">
        <f t="shared" si="2143"/>
        <v>0.13947195727099615</v>
      </c>
      <c r="PV269" s="849">
        <f t="shared" si="2143"/>
        <v>0.13947195727099615</v>
      </c>
      <c r="PW269" s="849">
        <f t="shared" si="2143"/>
        <v>0.13947195727099615</v>
      </c>
      <c r="PX269" s="849">
        <f t="shared" si="2143"/>
        <v>0.13947195727099615</v>
      </c>
      <c r="PY269" s="849">
        <f t="shared" si="2143"/>
        <v>0.1384103604753113</v>
      </c>
      <c r="PZ269" s="849">
        <f t="shared" si="2143"/>
        <v>0.1384103604753113</v>
      </c>
      <c r="QA269" s="849">
        <f t="shared" si="2143"/>
        <v>7.8780955448605638E-2</v>
      </c>
      <c r="QB269" s="849">
        <f t="shared" si="2143"/>
        <v>7.8780955448605638E-2</v>
      </c>
      <c r="QC269" s="849">
        <f t="shared" si="2143"/>
        <v>7.8780955448605638E-2</v>
      </c>
      <c r="QD269" s="849">
        <f t="shared" si="2143"/>
        <v>-0.62890744612783411</v>
      </c>
      <c r="QE269" s="849">
        <f t="shared" si="2143"/>
        <v>-0.62890744612783411</v>
      </c>
      <c r="QF269" s="849">
        <f t="shared" si="2143"/>
        <v>-0.62890744612783411</v>
      </c>
      <c r="QG269" s="849">
        <f t="shared" si="2143"/>
        <v>-0.62890744612783411</v>
      </c>
      <c r="QH269" s="849">
        <f t="shared" si="2143"/>
        <v>-0.43467532542767451</v>
      </c>
      <c r="QI269" s="849">
        <f t="shared" si="2143"/>
        <v>-0.43467532542767451</v>
      </c>
      <c r="QJ269" s="849">
        <f t="shared" si="2143"/>
        <v>-0.43467532542767451</v>
      </c>
      <c r="QK269" s="849">
        <f t="shared" si="2143"/>
        <v>-0.43467532542767451</v>
      </c>
      <c r="QL269" s="849">
        <f t="shared" si="2143"/>
        <v>-0.43467532542767451</v>
      </c>
      <c r="QM269" s="849">
        <f t="shared" si="2143"/>
        <v>-0.43467532542767451</v>
      </c>
      <c r="QN269" s="849">
        <f t="shared" si="2143"/>
        <v>-0.43467532542767451</v>
      </c>
      <c r="QO269" s="849">
        <f t="shared" si="2143"/>
        <v>-0.43467532542767451</v>
      </c>
      <c r="QP269" s="849">
        <f t="shared" si="2143"/>
        <v>0</v>
      </c>
      <c r="QQ269" s="849">
        <f t="shared" ref="QQ269:SI269" si="2144">QQ266</f>
        <v>0</v>
      </c>
      <c r="QR269" s="849">
        <f t="shared" si="2144"/>
        <v>0</v>
      </c>
      <c r="QS269" s="849">
        <f t="shared" si="2144"/>
        <v>0</v>
      </c>
      <c r="QT269" s="849">
        <f t="shared" si="2144"/>
        <v>0</v>
      </c>
      <c r="QU269" s="849">
        <f t="shared" si="2144"/>
        <v>0</v>
      </c>
      <c r="QV269" s="849">
        <f t="shared" si="2144"/>
        <v>0</v>
      </c>
      <c r="QW269" s="849">
        <f t="shared" si="2144"/>
        <v>1.3844310920791969E-3</v>
      </c>
      <c r="QX269" s="849">
        <f t="shared" si="2144"/>
        <v>1.3844310920791969E-3</v>
      </c>
      <c r="QY269" s="849">
        <f t="shared" si="2144"/>
        <v>1.3844310920791969E-3</v>
      </c>
      <c r="QZ269" s="849">
        <f t="shared" si="2144"/>
        <v>1.3844310920791969E-3</v>
      </c>
      <c r="RA269" s="849">
        <f t="shared" si="2144"/>
        <v>1.3844310920791969E-3</v>
      </c>
      <c r="RB269" s="849">
        <f t="shared" si="2144"/>
        <v>0.55387189983141205</v>
      </c>
      <c r="RC269" s="849">
        <f t="shared" si="2144"/>
        <v>0.55387189983141205</v>
      </c>
      <c r="RD269" s="849">
        <f t="shared" si="2144"/>
        <v>0.55387189983141205</v>
      </c>
      <c r="RE269" s="849">
        <f t="shared" si="2144"/>
        <v>0.55387189983141205</v>
      </c>
      <c r="RF269" s="849">
        <f t="shared" si="2144"/>
        <v>0.38254899703091905</v>
      </c>
      <c r="RG269" s="849">
        <f t="shared" si="2144"/>
        <v>0.37585730846793375</v>
      </c>
      <c r="RH269" s="849">
        <f t="shared" si="2144"/>
        <v>0.37585730846793375</v>
      </c>
      <c r="RI269" s="849">
        <f t="shared" si="2144"/>
        <v>0.37585730846793375</v>
      </c>
      <c r="RJ269" s="849">
        <f t="shared" si="2144"/>
        <v>0.37585730846793375</v>
      </c>
      <c r="RK269" s="849">
        <f t="shared" si="2144"/>
        <v>0.37585730846793375</v>
      </c>
      <c r="RL269" s="849">
        <f t="shared" si="2144"/>
        <v>0.37585730846793375</v>
      </c>
      <c r="RM269" s="849">
        <f t="shared" si="2144"/>
        <v>0.37585730846793375</v>
      </c>
      <c r="RN269" s="849">
        <f t="shared" si="2144"/>
        <v>0.13585422955742477</v>
      </c>
      <c r="RO269" s="849">
        <f t="shared" si="2144"/>
        <v>0.13585422955742477</v>
      </c>
      <c r="RP269" s="849">
        <f t="shared" si="2144"/>
        <v>0.13585422955742477</v>
      </c>
      <c r="RQ269" s="849">
        <f t="shared" si="2144"/>
        <v>0.13585422955742477</v>
      </c>
      <c r="RR269" s="849">
        <f t="shared" si="2144"/>
        <v>0.13585422955742477</v>
      </c>
      <c r="RS269" s="849">
        <f t="shared" si="2144"/>
        <v>0.13585422955742477</v>
      </c>
      <c r="RT269" s="849">
        <f t="shared" si="2144"/>
        <v>0.13585422955742477</v>
      </c>
      <c r="RU269" s="849">
        <f t="shared" si="2144"/>
        <v>0.13947195727099615</v>
      </c>
      <c r="RV269" s="849">
        <f t="shared" si="2144"/>
        <v>0.13947195727099615</v>
      </c>
      <c r="RW269" s="849">
        <f t="shared" si="2144"/>
        <v>0.13947195727099615</v>
      </c>
      <c r="RX269" s="849">
        <f t="shared" si="2144"/>
        <v>0.13947195727099615</v>
      </c>
      <c r="RY269" s="849">
        <f t="shared" si="2144"/>
        <v>0.1384103604753113</v>
      </c>
      <c r="RZ269" s="849">
        <f t="shared" si="2144"/>
        <v>0.1384103604753113</v>
      </c>
      <c r="SA269" s="849">
        <f t="shared" si="2144"/>
        <v>7.8780955448605638E-2</v>
      </c>
      <c r="SB269" s="849">
        <f t="shared" si="2144"/>
        <v>7.8780955448605638E-2</v>
      </c>
      <c r="SC269" s="849">
        <f t="shared" si="2144"/>
        <v>7.8780955448605638E-2</v>
      </c>
      <c r="SD269" s="849">
        <f t="shared" si="2144"/>
        <v>-0.62890744612783411</v>
      </c>
      <c r="SE269" s="849">
        <f t="shared" si="2144"/>
        <v>-0.62890744612783411</v>
      </c>
      <c r="SF269" s="849">
        <f t="shared" si="2144"/>
        <v>-0.62890744612783411</v>
      </c>
      <c r="SG269" s="849">
        <f t="shared" si="2144"/>
        <v>-0.62890744612783411</v>
      </c>
      <c r="SH269" s="849">
        <f t="shared" si="2144"/>
        <v>-0.43467532542767451</v>
      </c>
      <c r="SI269" s="849">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49">
        <f t="shared" ref="K270:BV270" si="2145">K267</f>
        <v>0</v>
      </c>
      <c r="L270" s="849">
        <f t="shared" si="2145"/>
        <v>0</v>
      </c>
      <c r="M270" s="849">
        <f t="shared" si="2145"/>
        <v>0</v>
      </c>
      <c r="N270" s="849">
        <f t="shared" si="2145"/>
        <v>0</v>
      </c>
      <c r="O270" s="849">
        <f t="shared" si="2145"/>
        <v>0</v>
      </c>
      <c r="P270" s="849">
        <f t="shared" si="2145"/>
        <v>0</v>
      </c>
      <c r="Q270" s="849">
        <f t="shared" si="2145"/>
        <v>0</v>
      </c>
      <c r="R270" s="849">
        <f t="shared" si="2145"/>
        <v>0</v>
      </c>
      <c r="S270" s="849">
        <f t="shared" si="2145"/>
        <v>0</v>
      </c>
      <c r="T270" s="849">
        <f t="shared" si="2145"/>
        <v>0</v>
      </c>
      <c r="U270" s="849">
        <f t="shared" si="2145"/>
        <v>0</v>
      </c>
      <c r="V270" s="849">
        <f t="shared" si="2145"/>
        <v>0</v>
      </c>
      <c r="W270" s="849">
        <f t="shared" si="2145"/>
        <v>0</v>
      </c>
      <c r="X270" s="849">
        <f t="shared" si="2145"/>
        <v>0</v>
      </c>
      <c r="Y270" s="849">
        <f t="shared" si="2145"/>
        <v>0</v>
      </c>
      <c r="Z270" s="849">
        <f t="shared" si="2145"/>
        <v>0</v>
      </c>
      <c r="AA270" s="849">
        <f t="shared" si="2145"/>
        <v>0</v>
      </c>
      <c r="AB270" s="849">
        <f t="shared" si="2145"/>
        <v>0</v>
      </c>
      <c r="AC270" s="849">
        <f t="shared" si="2145"/>
        <v>0</v>
      </c>
      <c r="AD270" s="849">
        <f t="shared" si="2145"/>
        <v>0</v>
      </c>
      <c r="AE270" s="849">
        <f t="shared" si="2145"/>
        <v>0</v>
      </c>
      <c r="AF270" s="849">
        <f t="shared" si="2145"/>
        <v>0</v>
      </c>
      <c r="AG270" s="849">
        <f t="shared" si="2145"/>
        <v>0</v>
      </c>
      <c r="AH270" s="849">
        <f t="shared" si="2145"/>
        <v>0</v>
      </c>
      <c r="AI270" s="849">
        <f t="shared" si="2145"/>
        <v>0</v>
      </c>
      <c r="AJ270" s="849">
        <f t="shared" si="2145"/>
        <v>0</v>
      </c>
      <c r="AK270" s="849">
        <f t="shared" si="2145"/>
        <v>0</v>
      </c>
      <c r="AL270" s="849">
        <f t="shared" si="2145"/>
        <v>0</v>
      </c>
      <c r="AM270" s="849">
        <f t="shared" si="2145"/>
        <v>0</v>
      </c>
      <c r="AN270" s="849">
        <f t="shared" si="2145"/>
        <v>0</v>
      </c>
      <c r="AO270" s="849">
        <f t="shared" si="2145"/>
        <v>0</v>
      </c>
      <c r="AP270" s="849">
        <f t="shared" si="2145"/>
        <v>0</v>
      </c>
      <c r="AQ270" s="849">
        <f t="shared" si="2145"/>
        <v>0</v>
      </c>
      <c r="AR270" s="849">
        <f t="shared" si="2145"/>
        <v>0</v>
      </c>
      <c r="AS270" s="849">
        <f t="shared" si="2145"/>
        <v>0</v>
      </c>
      <c r="AT270" s="849">
        <f t="shared" si="2145"/>
        <v>0</v>
      </c>
      <c r="AU270" s="849">
        <f t="shared" si="2145"/>
        <v>0</v>
      </c>
      <c r="AV270" s="849">
        <f t="shared" si="2145"/>
        <v>0</v>
      </c>
      <c r="AW270" s="849">
        <f t="shared" si="2145"/>
        <v>0</v>
      </c>
      <c r="AX270" s="849">
        <f t="shared" si="2145"/>
        <v>0</v>
      </c>
      <c r="AY270" s="849">
        <f t="shared" si="2145"/>
        <v>0</v>
      </c>
      <c r="AZ270" s="849">
        <f t="shared" si="2145"/>
        <v>0</v>
      </c>
      <c r="BA270" s="849">
        <f t="shared" si="2145"/>
        <v>0</v>
      </c>
      <c r="BB270" s="849">
        <f t="shared" si="2145"/>
        <v>0</v>
      </c>
      <c r="BC270" s="849">
        <f t="shared" si="2145"/>
        <v>0</v>
      </c>
      <c r="BD270" s="849">
        <f t="shared" si="2145"/>
        <v>0</v>
      </c>
      <c r="BE270" s="849">
        <f t="shared" si="2145"/>
        <v>0</v>
      </c>
      <c r="BF270" s="849">
        <f t="shared" si="2145"/>
        <v>0</v>
      </c>
      <c r="BG270" s="849">
        <f t="shared" si="2145"/>
        <v>0</v>
      </c>
      <c r="BH270" s="849">
        <f t="shared" si="2145"/>
        <v>0</v>
      </c>
      <c r="BI270" s="849">
        <f t="shared" si="2145"/>
        <v>0</v>
      </c>
      <c r="BJ270" s="849">
        <f t="shared" si="2145"/>
        <v>0</v>
      </c>
      <c r="BK270" s="849">
        <f t="shared" si="2145"/>
        <v>0</v>
      </c>
      <c r="BL270" s="849">
        <f t="shared" si="2145"/>
        <v>0</v>
      </c>
      <c r="BM270" s="849">
        <f t="shared" si="2145"/>
        <v>0</v>
      </c>
      <c r="BN270" s="849">
        <f t="shared" si="2145"/>
        <v>0</v>
      </c>
      <c r="BO270" s="849">
        <f t="shared" si="2145"/>
        <v>0</v>
      </c>
      <c r="BP270" s="849">
        <f t="shared" si="2145"/>
        <v>0</v>
      </c>
      <c r="BQ270" s="849">
        <f t="shared" si="2145"/>
        <v>0</v>
      </c>
      <c r="BR270" s="849">
        <f t="shared" si="2145"/>
        <v>0</v>
      </c>
      <c r="BS270" s="849">
        <f t="shared" si="2145"/>
        <v>0</v>
      </c>
      <c r="BT270" s="849">
        <f t="shared" si="2145"/>
        <v>0</v>
      </c>
      <c r="BU270" s="849">
        <f t="shared" si="2145"/>
        <v>0</v>
      </c>
      <c r="BV270" s="849">
        <f t="shared" si="2145"/>
        <v>0</v>
      </c>
      <c r="BW270" s="849">
        <f t="shared" ref="BW270:EH270" si="2146">BW267</f>
        <v>0</v>
      </c>
      <c r="BX270" s="849">
        <f t="shared" si="2146"/>
        <v>0</v>
      </c>
      <c r="BY270" s="849">
        <f t="shared" si="2146"/>
        <v>0</v>
      </c>
      <c r="BZ270" s="849">
        <f t="shared" si="2146"/>
        <v>0</v>
      </c>
      <c r="CA270" s="849">
        <f t="shared" si="2146"/>
        <v>0</v>
      </c>
      <c r="CB270" s="849">
        <f t="shared" si="2146"/>
        <v>0</v>
      </c>
      <c r="CC270" s="849">
        <f t="shared" si="2146"/>
        <v>0</v>
      </c>
      <c r="CD270" s="849">
        <f t="shared" si="2146"/>
        <v>0</v>
      </c>
      <c r="CE270" s="849">
        <f t="shared" si="2146"/>
        <v>0</v>
      </c>
      <c r="CF270" s="849">
        <f t="shared" si="2146"/>
        <v>0</v>
      </c>
      <c r="CG270" s="849">
        <f t="shared" si="2146"/>
        <v>0</v>
      </c>
      <c r="CH270" s="849">
        <f t="shared" si="2146"/>
        <v>0</v>
      </c>
      <c r="CI270" s="849">
        <f t="shared" si="2146"/>
        <v>0</v>
      </c>
      <c r="CJ270" s="849">
        <f t="shared" si="2146"/>
        <v>0</v>
      </c>
      <c r="CK270" s="849">
        <f t="shared" si="2146"/>
        <v>0</v>
      </c>
      <c r="CL270" s="849">
        <f t="shared" si="2146"/>
        <v>0</v>
      </c>
      <c r="CM270" s="849">
        <f t="shared" si="2146"/>
        <v>0</v>
      </c>
      <c r="CN270" s="849">
        <f t="shared" si="2146"/>
        <v>0</v>
      </c>
      <c r="CO270" s="849">
        <f t="shared" si="2146"/>
        <v>0</v>
      </c>
      <c r="CP270" s="849">
        <f t="shared" si="2146"/>
        <v>0</v>
      </c>
      <c r="CQ270" s="849">
        <f t="shared" si="2146"/>
        <v>0</v>
      </c>
      <c r="CR270" s="849">
        <f t="shared" si="2146"/>
        <v>0</v>
      </c>
      <c r="CS270" s="849">
        <f t="shared" si="2146"/>
        <v>0</v>
      </c>
      <c r="CT270" s="849">
        <f t="shared" si="2146"/>
        <v>0</v>
      </c>
      <c r="CU270" s="849">
        <f t="shared" si="2146"/>
        <v>0</v>
      </c>
      <c r="CV270" s="849">
        <f t="shared" si="2146"/>
        <v>0</v>
      </c>
      <c r="CW270" s="849">
        <f t="shared" si="2146"/>
        <v>0</v>
      </c>
      <c r="CX270" s="849">
        <f t="shared" si="2146"/>
        <v>0</v>
      </c>
      <c r="CY270" s="849">
        <f t="shared" si="2146"/>
        <v>0</v>
      </c>
      <c r="CZ270" s="849">
        <f t="shared" si="2146"/>
        <v>0</v>
      </c>
      <c r="DA270" s="849">
        <f t="shared" si="2146"/>
        <v>0</v>
      </c>
      <c r="DB270" s="849">
        <f t="shared" si="2146"/>
        <v>0</v>
      </c>
      <c r="DC270" s="849">
        <f t="shared" si="2146"/>
        <v>0</v>
      </c>
      <c r="DD270" s="849">
        <f t="shared" si="2146"/>
        <v>0</v>
      </c>
      <c r="DE270" s="849">
        <f t="shared" si="2146"/>
        <v>0</v>
      </c>
      <c r="DF270" s="849">
        <f t="shared" si="2146"/>
        <v>0</v>
      </c>
      <c r="DG270" s="849">
        <f t="shared" si="2146"/>
        <v>0</v>
      </c>
      <c r="DH270" s="849">
        <f t="shared" si="2146"/>
        <v>0</v>
      </c>
      <c r="DI270" s="849">
        <f t="shared" si="2146"/>
        <v>0</v>
      </c>
      <c r="DJ270" s="849">
        <f t="shared" si="2146"/>
        <v>0</v>
      </c>
      <c r="DK270" s="849">
        <f t="shared" si="2146"/>
        <v>0</v>
      </c>
      <c r="DL270" s="849">
        <f t="shared" si="2146"/>
        <v>0</v>
      </c>
      <c r="DM270" s="849">
        <f t="shared" si="2146"/>
        <v>0</v>
      </c>
      <c r="DN270" s="849">
        <f t="shared" si="2146"/>
        <v>0.41605357801961684</v>
      </c>
      <c r="DO270" s="849">
        <f t="shared" si="2146"/>
        <v>0.41605357801961684</v>
      </c>
      <c r="DP270" s="849">
        <f t="shared" si="2146"/>
        <v>0.41605357801961684</v>
      </c>
      <c r="DQ270" s="849">
        <f t="shared" si="2146"/>
        <v>0.41605357801961684</v>
      </c>
      <c r="DR270" s="849">
        <f t="shared" si="2146"/>
        <v>0.41605357801961684</v>
      </c>
      <c r="DS270" s="849">
        <f t="shared" si="2146"/>
        <v>0.41605357801961684</v>
      </c>
      <c r="DT270" s="849">
        <f t="shared" si="2146"/>
        <v>0.41605357801961684</v>
      </c>
      <c r="DU270" s="849">
        <f t="shared" si="2146"/>
        <v>0.40845358915077945</v>
      </c>
      <c r="DV270" s="849">
        <f t="shared" si="2146"/>
        <v>0.40845358915077945</v>
      </c>
      <c r="DW270" s="849">
        <f t="shared" si="2146"/>
        <v>0.40845358915077945</v>
      </c>
      <c r="DX270" s="849">
        <f t="shared" si="2146"/>
        <v>0.40845358915077945</v>
      </c>
      <c r="DY270" s="849">
        <f t="shared" si="2146"/>
        <v>0.42676527813221021</v>
      </c>
      <c r="DZ270" s="849">
        <f t="shared" si="2146"/>
        <v>0.42676527813221021</v>
      </c>
      <c r="EA270" s="849">
        <f t="shared" si="2146"/>
        <v>0.33481906065657796</v>
      </c>
      <c r="EB270" s="849">
        <f t="shared" si="2146"/>
        <v>0.33481906065657796</v>
      </c>
      <c r="EC270" s="849">
        <f t="shared" si="2146"/>
        <v>0.33481906065657796</v>
      </c>
      <c r="ED270" s="849">
        <f t="shared" si="2146"/>
        <v>0.35242166353677895</v>
      </c>
      <c r="EE270" s="849">
        <f t="shared" si="2146"/>
        <v>0.35242166353677895</v>
      </c>
      <c r="EF270" s="849">
        <f t="shared" si="2146"/>
        <v>0.35242166353677895</v>
      </c>
      <c r="EG270" s="849">
        <f t="shared" si="2146"/>
        <v>0.35242166353677895</v>
      </c>
      <c r="EH270" s="849">
        <f t="shared" si="2146"/>
        <v>0.31777029465403928</v>
      </c>
      <c r="EI270" s="849">
        <f t="shared" ref="EI270:GT270" si="2147">EI267</f>
        <v>0.31777029465403928</v>
      </c>
      <c r="EJ270" s="849">
        <f t="shared" si="2147"/>
        <v>0.31777029465403928</v>
      </c>
      <c r="EK270" s="849">
        <f t="shared" si="2147"/>
        <v>0.31777029465403928</v>
      </c>
      <c r="EL270" s="849">
        <f t="shared" si="2147"/>
        <v>0.31777029465403928</v>
      </c>
      <c r="EM270" s="849">
        <f t="shared" si="2147"/>
        <v>0.31777029465403928</v>
      </c>
      <c r="EN270" s="849">
        <f t="shared" si="2147"/>
        <v>0.31777029465403928</v>
      </c>
      <c r="EO270" s="849">
        <f t="shared" si="2147"/>
        <v>0.31777029465403928</v>
      </c>
      <c r="EP270" s="849">
        <f t="shared" si="2147"/>
        <v>0</v>
      </c>
      <c r="EQ270" s="849">
        <f t="shared" si="2147"/>
        <v>0</v>
      </c>
      <c r="ER270" s="849">
        <f t="shared" si="2147"/>
        <v>0</v>
      </c>
      <c r="ES270" s="849">
        <f t="shared" si="2147"/>
        <v>0</v>
      </c>
      <c r="ET270" s="849">
        <f t="shared" si="2147"/>
        <v>0</v>
      </c>
      <c r="EU270" s="849">
        <f t="shared" si="2147"/>
        <v>0</v>
      </c>
      <c r="EV270" s="849">
        <f t="shared" si="2147"/>
        <v>0</v>
      </c>
      <c r="EW270" s="849">
        <f t="shared" si="2147"/>
        <v>0</v>
      </c>
      <c r="EX270" s="849">
        <f t="shared" si="2147"/>
        <v>0</v>
      </c>
      <c r="EY270" s="849">
        <f t="shared" si="2147"/>
        <v>0</v>
      </c>
      <c r="EZ270" s="849">
        <f t="shared" si="2147"/>
        <v>0</v>
      </c>
      <c r="FA270" s="849">
        <f t="shared" si="2147"/>
        <v>0</v>
      </c>
      <c r="FB270" s="849">
        <f t="shared" si="2147"/>
        <v>0</v>
      </c>
      <c r="FC270" s="849">
        <f t="shared" si="2147"/>
        <v>0</v>
      </c>
      <c r="FD270" s="849">
        <f t="shared" si="2147"/>
        <v>0</v>
      </c>
      <c r="FE270" s="849">
        <f t="shared" si="2147"/>
        <v>0</v>
      </c>
      <c r="FF270" s="849">
        <f t="shared" si="2147"/>
        <v>0</v>
      </c>
      <c r="FG270" s="849">
        <f t="shared" si="2147"/>
        <v>0</v>
      </c>
      <c r="FH270" s="849">
        <f t="shared" si="2147"/>
        <v>0</v>
      </c>
      <c r="FI270" s="849">
        <f t="shared" si="2147"/>
        <v>0</v>
      </c>
      <c r="FJ270" s="849">
        <f t="shared" si="2147"/>
        <v>0</v>
      </c>
      <c r="FK270" s="849">
        <f t="shared" si="2147"/>
        <v>0</v>
      </c>
      <c r="FL270" s="849">
        <f t="shared" si="2147"/>
        <v>0</v>
      </c>
      <c r="FM270" s="849">
        <f t="shared" si="2147"/>
        <v>0</v>
      </c>
      <c r="FN270" s="849">
        <f t="shared" si="2147"/>
        <v>0.26321756976751409</v>
      </c>
      <c r="FO270" s="849">
        <f t="shared" si="2147"/>
        <v>0.26321756976751409</v>
      </c>
      <c r="FP270" s="849">
        <f t="shared" si="2147"/>
        <v>0.26321756976751409</v>
      </c>
      <c r="FQ270" s="849">
        <f t="shared" si="2147"/>
        <v>0.26321756976751409</v>
      </c>
      <c r="FR270" s="849">
        <f t="shared" si="2147"/>
        <v>0.26321756976751409</v>
      </c>
      <c r="FS270" s="849">
        <f t="shared" si="2147"/>
        <v>0.26321756976751409</v>
      </c>
      <c r="FT270" s="849">
        <f t="shared" si="2147"/>
        <v>0.26321756976751409</v>
      </c>
      <c r="FU270" s="849">
        <f t="shared" si="2147"/>
        <v>0.26898163187977797</v>
      </c>
      <c r="FV270" s="849">
        <f t="shared" si="2147"/>
        <v>0.26898163187977797</v>
      </c>
      <c r="FW270" s="849">
        <f t="shared" si="2147"/>
        <v>0.26898163187977797</v>
      </c>
      <c r="FX270" s="849">
        <f t="shared" si="2147"/>
        <v>0.26898163187977797</v>
      </c>
      <c r="FY270" s="849">
        <f t="shared" si="2147"/>
        <v>0.24221813083179455</v>
      </c>
      <c r="FZ270" s="849">
        <f t="shared" si="2147"/>
        <v>0.24221813083179455</v>
      </c>
      <c r="GA270" s="849">
        <f t="shared" si="2147"/>
        <v>0.30527620236335107</v>
      </c>
      <c r="GB270" s="849">
        <f t="shared" si="2147"/>
        <v>0.30527620236335107</v>
      </c>
      <c r="GC270" s="849">
        <f t="shared" si="2147"/>
        <v>0.30527620236335107</v>
      </c>
      <c r="GD270" s="849">
        <f t="shared" si="2147"/>
        <v>1.2760532276179566</v>
      </c>
      <c r="GE270" s="849">
        <f t="shared" si="2147"/>
        <v>1.2760532276179566</v>
      </c>
      <c r="GF270" s="849">
        <f t="shared" si="2147"/>
        <v>1.2760532276179566</v>
      </c>
      <c r="GG270" s="849">
        <f t="shared" si="2147"/>
        <v>1.2760532276179566</v>
      </c>
      <c r="GH270" s="849">
        <f t="shared" si="2147"/>
        <v>1.1121960312891392</v>
      </c>
      <c r="GI270" s="849">
        <f t="shared" si="2147"/>
        <v>1.1121960312891392</v>
      </c>
      <c r="GJ270" s="849">
        <f t="shared" si="2147"/>
        <v>1.1121960312891392</v>
      </c>
      <c r="GK270" s="849">
        <f t="shared" si="2147"/>
        <v>1.1121960312891392</v>
      </c>
      <c r="GL270" s="849">
        <f t="shared" si="2147"/>
        <v>1.1121960312891392</v>
      </c>
      <c r="GM270" s="849">
        <f t="shared" si="2147"/>
        <v>1.1121960312891392</v>
      </c>
      <c r="GN270" s="849">
        <f t="shared" si="2147"/>
        <v>1.1121960312891392</v>
      </c>
      <c r="GO270" s="849">
        <f t="shared" si="2147"/>
        <v>1.1121960312891392</v>
      </c>
      <c r="GP270" s="849">
        <f t="shared" si="2147"/>
        <v>-2.445934491190016E-3</v>
      </c>
      <c r="GQ270" s="849">
        <f t="shared" si="2147"/>
        <v>-2.445934491190016E-3</v>
      </c>
      <c r="GR270" s="849">
        <f t="shared" si="2147"/>
        <v>-2.445934491190016E-3</v>
      </c>
      <c r="GS270" s="849">
        <f t="shared" si="2147"/>
        <v>-2.445934491190016E-3</v>
      </c>
      <c r="GT270" s="849">
        <f t="shared" si="2147"/>
        <v>-2.445934491190016E-3</v>
      </c>
      <c r="GU270" s="849">
        <f t="shared" ref="GU270:JF270" si="2148">GU267</f>
        <v>-2.445934491190016E-3</v>
      </c>
      <c r="GV270" s="849">
        <f t="shared" si="2148"/>
        <v>-2.445934491190016E-3</v>
      </c>
      <c r="GW270" s="849">
        <f t="shared" si="2148"/>
        <v>0</v>
      </c>
      <c r="GX270" s="849">
        <f t="shared" si="2148"/>
        <v>0</v>
      </c>
      <c r="GY270" s="849">
        <f t="shared" si="2148"/>
        <v>0</v>
      </c>
      <c r="GZ270" s="849">
        <f t="shared" si="2148"/>
        <v>0</v>
      </c>
      <c r="HA270" s="849">
        <f t="shared" si="2148"/>
        <v>0</v>
      </c>
      <c r="HB270" s="849">
        <f t="shared" si="2148"/>
        <v>0</v>
      </c>
      <c r="HC270" s="849">
        <f t="shared" si="2148"/>
        <v>0</v>
      </c>
      <c r="HD270" s="849">
        <f t="shared" si="2148"/>
        <v>0</v>
      </c>
      <c r="HE270" s="849">
        <f t="shared" si="2148"/>
        <v>0</v>
      </c>
      <c r="HF270" s="849">
        <f t="shared" si="2148"/>
        <v>0</v>
      </c>
      <c r="HG270" s="849">
        <f t="shared" si="2148"/>
        <v>0</v>
      </c>
      <c r="HH270" s="849">
        <f t="shared" si="2148"/>
        <v>0</v>
      </c>
      <c r="HI270" s="849">
        <f t="shared" si="2148"/>
        <v>0</v>
      </c>
      <c r="HJ270" s="849">
        <f t="shared" si="2148"/>
        <v>0</v>
      </c>
      <c r="HK270" s="849">
        <f t="shared" si="2148"/>
        <v>0</v>
      </c>
      <c r="HL270" s="849">
        <f t="shared" si="2148"/>
        <v>0</v>
      </c>
      <c r="HM270" s="849">
        <f t="shared" si="2148"/>
        <v>0</v>
      </c>
      <c r="HN270" s="849">
        <f t="shared" si="2148"/>
        <v>1.6981778694678873E-2</v>
      </c>
      <c r="HO270" s="849">
        <f t="shared" si="2148"/>
        <v>1.6981778694678873E-2</v>
      </c>
      <c r="HP270" s="849">
        <f t="shared" si="2148"/>
        <v>1.6981778694678873E-2</v>
      </c>
      <c r="HQ270" s="849">
        <f t="shared" si="2148"/>
        <v>1.6981778694678873E-2</v>
      </c>
      <c r="HR270" s="849">
        <f t="shared" si="2148"/>
        <v>1.6981778694678873E-2</v>
      </c>
      <c r="HS270" s="849">
        <f t="shared" si="2148"/>
        <v>1.6981778694678873E-2</v>
      </c>
      <c r="HT270" s="849">
        <f t="shared" si="2148"/>
        <v>1.6981778694678873E-2</v>
      </c>
      <c r="HU270" s="849">
        <f t="shared" si="2148"/>
        <v>3.9849130648855535E-2</v>
      </c>
      <c r="HV270" s="849">
        <f t="shared" si="2148"/>
        <v>3.9849130648855535E-2</v>
      </c>
      <c r="HW270" s="849">
        <f t="shared" si="2148"/>
        <v>3.9849130648855535E-2</v>
      </c>
      <c r="HX270" s="849">
        <f t="shared" si="2148"/>
        <v>3.9849130648855535E-2</v>
      </c>
      <c r="HY270" s="849">
        <f t="shared" si="2148"/>
        <v>4.6136786825103471E-2</v>
      </c>
      <c r="HZ270" s="849">
        <f t="shared" si="2148"/>
        <v>4.6136786825103471E-2</v>
      </c>
      <c r="IA270" s="849">
        <f t="shared" si="2148"/>
        <v>2.9542858293228669E-2</v>
      </c>
      <c r="IB270" s="849">
        <f t="shared" si="2148"/>
        <v>2.9542858293228669E-2</v>
      </c>
      <c r="IC270" s="849">
        <f t="shared" si="2148"/>
        <v>2.9542858293228669E-2</v>
      </c>
      <c r="ID270" s="849">
        <f t="shared" si="2148"/>
        <v>0.64420311079590675</v>
      </c>
      <c r="IE270" s="849">
        <f t="shared" si="2148"/>
        <v>0.64420311079590675</v>
      </c>
      <c r="IF270" s="849">
        <f t="shared" si="2148"/>
        <v>0.64420311079590675</v>
      </c>
      <c r="IG270" s="849">
        <f t="shared" si="2148"/>
        <v>0.64420311079590675</v>
      </c>
      <c r="IH270" s="849">
        <f t="shared" si="2148"/>
        <v>0.55794551735767861</v>
      </c>
      <c r="II270" s="849">
        <f t="shared" si="2148"/>
        <v>0.55794551735767861</v>
      </c>
      <c r="IJ270" s="849">
        <f t="shared" si="2148"/>
        <v>0.55794551735767861</v>
      </c>
      <c r="IK270" s="849">
        <f t="shared" si="2148"/>
        <v>0.55794551735767861</v>
      </c>
      <c r="IL270" s="849">
        <f t="shared" si="2148"/>
        <v>0.55794551735767861</v>
      </c>
      <c r="IM270" s="849">
        <f t="shared" si="2148"/>
        <v>0.55794551735767861</v>
      </c>
      <c r="IN270" s="849">
        <f t="shared" si="2148"/>
        <v>0.55794551735767861</v>
      </c>
      <c r="IO270" s="849">
        <f t="shared" si="2148"/>
        <v>0.55794551735767861</v>
      </c>
      <c r="IP270" s="849">
        <f t="shared" si="2148"/>
        <v>-4.8918689823800321E-3</v>
      </c>
      <c r="IQ270" s="849">
        <f t="shared" si="2148"/>
        <v>-4.8918689823800321E-3</v>
      </c>
      <c r="IR270" s="849">
        <f t="shared" si="2148"/>
        <v>-4.8918689823800321E-3</v>
      </c>
      <c r="IS270" s="849">
        <f t="shared" si="2148"/>
        <v>-4.8918689823800321E-3</v>
      </c>
      <c r="IT270" s="849">
        <f t="shared" si="2148"/>
        <v>-4.8918689823800321E-3</v>
      </c>
      <c r="IU270" s="849">
        <f t="shared" si="2148"/>
        <v>-4.8918689823800321E-3</v>
      </c>
      <c r="IV270" s="849">
        <f t="shared" si="2148"/>
        <v>-4.8918689823800321E-3</v>
      </c>
      <c r="IW270" s="849">
        <f t="shared" si="2148"/>
        <v>-1.3934858573705355E-3</v>
      </c>
      <c r="IX270" s="849">
        <f t="shared" si="2148"/>
        <v>-1.3934858573705355E-3</v>
      </c>
      <c r="IY270" s="849">
        <f t="shared" si="2148"/>
        <v>-1.3934858573705355E-3</v>
      </c>
      <c r="IZ270" s="849">
        <f t="shared" si="2148"/>
        <v>-1.3934858573705355E-3</v>
      </c>
      <c r="JA270" s="849">
        <f t="shared" si="2148"/>
        <v>-1.3934858573705355E-3</v>
      </c>
      <c r="JB270" s="849">
        <f t="shared" si="2148"/>
        <v>-5.2297575834900911E-3</v>
      </c>
      <c r="JC270" s="849">
        <f t="shared" si="2148"/>
        <v>-5.2297575834900911E-3</v>
      </c>
      <c r="JD270" s="849">
        <f t="shared" si="2148"/>
        <v>-5.2297575834900911E-3</v>
      </c>
      <c r="JE270" s="849">
        <f t="shared" si="2148"/>
        <v>-5.2297575834900911E-3</v>
      </c>
      <c r="JF270" s="849">
        <f t="shared" si="2148"/>
        <v>-4.7035069374494753E-3</v>
      </c>
      <c r="JG270" s="849">
        <f t="shared" ref="JG270:LR270" si="2149">JG267</f>
        <v>-4.7035069374494753E-3</v>
      </c>
      <c r="JH270" s="849">
        <f t="shared" si="2149"/>
        <v>-4.7035069374494753E-3</v>
      </c>
      <c r="JI270" s="849">
        <f t="shared" si="2149"/>
        <v>-4.7035069374494753E-3</v>
      </c>
      <c r="JJ270" s="849">
        <f t="shared" si="2149"/>
        <v>-4.7035069374494753E-3</v>
      </c>
      <c r="JK270" s="849">
        <f t="shared" si="2149"/>
        <v>-4.7035069374494753E-3</v>
      </c>
      <c r="JL270" s="849">
        <f t="shared" si="2149"/>
        <v>-4.7035069374494753E-3</v>
      </c>
      <c r="JM270" s="849">
        <f t="shared" si="2149"/>
        <v>-4.7035069374494753E-3</v>
      </c>
      <c r="JN270" s="849">
        <f t="shared" si="2149"/>
        <v>0.13585422955742565</v>
      </c>
      <c r="JO270" s="849">
        <f t="shared" si="2149"/>
        <v>0.13585422955742565</v>
      </c>
      <c r="JP270" s="849">
        <f t="shared" si="2149"/>
        <v>0.13585422955742565</v>
      </c>
      <c r="JQ270" s="849">
        <f t="shared" si="2149"/>
        <v>0.13585422955742565</v>
      </c>
      <c r="JR270" s="849">
        <f t="shared" si="2149"/>
        <v>0.13585422955742565</v>
      </c>
      <c r="JS270" s="849">
        <f t="shared" si="2149"/>
        <v>0.13585422955742565</v>
      </c>
      <c r="JT270" s="849">
        <f t="shared" si="2149"/>
        <v>0.13585422955742565</v>
      </c>
      <c r="JU270" s="849">
        <f t="shared" si="2149"/>
        <v>0.3287553278530666</v>
      </c>
      <c r="JV270" s="849">
        <f t="shared" si="2149"/>
        <v>0.3287553278530666</v>
      </c>
      <c r="JW270" s="849">
        <f t="shared" si="2149"/>
        <v>0.3287553278530666</v>
      </c>
      <c r="JX270" s="849">
        <f t="shared" si="2149"/>
        <v>0.3287553278530666</v>
      </c>
      <c r="JY270" s="849">
        <f t="shared" si="2149"/>
        <v>0.32295750777572607</v>
      </c>
      <c r="JZ270" s="849">
        <f t="shared" si="2149"/>
        <v>0.32295750777572607</v>
      </c>
      <c r="KA270" s="849">
        <f t="shared" si="2149"/>
        <v>0.26588572463904203</v>
      </c>
      <c r="KB270" s="849">
        <f t="shared" si="2149"/>
        <v>0.26588572463904203</v>
      </c>
      <c r="KC270" s="849">
        <f t="shared" si="2149"/>
        <v>0.26588572463904203</v>
      </c>
      <c r="KD270" s="849">
        <f t="shared" si="2149"/>
        <v>0.88236038826644148</v>
      </c>
      <c r="KE270" s="849">
        <f t="shared" si="2149"/>
        <v>0.88236038826644148</v>
      </c>
      <c r="KF270" s="849">
        <f t="shared" si="2149"/>
        <v>0.88236038826644148</v>
      </c>
      <c r="KG270" s="849">
        <f t="shared" si="2149"/>
        <v>0.88236038826644148</v>
      </c>
      <c r="KH270" s="849">
        <f t="shared" si="2149"/>
        <v>0.96809089766696488</v>
      </c>
      <c r="KI270" s="849">
        <f t="shared" si="2149"/>
        <v>0.96809089766696488</v>
      </c>
      <c r="KJ270" s="849">
        <f t="shared" si="2149"/>
        <v>0.96809089766696488</v>
      </c>
      <c r="KK270" s="849">
        <f t="shared" si="2149"/>
        <v>0.96809089766696488</v>
      </c>
      <c r="KL270" s="849">
        <f t="shared" si="2149"/>
        <v>0.96809089766696488</v>
      </c>
      <c r="KM270" s="849">
        <f t="shared" si="2149"/>
        <v>0.96809089766696488</v>
      </c>
      <c r="KN270" s="849">
        <f t="shared" si="2149"/>
        <v>0.96809089766696488</v>
      </c>
      <c r="KO270" s="849">
        <f t="shared" si="2149"/>
        <v>0.96809089766696488</v>
      </c>
      <c r="KP270" s="849">
        <f t="shared" si="2149"/>
        <v>0.17121541438336152</v>
      </c>
      <c r="KQ270" s="849">
        <f t="shared" si="2149"/>
        <v>0.17121541438336152</v>
      </c>
      <c r="KR270" s="849">
        <f t="shared" si="2149"/>
        <v>0.17121541438336152</v>
      </c>
      <c r="KS270" s="849">
        <f t="shared" si="2149"/>
        <v>0.17121541438336152</v>
      </c>
      <c r="KT270" s="849">
        <f t="shared" si="2149"/>
        <v>0.17121541438336152</v>
      </c>
      <c r="KU270" s="849">
        <f t="shared" si="2149"/>
        <v>0.17121541438336152</v>
      </c>
      <c r="KV270" s="849">
        <f t="shared" si="2149"/>
        <v>0.17121541438336152</v>
      </c>
      <c r="KW270" s="849">
        <f t="shared" si="2149"/>
        <v>4.2164113932528835E-2</v>
      </c>
      <c r="KX270" s="849">
        <f t="shared" si="2149"/>
        <v>4.2164113932528835E-2</v>
      </c>
      <c r="KY270" s="849">
        <f t="shared" si="2149"/>
        <v>4.2164113932528835E-2</v>
      </c>
      <c r="KZ270" s="849">
        <f t="shared" si="2149"/>
        <v>4.2164113932528835E-2</v>
      </c>
      <c r="LA270" s="849">
        <f t="shared" si="2149"/>
        <v>4.2164113932528835E-2</v>
      </c>
      <c r="LB270" s="849">
        <f t="shared" si="2149"/>
        <v>0.10985731948729516</v>
      </c>
      <c r="LC270" s="849">
        <f t="shared" si="2149"/>
        <v>0.10985731948729516</v>
      </c>
      <c r="LD270" s="849">
        <f t="shared" si="2149"/>
        <v>0.10985731948729516</v>
      </c>
      <c r="LE270" s="849">
        <f t="shared" si="2149"/>
        <v>0.10985731948729516</v>
      </c>
      <c r="LF270" s="849">
        <f t="shared" si="2149"/>
        <v>9.6518064813422733E-2</v>
      </c>
      <c r="LG270" s="849">
        <f t="shared" si="2149"/>
        <v>9.6518064813422733E-2</v>
      </c>
      <c r="LH270" s="849">
        <f t="shared" si="2149"/>
        <v>9.6518064813422733E-2</v>
      </c>
      <c r="LI270" s="849">
        <f t="shared" si="2149"/>
        <v>9.6518064813422733E-2</v>
      </c>
      <c r="LJ270" s="849">
        <f t="shared" si="2149"/>
        <v>9.6518064813422733E-2</v>
      </c>
      <c r="LK270" s="849">
        <f t="shared" si="2149"/>
        <v>9.6518064813422733E-2</v>
      </c>
      <c r="LL270" s="849">
        <f t="shared" si="2149"/>
        <v>9.6518064813422733E-2</v>
      </c>
      <c r="LM270" s="849">
        <f t="shared" si="2149"/>
        <v>9.6518064813422733E-2</v>
      </c>
      <c r="LN270" s="849">
        <f t="shared" si="2149"/>
        <v>7.6418004126054484E-2</v>
      </c>
      <c r="LO270" s="849">
        <f t="shared" si="2149"/>
        <v>7.6418004126054484E-2</v>
      </c>
      <c r="LP270" s="849">
        <f t="shared" si="2149"/>
        <v>7.6418004126054484E-2</v>
      </c>
      <c r="LQ270" s="849">
        <f t="shared" si="2149"/>
        <v>7.6418004126054484E-2</v>
      </c>
      <c r="LR270" s="849">
        <f t="shared" si="2149"/>
        <v>7.6418004126054484E-2</v>
      </c>
      <c r="LS270" s="849">
        <f t="shared" ref="LS270:OD270" si="2150">LS267</f>
        <v>7.6418004126054484E-2</v>
      </c>
      <c r="LT270" s="849">
        <f t="shared" si="2150"/>
        <v>7.6418004126054484E-2</v>
      </c>
      <c r="LU270" s="849">
        <f t="shared" si="2150"/>
        <v>0.13947195727099615</v>
      </c>
      <c r="LV270" s="849">
        <f t="shared" si="2150"/>
        <v>0.13947195727099615</v>
      </c>
      <c r="LW270" s="849">
        <f t="shared" si="2150"/>
        <v>0.13947195727099615</v>
      </c>
      <c r="LX270" s="849">
        <f t="shared" si="2150"/>
        <v>0.13947195727099615</v>
      </c>
      <c r="LY270" s="849">
        <f t="shared" si="2150"/>
        <v>0.1384103604753113</v>
      </c>
      <c r="LZ270" s="849">
        <f t="shared" si="2150"/>
        <v>0.1384103604753113</v>
      </c>
      <c r="MA270" s="849">
        <f t="shared" si="2150"/>
        <v>7.8780955448605638E-2</v>
      </c>
      <c r="MB270" s="849">
        <f t="shared" si="2150"/>
        <v>7.8780955448605638E-2</v>
      </c>
      <c r="MC270" s="849">
        <f t="shared" si="2150"/>
        <v>7.8780955448605638E-2</v>
      </c>
      <c r="MD270" s="849">
        <f t="shared" si="2150"/>
        <v>0.87755290236498062</v>
      </c>
      <c r="ME270" s="849">
        <f t="shared" si="2150"/>
        <v>0.87755290236498062</v>
      </c>
      <c r="MF270" s="849">
        <f t="shared" si="2150"/>
        <v>0.87755290236498062</v>
      </c>
      <c r="MG270" s="849">
        <f t="shared" si="2150"/>
        <v>0.87755290236498062</v>
      </c>
      <c r="MH270" s="849">
        <f t="shared" si="2150"/>
        <v>0.93483586683107411</v>
      </c>
      <c r="MI270" s="849">
        <f t="shared" si="2150"/>
        <v>0.93483586683107411</v>
      </c>
      <c r="MJ270" s="849">
        <f t="shared" si="2150"/>
        <v>0.93483586683107411</v>
      </c>
      <c r="MK270" s="849">
        <f t="shared" si="2150"/>
        <v>0.93483586683107411</v>
      </c>
      <c r="ML270" s="849">
        <f t="shared" si="2150"/>
        <v>0.93483586683107411</v>
      </c>
      <c r="MM270" s="849">
        <f t="shared" si="2150"/>
        <v>0.93483586683107411</v>
      </c>
      <c r="MN270" s="849">
        <f t="shared" si="2150"/>
        <v>0.93483586683107411</v>
      </c>
      <c r="MO270" s="849">
        <f t="shared" si="2150"/>
        <v>0.93483586683107411</v>
      </c>
      <c r="MP270" s="849">
        <f t="shared" si="2150"/>
        <v>-2.445934491190016E-3</v>
      </c>
      <c r="MQ270" s="849">
        <f t="shared" si="2150"/>
        <v>-2.445934491190016E-3</v>
      </c>
      <c r="MR270" s="849">
        <f t="shared" si="2150"/>
        <v>-2.445934491190016E-3</v>
      </c>
      <c r="MS270" s="849">
        <f t="shared" si="2150"/>
        <v>-2.445934491190016E-3</v>
      </c>
      <c r="MT270" s="849">
        <f t="shared" si="2150"/>
        <v>-2.445934491190016E-3</v>
      </c>
      <c r="MU270" s="849">
        <f t="shared" si="2150"/>
        <v>-2.445934491190016E-3</v>
      </c>
      <c r="MV270" s="849">
        <f t="shared" si="2150"/>
        <v>-2.445934491190016E-3</v>
      </c>
      <c r="MW270" s="849">
        <f t="shared" si="2150"/>
        <v>1.3844310920791969E-3</v>
      </c>
      <c r="MX270" s="849">
        <f t="shared" si="2150"/>
        <v>1.3844310920791969E-3</v>
      </c>
      <c r="MY270" s="849">
        <f t="shared" si="2150"/>
        <v>1.3844310920791969E-3</v>
      </c>
      <c r="MZ270" s="849">
        <f t="shared" si="2150"/>
        <v>1.3844310920791969E-3</v>
      </c>
      <c r="NA270" s="849">
        <f t="shared" si="2150"/>
        <v>1.3844310920791969E-3</v>
      </c>
      <c r="NB270" s="849">
        <f t="shared" si="2150"/>
        <v>0.55942208208571387</v>
      </c>
      <c r="NC270" s="849">
        <f t="shared" si="2150"/>
        <v>0.55942208208571387</v>
      </c>
      <c r="ND270" s="849">
        <f t="shared" si="2150"/>
        <v>0.55942208208571387</v>
      </c>
      <c r="NE270" s="849">
        <f t="shared" si="2150"/>
        <v>0.55942208208571387</v>
      </c>
      <c r="NF270" s="849">
        <f t="shared" si="2150"/>
        <v>0.37585730846793375</v>
      </c>
      <c r="NG270" s="849">
        <f t="shared" si="2150"/>
        <v>0.37585730846793375</v>
      </c>
      <c r="NH270" s="849">
        <f t="shared" si="2150"/>
        <v>0.37585730846793375</v>
      </c>
      <c r="NI270" s="849">
        <f t="shared" si="2150"/>
        <v>0.37585730846793375</v>
      </c>
      <c r="NJ270" s="849">
        <f t="shared" si="2150"/>
        <v>0.37585730846793375</v>
      </c>
      <c r="NK270" s="849">
        <f t="shared" si="2150"/>
        <v>0.37585730846793375</v>
      </c>
      <c r="NL270" s="849">
        <f t="shared" si="2150"/>
        <v>0.37585730846793375</v>
      </c>
      <c r="NM270" s="849">
        <f t="shared" si="2150"/>
        <v>0.37585730846793375</v>
      </c>
      <c r="NN270" s="849">
        <f t="shared" si="2150"/>
        <v>7.6418004126054484E-2</v>
      </c>
      <c r="NO270" s="849">
        <f t="shared" si="2150"/>
        <v>7.6418004126054484E-2</v>
      </c>
      <c r="NP270" s="849">
        <f t="shared" si="2150"/>
        <v>7.6418004126054484E-2</v>
      </c>
      <c r="NQ270" s="849">
        <f t="shared" si="2150"/>
        <v>7.6418004126054484E-2</v>
      </c>
      <c r="NR270" s="849">
        <f t="shared" si="2150"/>
        <v>7.6418004126054484E-2</v>
      </c>
      <c r="NS270" s="849">
        <f t="shared" si="2150"/>
        <v>7.6418004126054484E-2</v>
      </c>
      <c r="NT270" s="849">
        <f t="shared" si="2150"/>
        <v>7.6418004126054484E-2</v>
      </c>
      <c r="NU270" s="849">
        <f t="shared" si="2150"/>
        <v>0.13947195727099615</v>
      </c>
      <c r="NV270" s="849">
        <f t="shared" si="2150"/>
        <v>0.13947195727099615</v>
      </c>
      <c r="NW270" s="849">
        <f t="shared" si="2150"/>
        <v>0.13947195727099615</v>
      </c>
      <c r="NX270" s="849">
        <f t="shared" si="2150"/>
        <v>0.13947195727099615</v>
      </c>
      <c r="NY270" s="849">
        <f t="shared" si="2150"/>
        <v>0.1384103604753113</v>
      </c>
      <c r="NZ270" s="849">
        <f t="shared" si="2150"/>
        <v>0.1384103604753113</v>
      </c>
      <c r="OA270" s="849">
        <f t="shared" si="2150"/>
        <v>7.8780955448605638E-2</v>
      </c>
      <c r="OB270" s="849">
        <f t="shared" si="2150"/>
        <v>7.8780955448605638E-2</v>
      </c>
      <c r="OC270" s="849">
        <f t="shared" si="2150"/>
        <v>7.8780955448605638E-2</v>
      </c>
      <c r="OD270" s="849">
        <f t="shared" si="2150"/>
        <v>0.87755290236498062</v>
      </c>
      <c r="OE270" s="849">
        <f t="shared" ref="OE270:QP270" si="2151">OE267</f>
        <v>0.87755290236498062</v>
      </c>
      <c r="OF270" s="849">
        <f t="shared" si="2151"/>
        <v>0.87755290236498062</v>
      </c>
      <c r="OG270" s="849">
        <f t="shared" si="2151"/>
        <v>0.87755290236498062</v>
      </c>
      <c r="OH270" s="849">
        <f t="shared" si="2151"/>
        <v>0.93483586683107411</v>
      </c>
      <c r="OI270" s="849">
        <f t="shared" si="2151"/>
        <v>0.93483586683107411</v>
      </c>
      <c r="OJ270" s="849">
        <f t="shared" si="2151"/>
        <v>0.93483586683107411</v>
      </c>
      <c r="OK270" s="849">
        <f t="shared" si="2151"/>
        <v>0.93483586683107411</v>
      </c>
      <c r="OL270" s="849">
        <f t="shared" si="2151"/>
        <v>0.93483586683107411</v>
      </c>
      <c r="OM270" s="849">
        <f t="shared" si="2151"/>
        <v>0.93483586683107411</v>
      </c>
      <c r="ON270" s="849">
        <f t="shared" si="2151"/>
        <v>0.93483586683107411</v>
      </c>
      <c r="OO270" s="849">
        <f t="shared" si="2151"/>
        <v>0.93483586683107411</v>
      </c>
      <c r="OP270" s="849">
        <f t="shared" si="2151"/>
        <v>-2.445934491190016E-3</v>
      </c>
      <c r="OQ270" s="849">
        <f t="shared" si="2151"/>
        <v>-2.445934491190016E-3</v>
      </c>
      <c r="OR270" s="849">
        <f t="shared" si="2151"/>
        <v>-2.445934491190016E-3</v>
      </c>
      <c r="OS270" s="849">
        <f t="shared" si="2151"/>
        <v>-2.445934491190016E-3</v>
      </c>
      <c r="OT270" s="849">
        <f t="shared" si="2151"/>
        <v>-2.445934491190016E-3</v>
      </c>
      <c r="OU270" s="849">
        <f t="shared" si="2151"/>
        <v>-2.445934491190016E-3</v>
      </c>
      <c r="OV270" s="849">
        <f t="shared" si="2151"/>
        <v>-2.445934491190016E-3</v>
      </c>
      <c r="OW270" s="849">
        <f t="shared" si="2151"/>
        <v>1.3844310920791969E-3</v>
      </c>
      <c r="OX270" s="849">
        <f t="shared" si="2151"/>
        <v>1.3844310920791969E-3</v>
      </c>
      <c r="OY270" s="849">
        <f t="shared" si="2151"/>
        <v>1.3844310920791969E-3</v>
      </c>
      <c r="OZ270" s="849">
        <f t="shared" si="2151"/>
        <v>1.3844310920791969E-3</v>
      </c>
      <c r="PA270" s="849">
        <f t="shared" si="2151"/>
        <v>1.3844310920791969E-3</v>
      </c>
      <c r="PB270" s="849">
        <f t="shared" si="2151"/>
        <v>0.55942208208571387</v>
      </c>
      <c r="PC270" s="849">
        <f t="shared" si="2151"/>
        <v>0.55942208208571387</v>
      </c>
      <c r="PD270" s="849">
        <f t="shared" si="2151"/>
        <v>0.55942208208571387</v>
      </c>
      <c r="PE270" s="849">
        <f t="shared" si="2151"/>
        <v>0.55942208208571387</v>
      </c>
      <c r="PF270" s="849">
        <f t="shared" si="2151"/>
        <v>0.37585730846793375</v>
      </c>
      <c r="PG270" s="849">
        <f t="shared" si="2151"/>
        <v>0.37585730846793375</v>
      </c>
      <c r="PH270" s="849">
        <f t="shared" si="2151"/>
        <v>0.37585730846793375</v>
      </c>
      <c r="PI270" s="849">
        <f t="shared" si="2151"/>
        <v>0.37585730846793375</v>
      </c>
      <c r="PJ270" s="849">
        <f t="shared" si="2151"/>
        <v>0.37585730846793375</v>
      </c>
      <c r="PK270" s="849">
        <f t="shared" si="2151"/>
        <v>0.37585730846793375</v>
      </c>
      <c r="PL270" s="849">
        <f t="shared" si="2151"/>
        <v>0.37585730846793375</v>
      </c>
      <c r="PM270" s="849">
        <f t="shared" si="2151"/>
        <v>0.37585730846793375</v>
      </c>
      <c r="PN270" s="849">
        <f t="shared" si="2151"/>
        <v>7.6418004126054484E-2</v>
      </c>
      <c r="PO270" s="849">
        <f t="shared" si="2151"/>
        <v>7.6418004126054484E-2</v>
      </c>
      <c r="PP270" s="849">
        <f t="shared" si="2151"/>
        <v>7.6418004126054484E-2</v>
      </c>
      <c r="PQ270" s="849">
        <f t="shared" si="2151"/>
        <v>7.6418004126054484E-2</v>
      </c>
      <c r="PR270" s="849">
        <f t="shared" si="2151"/>
        <v>7.6418004126054484E-2</v>
      </c>
      <c r="PS270" s="849">
        <f t="shared" si="2151"/>
        <v>7.6418004126054484E-2</v>
      </c>
      <c r="PT270" s="849">
        <f t="shared" si="2151"/>
        <v>7.6418004126054484E-2</v>
      </c>
      <c r="PU270" s="849">
        <f t="shared" si="2151"/>
        <v>0.13947195727099615</v>
      </c>
      <c r="PV270" s="849">
        <f t="shared" si="2151"/>
        <v>0.13947195727099615</v>
      </c>
      <c r="PW270" s="849">
        <f t="shared" si="2151"/>
        <v>0.13947195727099615</v>
      </c>
      <c r="PX270" s="849">
        <f t="shared" si="2151"/>
        <v>0.13947195727099615</v>
      </c>
      <c r="PY270" s="849">
        <f t="shared" si="2151"/>
        <v>0.1384103604753113</v>
      </c>
      <c r="PZ270" s="849">
        <f t="shared" si="2151"/>
        <v>0.1384103604753113</v>
      </c>
      <c r="QA270" s="849">
        <f t="shared" si="2151"/>
        <v>7.8780955448605638E-2</v>
      </c>
      <c r="QB270" s="849">
        <f t="shared" si="2151"/>
        <v>7.8780955448605638E-2</v>
      </c>
      <c r="QC270" s="849">
        <f t="shared" si="2151"/>
        <v>7.8780955448605638E-2</v>
      </c>
      <c r="QD270" s="849">
        <f t="shared" si="2151"/>
        <v>0.87755290236498062</v>
      </c>
      <c r="QE270" s="849">
        <f t="shared" si="2151"/>
        <v>0.87755290236498062</v>
      </c>
      <c r="QF270" s="849">
        <f t="shared" si="2151"/>
        <v>0.87755290236498062</v>
      </c>
      <c r="QG270" s="849">
        <f t="shared" si="2151"/>
        <v>0.87755290236498062</v>
      </c>
      <c r="QH270" s="849">
        <f t="shared" si="2151"/>
        <v>0.93483586683107411</v>
      </c>
      <c r="QI270" s="849">
        <f t="shared" si="2151"/>
        <v>0.93483586683107411</v>
      </c>
      <c r="QJ270" s="849">
        <f t="shared" si="2151"/>
        <v>0.93483586683107411</v>
      </c>
      <c r="QK270" s="849">
        <f t="shared" si="2151"/>
        <v>0.93483586683107411</v>
      </c>
      <c r="QL270" s="849">
        <f t="shared" si="2151"/>
        <v>0.93483586683107411</v>
      </c>
      <c r="QM270" s="849">
        <f t="shared" si="2151"/>
        <v>0.93483586683107411</v>
      </c>
      <c r="QN270" s="849">
        <f t="shared" si="2151"/>
        <v>0.93483586683107411</v>
      </c>
      <c r="QO270" s="849">
        <f t="shared" si="2151"/>
        <v>0.93483586683107411</v>
      </c>
      <c r="QP270" s="849">
        <f t="shared" si="2151"/>
        <v>-2.445934491190016E-3</v>
      </c>
      <c r="QQ270" s="849">
        <f t="shared" ref="QQ270:SI270" si="2152">QQ267</f>
        <v>-2.445934491190016E-3</v>
      </c>
      <c r="QR270" s="849">
        <f t="shared" si="2152"/>
        <v>-2.445934491190016E-3</v>
      </c>
      <c r="QS270" s="849">
        <f t="shared" si="2152"/>
        <v>-2.445934491190016E-3</v>
      </c>
      <c r="QT270" s="849">
        <f t="shared" si="2152"/>
        <v>-2.445934491190016E-3</v>
      </c>
      <c r="QU270" s="849">
        <f t="shared" si="2152"/>
        <v>-2.445934491190016E-3</v>
      </c>
      <c r="QV270" s="849">
        <f t="shared" si="2152"/>
        <v>-2.445934491190016E-3</v>
      </c>
      <c r="QW270" s="849">
        <f t="shared" si="2152"/>
        <v>1.3844310920791969E-3</v>
      </c>
      <c r="QX270" s="849">
        <f t="shared" si="2152"/>
        <v>1.3844310920791969E-3</v>
      </c>
      <c r="QY270" s="849">
        <f t="shared" si="2152"/>
        <v>1.3844310920791969E-3</v>
      </c>
      <c r="QZ270" s="849">
        <f t="shared" si="2152"/>
        <v>1.3844310920791969E-3</v>
      </c>
      <c r="RA270" s="849">
        <f t="shared" si="2152"/>
        <v>1.3844310920791969E-3</v>
      </c>
      <c r="RB270" s="849">
        <f t="shared" si="2152"/>
        <v>0.55942208208571387</v>
      </c>
      <c r="RC270" s="849">
        <f t="shared" si="2152"/>
        <v>0.55942208208571387</v>
      </c>
      <c r="RD270" s="849">
        <f t="shared" si="2152"/>
        <v>0.55942208208571387</v>
      </c>
      <c r="RE270" s="849">
        <f t="shared" si="2152"/>
        <v>0.55942208208571387</v>
      </c>
      <c r="RF270" s="849">
        <f t="shared" si="2152"/>
        <v>0.37585730846793375</v>
      </c>
      <c r="RG270" s="849">
        <f t="shared" si="2152"/>
        <v>0.37585730846793375</v>
      </c>
      <c r="RH270" s="849">
        <f t="shared" si="2152"/>
        <v>0.37585730846793375</v>
      </c>
      <c r="RI270" s="849">
        <f t="shared" si="2152"/>
        <v>0.37585730846793375</v>
      </c>
      <c r="RJ270" s="849">
        <f t="shared" si="2152"/>
        <v>0.37585730846793375</v>
      </c>
      <c r="RK270" s="849">
        <f t="shared" si="2152"/>
        <v>0.37585730846793375</v>
      </c>
      <c r="RL270" s="849">
        <f t="shared" si="2152"/>
        <v>0.37585730846793375</v>
      </c>
      <c r="RM270" s="849">
        <f t="shared" si="2152"/>
        <v>0.37585730846793375</v>
      </c>
      <c r="RN270" s="849">
        <f t="shared" si="2152"/>
        <v>7.6418004126054484E-2</v>
      </c>
      <c r="RO270" s="849">
        <f t="shared" si="2152"/>
        <v>7.6418004126054484E-2</v>
      </c>
      <c r="RP270" s="849">
        <f t="shared" si="2152"/>
        <v>7.6418004126054484E-2</v>
      </c>
      <c r="RQ270" s="849">
        <f t="shared" si="2152"/>
        <v>7.6418004126054484E-2</v>
      </c>
      <c r="RR270" s="849">
        <f t="shared" si="2152"/>
        <v>7.6418004126054484E-2</v>
      </c>
      <c r="RS270" s="849">
        <f t="shared" si="2152"/>
        <v>7.6418004126054484E-2</v>
      </c>
      <c r="RT270" s="849">
        <f t="shared" si="2152"/>
        <v>7.6418004126054484E-2</v>
      </c>
      <c r="RU270" s="849">
        <f t="shared" si="2152"/>
        <v>0.13947195727099615</v>
      </c>
      <c r="RV270" s="849">
        <f t="shared" si="2152"/>
        <v>0.13947195727099615</v>
      </c>
      <c r="RW270" s="849">
        <f t="shared" si="2152"/>
        <v>0.13947195727099615</v>
      </c>
      <c r="RX270" s="849">
        <f t="shared" si="2152"/>
        <v>0.13947195727099615</v>
      </c>
      <c r="RY270" s="849">
        <f t="shared" si="2152"/>
        <v>0.1384103604753113</v>
      </c>
      <c r="RZ270" s="849">
        <f t="shared" si="2152"/>
        <v>0.1384103604753113</v>
      </c>
      <c r="SA270" s="849">
        <f t="shared" si="2152"/>
        <v>7.8780955448605638E-2</v>
      </c>
      <c r="SB270" s="849">
        <f t="shared" si="2152"/>
        <v>7.8780955448605638E-2</v>
      </c>
      <c r="SC270" s="849">
        <f t="shared" si="2152"/>
        <v>7.8780955448605638E-2</v>
      </c>
      <c r="SD270" s="849">
        <f t="shared" si="2152"/>
        <v>0.87755290236498062</v>
      </c>
      <c r="SE270" s="849">
        <f t="shared" si="2152"/>
        <v>0.87755290236498062</v>
      </c>
      <c r="SF270" s="849">
        <f t="shared" si="2152"/>
        <v>0.87755290236498062</v>
      </c>
      <c r="SG270" s="849">
        <f t="shared" si="2152"/>
        <v>0.87755290236498062</v>
      </c>
      <c r="SH270" s="849">
        <f t="shared" si="2152"/>
        <v>0.93483586683107411</v>
      </c>
      <c r="SI270" s="849">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0">
        <f>K270</f>
        <v>0</v>
      </c>
      <c r="L271" s="850">
        <f t="shared" ref="L271" si="2154">L270</f>
        <v>0</v>
      </c>
      <c r="M271" s="850">
        <f t="shared" ref="M271" si="2155">M270</f>
        <v>0</v>
      </c>
      <c r="N271" s="850">
        <f t="shared" ref="N271" si="2156">N270</f>
        <v>0</v>
      </c>
      <c r="O271" s="850">
        <f t="shared" ref="O271" si="2157">O270</f>
        <v>0</v>
      </c>
      <c r="P271" s="850">
        <f t="shared" ref="P271" si="2158">P270</f>
        <v>0</v>
      </c>
      <c r="Q271" s="850">
        <f t="shared" ref="Q271" si="2159">Q270</f>
        <v>0</v>
      </c>
      <c r="R271" s="850">
        <f t="shared" ref="R271" si="2160">R270</f>
        <v>0</v>
      </c>
      <c r="S271" s="850">
        <f t="shared" ref="S271" si="2161">S270</f>
        <v>0</v>
      </c>
      <c r="T271" s="850">
        <f t="shared" ref="T271" si="2162">T270</f>
        <v>0</v>
      </c>
      <c r="U271" s="850">
        <f t="shared" ref="U271" si="2163">U270</f>
        <v>0</v>
      </c>
      <c r="V271" s="850">
        <f t="shared" ref="V271" si="2164">V270</f>
        <v>0</v>
      </c>
      <c r="W271" s="850">
        <f t="shared" ref="W271" si="2165">W270</f>
        <v>0</v>
      </c>
      <c r="X271" s="850">
        <f t="shared" ref="X271" si="2166">X270</f>
        <v>0</v>
      </c>
      <c r="Y271" s="850">
        <f t="shared" ref="Y271" si="2167">Y270</f>
        <v>0</v>
      </c>
      <c r="Z271" s="850">
        <f t="shared" ref="Z271" si="2168">Z270</f>
        <v>0</v>
      </c>
      <c r="AA271" s="850">
        <f t="shared" ref="AA271" si="2169">AA270</f>
        <v>0</v>
      </c>
      <c r="AB271" s="850">
        <f t="shared" ref="AB271" si="2170">AB270</f>
        <v>0</v>
      </c>
      <c r="AC271" s="850">
        <f t="shared" ref="AC271" si="2171">AC270</f>
        <v>0</v>
      </c>
      <c r="AD271" s="850">
        <f t="shared" ref="AD271" si="2172">AD270</f>
        <v>0</v>
      </c>
      <c r="AE271" s="850">
        <f t="shared" ref="AE271" si="2173">AE270</f>
        <v>0</v>
      </c>
      <c r="AF271" s="850">
        <f t="shared" ref="AF271" si="2174">AF270</f>
        <v>0</v>
      </c>
      <c r="AG271" s="850">
        <f t="shared" ref="AG271" si="2175">AG270</f>
        <v>0</v>
      </c>
      <c r="AH271" s="850">
        <f t="shared" ref="AH271" si="2176">AH270</f>
        <v>0</v>
      </c>
      <c r="AI271" s="850">
        <f t="shared" ref="AI271" si="2177">AI270</f>
        <v>0</v>
      </c>
      <c r="AJ271" s="850">
        <f t="shared" ref="AJ271" si="2178">AJ270</f>
        <v>0</v>
      </c>
      <c r="AK271" s="850">
        <f t="shared" ref="AK271" si="2179">AK270</f>
        <v>0</v>
      </c>
      <c r="AL271" s="850">
        <f t="shared" ref="AL271" si="2180">AL270</f>
        <v>0</v>
      </c>
      <c r="AM271" s="850">
        <f t="shared" ref="AM271" si="2181">AM270</f>
        <v>0</v>
      </c>
      <c r="AN271" s="850">
        <f t="shared" ref="AN271" si="2182">AN270</f>
        <v>0</v>
      </c>
      <c r="AO271" s="850">
        <f t="shared" ref="AO271" si="2183">AO270</f>
        <v>0</v>
      </c>
      <c r="AP271" s="850">
        <f t="shared" ref="AP271" si="2184">AP270</f>
        <v>0</v>
      </c>
      <c r="AQ271" s="850">
        <f t="shared" ref="AQ271" si="2185">AQ270</f>
        <v>0</v>
      </c>
      <c r="AR271" s="850">
        <f t="shared" ref="AR271" si="2186">AR270</f>
        <v>0</v>
      </c>
      <c r="AS271" s="850">
        <f t="shared" ref="AS271" si="2187">AS270</f>
        <v>0</v>
      </c>
      <c r="AT271" s="850">
        <f t="shared" ref="AT271" si="2188">AT270</f>
        <v>0</v>
      </c>
      <c r="AU271" s="850">
        <f t="shared" ref="AU271" si="2189">AU270</f>
        <v>0</v>
      </c>
      <c r="AV271" s="850">
        <f t="shared" ref="AV271" si="2190">AV270</f>
        <v>0</v>
      </c>
      <c r="AW271" s="850">
        <f t="shared" ref="AW271" si="2191">AW270</f>
        <v>0</v>
      </c>
      <c r="AX271" s="850">
        <f t="shared" ref="AX271" si="2192">AX270</f>
        <v>0</v>
      </c>
      <c r="AY271" s="850">
        <f t="shared" ref="AY271" si="2193">AY270</f>
        <v>0</v>
      </c>
      <c r="AZ271" s="850">
        <f t="shared" ref="AZ271" si="2194">AZ270</f>
        <v>0</v>
      </c>
      <c r="BA271" s="850">
        <f t="shared" ref="BA271" si="2195">BA270</f>
        <v>0</v>
      </c>
      <c r="BB271" s="850">
        <f t="shared" ref="BB271" si="2196">BB270</f>
        <v>0</v>
      </c>
      <c r="BC271" s="850">
        <f t="shared" ref="BC271" si="2197">BC270</f>
        <v>0</v>
      </c>
      <c r="BD271" s="850">
        <f t="shared" ref="BD271" si="2198">BD270</f>
        <v>0</v>
      </c>
      <c r="BE271" s="850">
        <f t="shared" ref="BE271" si="2199">BE270</f>
        <v>0</v>
      </c>
      <c r="BF271" s="850">
        <f t="shared" ref="BF271" si="2200">BF270</f>
        <v>0</v>
      </c>
      <c r="BG271" s="850">
        <f t="shared" ref="BG271" si="2201">BG270</f>
        <v>0</v>
      </c>
      <c r="BH271" s="850">
        <f t="shared" ref="BH271" si="2202">BH270</f>
        <v>0</v>
      </c>
      <c r="BI271" s="850">
        <f t="shared" ref="BI271" si="2203">BI270</f>
        <v>0</v>
      </c>
      <c r="BJ271" s="850">
        <f t="shared" ref="BJ271" si="2204">BJ270</f>
        <v>0</v>
      </c>
      <c r="BK271" s="850">
        <f t="shared" ref="BK271" si="2205">BK270</f>
        <v>0</v>
      </c>
      <c r="BL271" s="850">
        <f t="shared" ref="BL271" si="2206">BL270</f>
        <v>0</v>
      </c>
      <c r="BM271" s="850">
        <f t="shared" ref="BM271" si="2207">BM270</f>
        <v>0</v>
      </c>
      <c r="BN271" s="850">
        <f t="shared" ref="BN271" si="2208">BN270</f>
        <v>0</v>
      </c>
      <c r="BO271" s="850">
        <f t="shared" ref="BO271" si="2209">BO270</f>
        <v>0</v>
      </c>
      <c r="BP271" s="850">
        <f t="shared" ref="BP271" si="2210">BP270</f>
        <v>0</v>
      </c>
      <c r="BQ271" s="850">
        <f t="shared" ref="BQ271" si="2211">BQ270</f>
        <v>0</v>
      </c>
      <c r="BR271" s="850">
        <f t="shared" ref="BR271" si="2212">BR270</f>
        <v>0</v>
      </c>
      <c r="BS271" s="850">
        <f t="shared" ref="BS271" si="2213">BS270</f>
        <v>0</v>
      </c>
      <c r="BT271" s="850">
        <f t="shared" ref="BT271" si="2214">BT270</f>
        <v>0</v>
      </c>
      <c r="BU271" s="850">
        <f t="shared" ref="BU271" si="2215">BU270</f>
        <v>0</v>
      </c>
      <c r="BV271" s="850">
        <f t="shared" ref="BV271" si="2216">BV270</f>
        <v>0</v>
      </c>
      <c r="BW271" s="850">
        <f t="shared" ref="BW271" si="2217">BW270</f>
        <v>0</v>
      </c>
      <c r="BX271" s="850">
        <f t="shared" ref="BX271" si="2218">BX270</f>
        <v>0</v>
      </c>
      <c r="BY271" s="850">
        <f t="shared" ref="BY271" si="2219">BY270</f>
        <v>0</v>
      </c>
      <c r="BZ271" s="850">
        <f t="shared" ref="BZ271" si="2220">BZ270</f>
        <v>0</v>
      </c>
      <c r="CA271" s="850">
        <f t="shared" ref="CA271" si="2221">CA270</f>
        <v>0</v>
      </c>
      <c r="CB271" s="850">
        <f t="shared" ref="CB271" si="2222">CB270</f>
        <v>0</v>
      </c>
      <c r="CC271" s="850">
        <f t="shared" ref="CC271" si="2223">CC270</f>
        <v>0</v>
      </c>
      <c r="CD271" s="850">
        <f t="shared" ref="CD271" si="2224">CD270</f>
        <v>0</v>
      </c>
      <c r="CE271" s="850">
        <f t="shared" ref="CE271" si="2225">CE270</f>
        <v>0</v>
      </c>
      <c r="CF271" s="850">
        <f t="shared" ref="CF271" si="2226">CF270</f>
        <v>0</v>
      </c>
      <c r="CG271" s="850">
        <f t="shared" ref="CG271" si="2227">CG270</f>
        <v>0</v>
      </c>
      <c r="CH271" s="850">
        <f t="shared" ref="CH271" si="2228">CH270</f>
        <v>0</v>
      </c>
      <c r="CI271" s="850">
        <f t="shared" ref="CI271" si="2229">CI270</f>
        <v>0</v>
      </c>
      <c r="CJ271" s="850">
        <f t="shared" ref="CJ271" si="2230">CJ270</f>
        <v>0</v>
      </c>
      <c r="CK271" s="850">
        <f t="shared" ref="CK271" si="2231">CK270</f>
        <v>0</v>
      </c>
      <c r="CL271" s="850">
        <f t="shared" ref="CL271" si="2232">CL270</f>
        <v>0</v>
      </c>
      <c r="CM271" s="850">
        <f t="shared" ref="CM271" si="2233">CM270</f>
        <v>0</v>
      </c>
      <c r="CN271" s="850">
        <f t="shared" ref="CN271" si="2234">CN270</f>
        <v>0</v>
      </c>
      <c r="CO271" s="850">
        <f t="shared" ref="CO271" si="2235">CO270</f>
        <v>0</v>
      </c>
      <c r="CP271" s="850">
        <f t="shared" ref="CP271" si="2236">CP270</f>
        <v>0</v>
      </c>
      <c r="CQ271" s="850">
        <f t="shared" ref="CQ271" si="2237">CQ270</f>
        <v>0</v>
      </c>
      <c r="CR271" s="850">
        <f t="shared" ref="CR271" si="2238">CR270</f>
        <v>0</v>
      </c>
      <c r="CS271" s="850">
        <f t="shared" ref="CS271" si="2239">CS270</f>
        <v>0</v>
      </c>
      <c r="CT271" s="850">
        <f t="shared" ref="CT271" si="2240">CT270</f>
        <v>0</v>
      </c>
      <c r="CU271" s="850">
        <f t="shared" ref="CU271" si="2241">CU270</f>
        <v>0</v>
      </c>
      <c r="CV271" s="850">
        <f t="shared" ref="CV271" si="2242">CV270</f>
        <v>0</v>
      </c>
      <c r="CW271" s="850">
        <f t="shared" ref="CW271" si="2243">CW270</f>
        <v>0</v>
      </c>
      <c r="CX271" s="850">
        <f t="shared" ref="CX271" si="2244">CX270</f>
        <v>0</v>
      </c>
      <c r="CY271" s="850">
        <f t="shared" ref="CY271" si="2245">CY270</f>
        <v>0</v>
      </c>
      <c r="CZ271" s="850">
        <f t="shared" ref="CZ271" si="2246">CZ270</f>
        <v>0</v>
      </c>
      <c r="DA271" s="850">
        <f t="shared" ref="DA271" si="2247">DA270</f>
        <v>0</v>
      </c>
      <c r="DB271" s="850">
        <f t="shared" ref="DB271" si="2248">DB270</f>
        <v>0</v>
      </c>
      <c r="DC271" s="850">
        <f t="shared" ref="DC271" si="2249">DC270</f>
        <v>0</v>
      </c>
      <c r="DD271" s="850">
        <f t="shared" ref="DD271" si="2250">DD270</f>
        <v>0</v>
      </c>
      <c r="DE271" s="850">
        <f t="shared" ref="DE271" si="2251">DE270</f>
        <v>0</v>
      </c>
      <c r="DF271" s="850">
        <f t="shared" ref="DF271" si="2252">DF270</f>
        <v>0</v>
      </c>
      <c r="DG271" s="850">
        <f t="shared" ref="DG271" si="2253">DG270</f>
        <v>0</v>
      </c>
      <c r="DH271" s="850">
        <f t="shared" ref="DH271" si="2254">DH270</f>
        <v>0</v>
      </c>
      <c r="DI271" s="850">
        <f t="shared" ref="DI271" si="2255">DI270</f>
        <v>0</v>
      </c>
      <c r="DJ271" s="850">
        <f t="shared" ref="DJ271" si="2256">DJ270</f>
        <v>0</v>
      </c>
      <c r="DK271" s="850">
        <f t="shared" ref="DK271" si="2257">DK270</f>
        <v>0</v>
      </c>
      <c r="DL271" s="850">
        <f t="shared" ref="DL271" si="2258">DL270</f>
        <v>0</v>
      </c>
      <c r="DM271" s="850">
        <f t="shared" ref="DM271" si="2259">DM270</f>
        <v>0</v>
      </c>
      <c r="DN271" s="850">
        <f t="shared" ref="DN271" si="2260">DN270</f>
        <v>0.41605357801961684</v>
      </c>
      <c r="DO271" s="850">
        <f t="shared" ref="DO271" si="2261">DO270</f>
        <v>0.41605357801961684</v>
      </c>
      <c r="DP271" s="850">
        <f t="shared" ref="DP271" si="2262">DP270</f>
        <v>0.41605357801961684</v>
      </c>
      <c r="DQ271" s="850">
        <f t="shared" ref="DQ271" si="2263">DQ270</f>
        <v>0.41605357801961684</v>
      </c>
      <c r="DR271" s="850">
        <f t="shared" ref="DR271" si="2264">DR270</f>
        <v>0.41605357801961684</v>
      </c>
      <c r="DS271" s="850">
        <f t="shared" ref="DS271" si="2265">DS270</f>
        <v>0.41605357801961684</v>
      </c>
      <c r="DT271" s="850">
        <f t="shared" ref="DT271" si="2266">DT270</f>
        <v>0.41605357801961684</v>
      </c>
      <c r="DU271" s="850">
        <f t="shared" ref="DU271" si="2267">DU270</f>
        <v>0.40845358915077945</v>
      </c>
      <c r="DV271" s="850">
        <f t="shared" ref="DV271" si="2268">DV270</f>
        <v>0.40845358915077945</v>
      </c>
      <c r="DW271" s="850">
        <f t="shared" ref="DW271" si="2269">DW270</f>
        <v>0.40845358915077945</v>
      </c>
      <c r="DX271" s="850">
        <f t="shared" ref="DX271" si="2270">DX270</f>
        <v>0.40845358915077945</v>
      </c>
      <c r="DY271" s="850">
        <f t="shared" ref="DY271" si="2271">DY270</f>
        <v>0.42676527813221021</v>
      </c>
      <c r="DZ271" s="850">
        <f t="shared" ref="DZ271" si="2272">DZ270</f>
        <v>0.42676527813221021</v>
      </c>
      <c r="EA271" s="850">
        <f t="shared" ref="EA271" si="2273">EA270</f>
        <v>0.33481906065657796</v>
      </c>
      <c r="EB271" s="850">
        <f t="shared" ref="EB271" si="2274">EB270</f>
        <v>0.33481906065657796</v>
      </c>
      <c r="EC271" s="850">
        <f t="shared" ref="EC271" si="2275">EC270</f>
        <v>0.33481906065657796</v>
      </c>
      <c r="ED271" s="850">
        <f t="shared" ref="ED271" si="2276">ED270</f>
        <v>0.35242166353677895</v>
      </c>
      <c r="EE271" s="850">
        <f t="shared" ref="EE271" si="2277">EE270</f>
        <v>0.35242166353677895</v>
      </c>
      <c r="EF271" s="850">
        <f t="shared" ref="EF271" si="2278">EF270</f>
        <v>0.35242166353677895</v>
      </c>
      <c r="EG271" s="850">
        <f t="shared" ref="EG271" si="2279">EG270</f>
        <v>0.35242166353677895</v>
      </c>
      <c r="EH271" s="850">
        <f t="shared" ref="EH271" si="2280">EH270</f>
        <v>0.31777029465403928</v>
      </c>
      <c r="EI271" s="850">
        <f t="shared" ref="EI271" si="2281">EI270</f>
        <v>0.31777029465403928</v>
      </c>
      <c r="EJ271" s="850">
        <f t="shared" ref="EJ271" si="2282">EJ270</f>
        <v>0.31777029465403928</v>
      </c>
      <c r="EK271" s="850">
        <f t="shared" ref="EK271" si="2283">EK270</f>
        <v>0.31777029465403928</v>
      </c>
      <c r="EL271" s="850">
        <f t="shared" ref="EL271" si="2284">EL270</f>
        <v>0.31777029465403928</v>
      </c>
      <c r="EM271" s="850">
        <f t="shared" ref="EM271" si="2285">EM270</f>
        <v>0.31777029465403928</v>
      </c>
      <c r="EN271" s="850">
        <f t="shared" ref="EN271" si="2286">EN270</f>
        <v>0.31777029465403928</v>
      </c>
      <c r="EO271" s="850">
        <f t="shared" ref="EO271" si="2287">EO270</f>
        <v>0.31777029465403928</v>
      </c>
      <c r="EP271" s="850">
        <f t="shared" ref="EP271" si="2288">EP270</f>
        <v>0</v>
      </c>
      <c r="EQ271" s="850">
        <f t="shared" ref="EQ271" si="2289">EQ270</f>
        <v>0</v>
      </c>
      <c r="ER271" s="850">
        <f t="shared" ref="ER271" si="2290">ER270</f>
        <v>0</v>
      </c>
      <c r="ES271" s="850">
        <f t="shared" ref="ES271" si="2291">ES270</f>
        <v>0</v>
      </c>
      <c r="ET271" s="850">
        <f t="shared" ref="ET271" si="2292">ET270</f>
        <v>0</v>
      </c>
      <c r="EU271" s="850">
        <f t="shared" ref="EU271" si="2293">EU270</f>
        <v>0</v>
      </c>
      <c r="EV271" s="850">
        <f t="shared" ref="EV271" si="2294">EV270</f>
        <v>0</v>
      </c>
      <c r="EW271" s="850">
        <f t="shared" ref="EW271" si="2295">EW270</f>
        <v>0</v>
      </c>
      <c r="EX271" s="850">
        <f t="shared" ref="EX271" si="2296">EX270</f>
        <v>0</v>
      </c>
      <c r="EY271" s="850">
        <f t="shared" ref="EY271" si="2297">EY270</f>
        <v>0</v>
      </c>
      <c r="EZ271" s="850">
        <f t="shared" ref="EZ271" si="2298">EZ270</f>
        <v>0</v>
      </c>
      <c r="FA271" s="850">
        <f t="shared" ref="FA271" si="2299">FA270</f>
        <v>0</v>
      </c>
      <c r="FB271" s="850">
        <f t="shared" ref="FB271" si="2300">FB270</f>
        <v>0</v>
      </c>
      <c r="FC271" s="850">
        <f t="shared" ref="FC271" si="2301">FC270</f>
        <v>0</v>
      </c>
      <c r="FD271" s="850">
        <f t="shared" ref="FD271" si="2302">FD270</f>
        <v>0</v>
      </c>
      <c r="FE271" s="850">
        <f t="shared" ref="FE271" si="2303">FE270</f>
        <v>0</v>
      </c>
      <c r="FF271" s="850">
        <f t="shared" ref="FF271" si="2304">FF270</f>
        <v>0</v>
      </c>
      <c r="FG271" s="850">
        <f t="shared" ref="FG271" si="2305">FG270</f>
        <v>0</v>
      </c>
      <c r="FH271" s="850">
        <f t="shared" ref="FH271" si="2306">FH270</f>
        <v>0</v>
      </c>
      <c r="FI271" s="850">
        <f t="shared" ref="FI271" si="2307">FI270</f>
        <v>0</v>
      </c>
      <c r="FJ271" s="850">
        <f t="shared" ref="FJ271" si="2308">FJ270</f>
        <v>0</v>
      </c>
      <c r="FK271" s="850">
        <f t="shared" ref="FK271" si="2309">FK270</f>
        <v>0</v>
      </c>
      <c r="FL271" s="850">
        <f t="shared" ref="FL271" si="2310">FL270</f>
        <v>0</v>
      </c>
      <c r="FM271" s="850">
        <f t="shared" ref="FM271" si="2311">FM270</f>
        <v>0</v>
      </c>
      <c r="FN271" s="850">
        <f t="shared" ref="FN271" si="2312">FN270</f>
        <v>0.26321756976751409</v>
      </c>
      <c r="FO271" s="850">
        <f t="shared" ref="FO271" si="2313">FO270</f>
        <v>0.26321756976751409</v>
      </c>
      <c r="FP271" s="850">
        <f t="shared" ref="FP271" si="2314">FP270</f>
        <v>0.26321756976751409</v>
      </c>
      <c r="FQ271" s="850">
        <f t="shared" ref="FQ271" si="2315">FQ270</f>
        <v>0.26321756976751409</v>
      </c>
      <c r="FR271" s="850">
        <f t="shared" ref="FR271" si="2316">FR270</f>
        <v>0.26321756976751409</v>
      </c>
      <c r="FS271" s="850">
        <f t="shared" ref="FS271" si="2317">FS270</f>
        <v>0.26321756976751409</v>
      </c>
      <c r="FT271" s="850">
        <f t="shared" ref="FT271" si="2318">FT270</f>
        <v>0.26321756976751409</v>
      </c>
      <c r="FU271" s="850">
        <f t="shared" ref="FU271" si="2319">FU270</f>
        <v>0.26898163187977797</v>
      </c>
      <c r="FV271" s="850">
        <f t="shared" ref="FV271" si="2320">FV270</f>
        <v>0.26898163187977797</v>
      </c>
      <c r="FW271" s="850">
        <f t="shared" ref="FW271" si="2321">FW270</f>
        <v>0.26898163187977797</v>
      </c>
      <c r="FX271" s="850">
        <f t="shared" ref="FX271" si="2322">FX270</f>
        <v>0.26898163187977797</v>
      </c>
      <c r="FY271" s="850">
        <f t="shared" ref="FY271" si="2323">FY270</f>
        <v>0.24221813083179455</v>
      </c>
      <c r="FZ271" s="850">
        <f t="shared" ref="FZ271" si="2324">FZ270</f>
        <v>0.24221813083179455</v>
      </c>
      <c r="GA271" s="850">
        <f t="shared" ref="GA271" si="2325">GA270</f>
        <v>0.30527620236335107</v>
      </c>
      <c r="GB271" s="850">
        <f t="shared" ref="GB271" si="2326">GB270</f>
        <v>0.30527620236335107</v>
      </c>
      <c r="GC271" s="850">
        <f t="shared" ref="GC271" si="2327">GC270</f>
        <v>0.30527620236335107</v>
      </c>
      <c r="GD271" s="850">
        <f t="shared" ref="GD271" si="2328">GD270</f>
        <v>1.2760532276179566</v>
      </c>
      <c r="GE271" s="850">
        <f t="shared" ref="GE271" si="2329">GE270</f>
        <v>1.2760532276179566</v>
      </c>
      <c r="GF271" s="850">
        <f t="shared" ref="GF271" si="2330">GF270</f>
        <v>1.2760532276179566</v>
      </c>
      <c r="GG271" s="850">
        <f t="shared" ref="GG271" si="2331">GG270</f>
        <v>1.2760532276179566</v>
      </c>
      <c r="GH271" s="850">
        <f t="shared" ref="GH271" si="2332">GH270</f>
        <v>1.1121960312891392</v>
      </c>
      <c r="GI271" s="850">
        <f t="shared" ref="GI271" si="2333">GI270</f>
        <v>1.1121960312891392</v>
      </c>
      <c r="GJ271" s="850">
        <f t="shared" ref="GJ271" si="2334">GJ270</f>
        <v>1.1121960312891392</v>
      </c>
      <c r="GK271" s="850">
        <f t="shared" ref="GK271" si="2335">GK270</f>
        <v>1.1121960312891392</v>
      </c>
      <c r="GL271" s="850">
        <f t="shared" ref="GL271" si="2336">GL270</f>
        <v>1.1121960312891392</v>
      </c>
      <c r="GM271" s="850">
        <f t="shared" ref="GM271" si="2337">GM270</f>
        <v>1.1121960312891392</v>
      </c>
      <c r="GN271" s="850">
        <f t="shared" ref="GN271" si="2338">GN270</f>
        <v>1.1121960312891392</v>
      </c>
      <c r="GO271" s="850">
        <f t="shared" ref="GO271" si="2339">GO270</f>
        <v>1.1121960312891392</v>
      </c>
      <c r="GP271" s="850">
        <f t="shared" ref="GP271" si="2340">GP270</f>
        <v>-2.445934491190016E-3</v>
      </c>
      <c r="GQ271" s="850">
        <f t="shared" ref="GQ271" si="2341">GQ270</f>
        <v>-2.445934491190016E-3</v>
      </c>
      <c r="GR271" s="850">
        <f t="shared" ref="GR271" si="2342">GR270</f>
        <v>-2.445934491190016E-3</v>
      </c>
      <c r="GS271" s="850">
        <f t="shared" ref="GS271" si="2343">GS270</f>
        <v>-2.445934491190016E-3</v>
      </c>
      <c r="GT271" s="850">
        <f t="shared" ref="GT271" si="2344">GT270</f>
        <v>-2.445934491190016E-3</v>
      </c>
      <c r="GU271" s="850">
        <f t="shared" ref="GU271" si="2345">GU270</f>
        <v>-2.445934491190016E-3</v>
      </c>
      <c r="GV271" s="850">
        <f t="shared" ref="GV271" si="2346">GV270</f>
        <v>-2.445934491190016E-3</v>
      </c>
      <c r="GW271" s="850">
        <f t="shared" ref="GW271" si="2347">GW270</f>
        <v>0</v>
      </c>
      <c r="GX271" s="850">
        <f t="shared" ref="GX271" si="2348">GX270</f>
        <v>0</v>
      </c>
      <c r="GY271" s="850">
        <f t="shared" ref="GY271" si="2349">GY270</f>
        <v>0</v>
      </c>
      <c r="GZ271" s="850">
        <f t="shared" ref="GZ271" si="2350">GZ270</f>
        <v>0</v>
      </c>
      <c r="HA271" s="850">
        <f t="shared" ref="HA271" si="2351">HA270</f>
        <v>0</v>
      </c>
      <c r="HB271" s="850">
        <f t="shared" ref="HB271" si="2352">HB270</f>
        <v>0</v>
      </c>
      <c r="HC271" s="850">
        <f t="shared" ref="HC271" si="2353">HC270</f>
        <v>0</v>
      </c>
      <c r="HD271" s="850">
        <f t="shared" ref="HD271" si="2354">HD270</f>
        <v>0</v>
      </c>
      <c r="HE271" s="850">
        <f t="shared" ref="HE271" si="2355">HE270</f>
        <v>0</v>
      </c>
      <c r="HF271" s="850">
        <f t="shared" ref="HF271" si="2356">HF270</f>
        <v>0</v>
      </c>
      <c r="HG271" s="850">
        <f t="shared" ref="HG271" si="2357">HG270</f>
        <v>0</v>
      </c>
      <c r="HH271" s="850">
        <f t="shared" ref="HH271" si="2358">HH270</f>
        <v>0</v>
      </c>
      <c r="HI271" s="850">
        <f t="shared" ref="HI271" si="2359">HI270</f>
        <v>0</v>
      </c>
      <c r="HJ271" s="850">
        <f t="shared" ref="HJ271" si="2360">HJ270</f>
        <v>0</v>
      </c>
      <c r="HK271" s="850">
        <f t="shared" ref="HK271" si="2361">HK270</f>
        <v>0</v>
      </c>
      <c r="HL271" s="850">
        <f t="shared" ref="HL271" si="2362">HL270</f>
        <v>0</v>
      </c>
      <c r="HM271" s="850">
        <f t="shared" ref="HM271" si="2363">HM270</f>
        <v>0</v>
      </c>
      <c r="HN271" s="850">
        <f t="shared" ref="HN271" si="2364">HN270</f>
        <v>1.6981778694678873E-2</v>
      </c>
      <c r="HO271" s="850">
        <f t="shared" ref="HO271" si="2365">HO270</f>
        <v>1.6981778694678873E-2</v>
      </c>
      <c r="HP271" s="850">
        <f t="shared" ref="HP271" si="2366">HP270</f>
        <v>1.6981778694678873E-2</v>
      </c>
      <c r="HQ271" s="850">
        <f t="shared" ref="HQ271" si="2367">HQ270</f>
        <v>1.6981778694678873E-2</v>
      </c>
      <c r="HR271" s="850">
        <f t="shared" ref="HR271" si="2368">HR270</f>
        <v>1.6981778694678873E-2</v>
      </c>
      <c r="HS271" s="850">
        <f t="shared" ref="HS271" si="2369">HS270</f>
        <v>1.6981778694678873E-2</v>
      </c>
      <c r="HT271" s="850">
        <f t="shared" ref="HT271" si="2370">HT270</f>
        <v>1.6981778694678873E-2</v>
      </c>
      <c r="HU271" s="850">
        <f t="shared" ref="HU271" si="2371">HU270</f>
        <v>3.9849130648855535E-2</v>
      </c>
      <c r="HV271" s="850">
        <f t="shared" ref="HV271" si="2372">HV270</f>
        <v>3.9849130648855535E-2</v>
      </c>
      <c r="HW271" s="850">
        <f t="shared" ref="HW271" si="2373">HW270</f>
        <v>3.9849130648855535E-2</v>
      </c>
      <c r="HX271" s="850">
        <f t="shared" ref="HX271" si="2374">HX270</f>
        <v>3.9849130648855535E-2</v>
      </c>
      <c r="HY271" s="850">
        <f t="shared" ref="HY271" si="2375">HY270</f>
        <v>4.6136786825103471E-2</v>
      </c>
      <c r="HZ271" s="850">
        <f t="shared" ref="HZ271" si="2376">HZ270</f>
        <v>4.6136786825103471E-2</v>
      </c>
      <c r="IA271" s="850">
        <f t="shared" ref="IA271" si="2377">IA270</f>
        <v>2.9542858293228669E-2</v>
      </c>
      <c r="IB271" s="850">
        <f t="shared" ref="IB271" si="2378">IB270</f>
        <v>2.9542858293228669E-2</v>
      </c>
      <c r="IC271" s="850">
        <f t="shared" ref="IC271" si="2379">IC270</f>
        <v>2.9542858293228669E-2</v>
      </c>
      <c r="ID271" s="850">
        <f t="shared" ref="ID271" si="2380">ID270</f>
        <v>0.64420311079590675</v>
      </c>
      <c r="IE271" s="850">
        <f t="shared" ref="IE271" si="2381">IE270</f>
        <v>0.64420311079590675</v>
      </c>
      <c r="IF271" s="850">
        <f t="shared" ref="IF271" si="2382">IF270</f>
        <v>0.64420311079590675</v>
      </c>
      <c r="IG271" s="850">
        <f t="shared" ref="IG271" si="2383">IG270</f>
        <v>0.64420311079590675</v>
      </c>
      <c r="IH271" s="850">
        <f t="shared" ref="IH271" si="2384">IH270</f>
        <v>0.55794551735767861</v>
      </c>
      <c r="II271" s="850">
        <f t="shared" ref="II271" si="2385">II270</f>
        <v>0.55794551735767861</v>
      </c>
      <c r="IJ271" s="850">
        <f t="shared" ref="IJ271" si="2386">IJ270</f>
        <v>0.55794551735767861</v>
      </c>
      <c r="IK271" s="850">
        <f t="shared" ref="IK271" si="2387">IK270</f>
        <v>0.55794551735767861</v>
      </c>
      <c r="IL271" s="850">
        <f t="shared" ref="IL271" si="2388">IL270</f>
        <v>0.55794551735767861</v>
      </c>
      <c r="IM271" s="850">
        <f t="shared" ref="IM271" si="2389">IM270</f>
        <v>0.55794551735767861</v>
      </c>
      <c r="IN271" s="850">
        <f t="shared" ref="IN271" si="2390">IN270</f>
        <v>0.55794551735767861</v>
      </c>
      <c r="IO271" s="850">
        <f t="shared" ref="IO271" si="2391">IO270</f>
        <v>0.55794551735767861</v>
      </c>
      <c r="IP271" s="850">
        <f t="shared" ref="IP271" si="2392">IP270</f>
        <v>-4.8918689823800321E-3</v>
      </c>
      <c r="IQ271" s="850">
        <f t="shared" ref="IQ271" si="2393">IQ270</f>
        <v>-4.8918689823800321E-3</v>
      </c>
      <c r="IR271" s="850">
        <f t="shared" ref="IR271" si="2394">IR270</f>
        <v>-4.8918689823800321E-3</v>
      </c>
      <c r="IS271" s="850">
        <f t="shared" ref="IS271" si="2395">IS270</f>
        <v>-4.8918689823800321E-3</v>
      </c>
      <c r="IT271" s="850">
        <f t="shared" ref="IT271" si="2396">IT270</f>
        <v>-4.8918689823800321E-3</v>
      </c>
      <c r="IU271" s="850">
        <f t="shared" ref="IU271" si="2397">IU270</f>
        <v>-4.8918689823800321E-3</v>
      </c>
      <c r="IV271" s="850">
        <f t="shared" ref="IV271" si="2398">IV270</f>
        <v>-4.8918689823800321E-3</v>
      </c>
      <c r="IW271" s="850">
        <f t="shared" ref="IW271" si="2399">IW270</f>
        <v>-1.3934858573705355E-3</v>
      </c>
      <c r="IX271" s="850">
        <f t="shared" ref="IX271" si="2400">IX270</f>
        <v>-1.3934858573705355E-3</v>
      </c>
      <c r="IY271" s="850">
        <f t="shared" ref="IY271" si="2401">IY270</f>
        <v>-1.3934858573705355E-3</v>
      </c>
      <c r="IZ271" s="850">
        <f t="shared" ref="IZ271" si="2402">IZ270</f>
        <v>-1.3934858573705355E-3</v>
      </c>
      <c r="JA271" s="850">
        <f t="shared" ref="JA271" si="2403">JA270</f>
        <v>-1.3934858573705355E-3</v>
      </c>
      <c r="JB271" s="850">
        <f t="shared" ref="JB271" si="2404">JB270</f>
        <v>-5.2297575834900911E-3</v>
      </c>
      <c r="JC271" s="850">
        <f t="shared" ref="JC271" si="2405">JC270</f>
        <v>-5.2297575834900911E-3</v>
      </c>
      <c r="JD271" s="850">
        <f t="shared" ref="JD271" si="2406">JD270</f>
        <v>-5.2297575834900911E-3</v>
      </c>
      <c r="JE271" s="850">
        <f t="shared" ref="JE271" si="2407">JE270</f>
        <v>-5.2297575834900911E-3</v>
      </c>
      <c r="JF271" s="850">
        <f t="shared" ref="JF271" si="2408">JF270</f>
        <v>-4.7035069374494753E-3</v>
      </c>
      <c r="JG271" s="850">
        <f t="shared" ref="JG271" si="2409">JG270</f>
        <v>-4.7035069374494753E-3</v>
      </c>
      <c r="JH271" s="850">
        <f t="shared" ref="JH271" si="2410">JH270</f>
        <v>-4.7035069374494753E-3</v>
      </c>
      <c r="JI271" s="850">
        <f t="shared" ref="JI271" si="2411">JI270</f>
        <v>-4.7035069374494753E-3</v>
      </c>
      <c r="JJ271" s="850">
        <f t="shared" ref="JJ271" si="2412">JJ270</f>
        <v>-4.7035069374494753E-3</v>
      </c>
      <c r="JK271" s="850">
        <f t="shared" ref="JK271" si="2413">JK270</f>
        <v>-4.7035069374494753E-3</v>
      </c>
      <c r="JL271" s="850">
        <f t="shared" ref="JL271" si="2414">JL270</f>
        <v>-4.7035069374494753E-3</v>
      </c>
      <c r="JM271" s="850">
        <f t="shared" ref="JM271" si="2415">JM270</f>
        <v>-4.7035069374494753E-3</v>
      </c>
      <c r="JN271" s="850">
        <f t="shared" ref="JN271" si="2416">JN270</f>
        <v>0.13585422955742565</v>
      </c>
      <c r="JO271" s="850">
        <f t="shared" ref="JO271" si="2417">JO270</f>
        <v>0.13585422955742565</v>
      </c>
      <c r="JP271" s="850">
        <f t="shared" ref="JP271" si="2418">JP270</f>
        <v>0.13585422955742565</v>
      </c>
      <c r="JQ271" s="850">
        <f t="shared" ref="JQ271" si="2419">JQ270</f>
        <v>0.13585422955742565</v>
      </c>
      <c r="JR271" s="850">
        <f t="shared" ref="JR271" si="2420">JR270</f>
        <v>0.13585422955742565</v>
      </c>
      <c r="JS271" s="850">
        <f t="shared" ref="JS271" si="2421">JS270</f>
        <v>0.13585422955742565</v>
      </c>
      <c r="JT271" s="850">
        <f t="shared" ref="JT271" si="2422">JT270</f>
        <v>0.13585422955742565</v>
      </c>
      <c r="JU271" s="850">
        <f t="shared" ref="JU271" si="2423">JU270</f>
        <v>0.3287553278530666</v>
      </c>
      <c r="JV271" s="850">
        <f t="shared" ref="JV271" si="2424">JV270</f>
        <v>0.3287553278530666</v>
      </c>
      <c r="JW271" s="850">
        <f t="shared" ref="JW271" si="2425">JW270</f>
        <v>0.3287553278530666</v>
      </c>
      <c r="JX271" s="850">
        <f t="shared" ref="JX271" si="2426">JX270</f>
        <v>0.3287553278530666</v>
      </c>
      <c r="JY271" s="850">
        <f t="shared" ref="JY271" si="2427">JY270</f>
        <v>0.32295750777572607</v>
      </c>
      <c r="JZ271" s="850">
        <f t="shared" ref="JZ271" si="2428">JZ270</f>
        <v>0.32295750777572607</v>
      </c>
      <c r="KA271" s="850">
        <f t="shared" ref="KA271" si="2429">KA270</f>
        <v>0.26588572463904203</v>
      </c>
      <c r="KB271" s="850">
        <f t="shared" ref="KB271" si="2430">KB270</f>
        <v>0.26588572463904203</v>
      </c>
      <c r="KC271" s="850">
        <f t="shared" ref="KC271" si="2431">KC270</f>
        <v>0.26588572463904203</v>
      </c>
      <c r="KD271" s="850">
        <f t="shared" ref="KD271" si="2432">KD270</f>
        <v>0.88236038826644148</v>
      </c>
      <c r="KE271" s="850">
        <f t="shared" ref="KE271" si="2433">KE270</f>
        <v>0.88236038826644148</v>
      </c>
      <c r="KF271" s="850">
        <f t="shared" ref="KF271" si="2434">KF270</f>
        <v>0.88236038826644148</v>
      </c>
      <c r="KG271" s="850">
        <f t="shared" ref="KG271" si="2435">KG270</f>
        <v>0.88236038826644148</v>
      </c>
      <c r="KH271" s="850">
        <f t="shared" ref="KH271" si="2436">KH270</f>
        <v>0.96809089766696488</v>
      </c>
      <c r="KI271" s="850">
        <f t="shared" ref="KI271" si="2437">KI270</f>
        <v>0.96809089766696488</v>
      </c>
      <c r="KJ271" s="850">
        <f t="shared" ref="KJ271" si="2438">KJ270</f>
        <v>0.96809089766696488</v>
      </c>
      <c r="KK271" s="850">
        <f t="shared" ref="KK271" si="2439">KK270</f>
        <v>0.96809089766696488</v>
      </c>
      <c r="KL271" s="850">
        <f t="shared" ref="KL271" si="2440">KL270</f>
        <v>0.96809089766696488</v>
      </c>
      <c r="KM271" s="850">
        <f t="shared" ref="KM271" si="2441">KM270</f>
        <v>0.96809089766696488</v>
      </c>
      <c r="KN271" s="850">
        <f t="shared" ref="KN271" si="2442">KN270</f>
        <v>0.96809089766696488</v>
      </c>
      <c r="KO271" s="850">
        <f t="shared" ref="KO271" si="2443">KO270</f>
        <v>0.96809089766696488</v>
      </c>
      <c r="KP271" s="850">
        <f t="shared" ref="KP271" si="2444">KP270</f>
        <v>0.17121541438336152</v>
      </c>
      <c r="KQ271" s="850">
        <f t="shared" ref="KQ271" si="2445">KQ270</f>
        <v>0.17121541438336152</v>
      </c>
      <c r="KR271" s="850">
        <f t="shared" ref="KR271" si="2446">KR270</f>
        <v>0.17121541438336152</v>
      </c>
      <c r="KS271" s="850">
        <f t="shared" ref="KS271" si="2447">KS270</f>
        <v>0.17121541438336152</v>
      </c>
      <c r="KT271" s="850">
        <f t="shared" ref="KT271" si="2448">KT270</f>
        <v>0.17121541438336152</v>
      </c>
      <c r="KU271" s="850">
        <f t="shared" ref="KU271" si="2449">KU270</f>
        <v>0.17121541438336152</v>
      </c>
      <c r="KV271" s="850">
        <f t="shared" ref="KV271" si="2450">KV270</f>
        <v>0.17121541438336152</v>
      </c>
      <c r="KW271" s="850">
        <f t="shared" ref="KW271" si="2451">KW270</f>
        <v>4.2164113932528835E-2</v>
      </c>
      <c r="KX271" s="850">
        <f t="shared" ref="KX271" si="2452">KX270</f>
        <v>4.2164113932528835E-2</v>
      </c>
      <c r="KY271" s="850">
        <f t="shared" ref="KY271" si="2453">KY270</f>
        <v>4.2164113932528835E-2</v>
      </c>
      <c r="KZ271" s="850">
        <f t="shared" ref="KZ271" si="2454">KZ270</f>
        <v>4.2164113932528835E-2</v>
      </c>
      <c r="LA271" s="850">
        <f t="shared" ref="LA271" si="2455">LA270</f>
        <v>4.2164113932528835E-2</v>
      </c>
      <c r="LB271" s="850">
        <f t="shared" ref="LB271" si="2456">LB270</f>
        <v>0.10985731948729516</v>
      </c>
      <c r="LC271" s="850">
        <f t="shared" ref="LC271" si="2457">LC270</f>
        <v>0.10985731948729516</v>
      </c>
      <c r="LD271" s="850">
        <f t="shared" ref="LD271" si="2458">LD270</f>
        <v>0.10985731948729516</v>
      </c>
      <c r="LE271" s="850">
        <f t="shared" ref="LE271" si="2459">LE270</f>
        <v>0.10985731948729516</v>
      </c>
      <c r="LF271" s="850">
        <f t="shared" ref="LF271" si="2460">LF270</f>
        <v>9.6518064813422733E-2</v>
      </c>
      <c r="LG271" s="850">
        <f t="shared" ref="LG271" si="2461">LG270</f>
        <v>9.6518064813422733E-2</v>
      </c>
      <c r="LH271" s="850">
        <f t="shared" ref="LH271" si="2462">LH270</f>
        <v>9.6518064813422733E-2</v>
      </c>
      <c r="LI271" s="850">
        <f t="shared" ref="LI271" si="2463">LI270</f>
        <v>9.6518064813422733E-2</v>
      </c>
      <c r="LJ271" s="850">
        <f t="shared" ref="LJ271" si="2464">LJ270</f>
        <v>9.6518064813422733E-2</v>
      </c>
      <c r="LK271" s="850">
        <f t="shared" ref="LK271" si="2465">LK270</f>
        <v>9.6518064813422733E-2</v>
      </c>
      <c r="LL271" s="850">
        <f t="shared" ref="LL271" si="2466">LL270</f>
        <v>9.6518064813422733E-2</v>
      </c>
      <c r="LM271" s="850">
        <f t="shared" ref="LM271" si="2467">LM270</f>
        <v>9.6518064813422733E-2</v>
      </c>
      <c r="LN271" s="850">
        <f t="shared" ref="LN271" si="2468">LN270</f>
        <v>7.6418004126054484E-2</v>
      </c>
      <c r="LO271" s="850">
        <f t="shared" ref="LO271" si="2469">LO270</f>
        <v>7.6418004126054484E-2</v>
      </c>
      <c r="LP271" s="850">
        <f t="shared" ref="LP271" si="2470">LP270</f>
        <v>7.6418004126054484E-2</v>
      </c>
      <c r="LQ271" s="850">
        <f t="shared" ref="LQ271" si="2471">LQ270</f>
        <v>7.6418004126054484E-2</v>
      </c>
      <c r="LR271" s="850">
        <f t="shared" ref="LR271" si="2472">LR270</f>
        <v>7.6418004126054484E-2</v>
      </c>
      <c r="LS271" s="850">
        <f t="shared" ref="LS271" si="2473">LS270</f>
        <v>7.6418004126054484E-2</v>
      </c>
      <c r="LT271" s="850">
        <f t="shared" ref="LT271" si="2474">LT270</f>
        <v>7.6418004126054484E-2</v>
      </c>
      <c r="LU271" s="850">
        <f t="shared" ref="LU271" si="2475">LU270</f>
        <v>0.13947195727099615</v>
      </c>
      <c r="LV271" s="850">
        <f t="shared" ref="LV271" si="2476">LV270</f>
        <v>0.13947195727099615</v>
      </c>
      <c r="LW271" s="850">
        <f t="shared" ref="LW271" si="2477">LW270</f>
        <v>0.13947195727099615</v>
      </c>
      <c r="LX271" s="850">
        <f t="shared" ref="LX271" si="2478">LX270</f>
        <v>0.13947195727099615</v>
      </c>
      <c r="LY271" s="850">
        <f t="shared" ref="LY271" si="2479">LY270</f>
        <v>0.1384103604753113</v>
      </c>
      <c r="LZ271" s="850">
        <f t="shared" ref="LZ271" si="2480">LZ270</f>
        <v>0.1384103604753113</v>
      </c>
      <c r="MA271" s="850">
        <f t="shared" ref="MA271" si="2481">MA270</f>
        <v>7.8780955448605638E-2</v>
      </c>
      <c r="MB271" s="850">
        <f t="shared" ref="MB271" si="2482">MB270</f>
        <v>7.8780955448605638E-2</v>
      </c>
      <c r="MC271" s="850">
        <f t="shared" ref="MC271" si="2483">MC270</f>
        <v>7.8780955448605638E-2</v>
      </c>
      <c r="MD271" s="850">
        <f t="shared" ref="MD271" si="2484">MD270</f>
        <v>0.87755290236498062</v>
      </c>
      <c r="ME271" s="850">
        <f t="shared" ref="ME271" si="2485">ME270</f>
        <v>0.87755290236498062</v>
      </c>
      <c r="MF271" s="850">
        <f t="shared" ref="MF271" si="2486">MF270</f>
        <v>0.87755290236498062</v>
      </c>
      <c r="MG271" s="850">
        <f t="shared" ref="MG271" si="2487">MG270</f>
        <v>0.87755290236498062</v>
      </c>
      <c r="MH271" s="850">
        <f t="shared" ref="MH271" si="2488">MH270</f>
        <v>0.93483586683107411</v>
      </c>
      <c r="MI271" s="850">
        <f t="shared" ref="MI271" si="2489">MI270</f>
        <v>0.93483586683107411</v>
      </c>
      <c r="MJ271" s="850">
        <f t="shared" ref="MJ271" si="2490">MJ270</f>
        <v>0.93483586683107411</v>
      </c>
      <c r="MK271" s="850">
        <f t="shared" ref="MK271" si="2491">MK270</f>
        <v>0.93483586683107411</v>
      </c>
      <c r="ML271" s="850">
        <f t="shared" ref="ML271" si="2492">ML270</f>
        <v>0.93483586683107411</v>
      </c>
      <c r="MM271" s="850">
        <f t="shared" ref="MM271" si="2493">MM270</f>
        <v>0.93483586683107411</v>
      </c>
      <c r="MN271" s="850">
        <f t="shared" ref="MN271" si="2494">MN270</f>
        <v>0.93483586683107411</v>
      </c>
      <c r="MO271" s="850">
        <f t="shared" ref="MO271" si="2495">MO270</f>
        <v>0.93483586683107411</v>
      </c>
      <c r="MP271" s="850">
        <f t="shared" ref="MP271" si="2496">MP270</f>
        <v>-2.445934491190016E-3</v>
      </c>
      <c r="MQ271" s="850">
        <f t="shared" ref="MQ271" si="2497">MQ270</f>
        <v>-2.445934491190016E-3</v>
      </c>
      <c r="MR271" s="850">
        <f t="shared" ref="MR271" si="2498">MR270</f>
        <v>-2.445934491190016E-3</v>
      </c>
      <c r="MS271" s="850">
        <f t="shared" ref="MS271" si="2499">MS270</f>
        <v>-2.445934491190016E-3</v>
      </c>
      <c r="MT271" s="850">
        <f t="shared" ref="MT271" si="2500">MT270</f>
        <v>-2.445934491190016E-3</v>
      </c>
      <c r="MU271" s="850">
        <f t="shared" ref="MU271" si="2501">MU270</f>
        <v>-2.445934491190016E-3</v>
      </c>
      <c r="MV271" s="850">
        <f t="shared" ref="MV271" si="2502">MV270</f>
        <v>-2.445934491190016E-3</v>
      </c>
      <c r="MW271" s="850">
        <f t="shared" ref="MW271" si="2503">MW270</f>
        <v>1.3844310920791969E-3</v>
      </c>
      <c r="MX271" s="850">
        <f t="shared" ref="MX271" si="2504">MX270</f>
        <v>1.3844310920791969E-3</v>
      </c>
      <c r="MY271" s="850">
        <f t="shared" ref="MY271" si="2505">MY270</f>
        <v>1.3844310920791969E-3</v>
      </c>
      <c r="MZ271" s="850">
        <f t="shared" ref="MZ271" si="2506">MZ270</f>
        <v>1.3844310920791969E-3</v>
      </c>
      <c r="NA271" s="850">
        <f t="shared" ref="NA271" si="2507">NA270</f>
        <v>1.3844310920791969E-3</v>
      </c>
      <c r="NB271" s="850">
        <f t="shared" ref="NB271" si="2508">NB270</f>
        <v>0.55942208208571387</v>
      </c>
      <c r="NC271" s="850">
        <f t="shared" ref="NC271" si="2509">NC270</f>
        <v>0.55942208208571387</v>
      </c>
      <c r="ND271" s="850">
        <f t="shared" ref="ND271" si="2510">ND270</f>
        <v>0.55942208208571387</v>
      </c>
      <c r="NE271" s="850">
        <f t="shared" ref="NE271" si="2511">NE270</f>
        <v>0.55942208208571387</v>
      </c>
      <c r="NF271" s="850">
        <f t="shared" ref="NF271" si="2512">NF270</f>
        <v>0.37585730846793375</v>
      </c>
      <c r="NG271" s="850">
        <f t="shared" ref="NG271" si="2513">NG270</f>
        <v>0.37585730846793375</v>
      </c>
      <c r="NH271" s="850">
        <f t="shared" ref="NH271" si="2514">NH270</f>
        <v>0.37585730846793375</v>
      </c>
      <c r="NI271" s="850">
        <f t="shared" ref="NI271" si="2515">NI270</f>
        <v>0.37585730846793375</v>
      </c>
      <c r="NJ271" s="850">
        <f t="shared" ref="NJ271" si="2516">NJ270</f>
        <v>0.37585730846793375</v>
      </c>
      <c r="NK271" s="850">
        <f t="shared" ref="NK271" si="2517">NK270</f>
        <v>0.37585730846793375</v>
      </c>
      <c r="NL271" s="850">
        <f t="shared" ref="NL271" si="2518">NL270</f>
        <v>0.37585730846793375</v>
      </c>
      <c r="NM271" s="850">
        <f t="shared" ref="NM271" si="2519">NM270</f>
        <v>0.37585730846793375</v>
      </c>
      <c r="NN271" s="850">
        <f t="shared" ref="NN271" si="2520">NN270</f>
        <v>7.6418004126054484E-2</v>
      </c>
      <c r="NO271" s="850">
        <f t="shared" ref="NO271" si="2521">NO270</f>
        <v>7.6418004126054484E-2</v>
      </c>
      <c r="NP271" s="850">
        <f t="shared" ref="NP271" si="2522">NP270</f>
        <v>7.6418004126054484E-2</v>
      </c>
      <c r="NQ271" s="850">
        <f t="shared" ref="NQ271" si="2523">NQ270</f>
        <v>7.6418004126054484E-2</v>
      </c>
      <c r="NR271" s="850">
        <f t="shared" ref="NR271" si="2524">NR270</f>
        <v>7.6418004126054484E-2</v>
      </c>
      <c r="NS271" s="850">
        <f t="shared" ref="NS271" si="2525">NS270</f>
        <v>7.6418004126054484E-2</v>
      </c>
      <c r="NT271" s="850">
        <f t="shared" ref="NT271" si="2526">NT270</f>
        <v>7.6418004126054484E-2</v>
      </c>
      <c r="NU271" s="850">
        <f t="shared" ref="NU271" si="2527">NU270</f>
        <v>0.13947195727099615</v>
      </c>
      <c r="NV271" s="850">
        <f t="shared" ref="NV271" si="2528">NV270</f>
        <v>0.13947195727099615</v>
      </c>
      <c r="NW271" s="850">
        <f t="shared" ref="NW271" si="2529">NW270</f>
        <v>0.13947195727099615</v>
      </c>
      <c r="NX271" s="850">
        <f t="shared" ref="NX271" si="2530">NX270</f>
        <v>0.13947195727099615</v>
      </c>
      <c r="NY271" s="850">
        <f t="shared" ref="NY271" si="2531">NY270</f>
        <v>0.1384103604753113</v>
      </c>
      <c r="NZ271" s="850">
        <f t="shared" ref="NZ271" si="2532">NZ270</f>
        <v>0.1384103604753113</v>
      </c>
      <c r="OA271" s="850">
        <f t="shared" ref="OA271" si="2533">OA270</f>
        <v>7.8780955448605638E-2</v>
      </c>
      <c r="OB271" s="850">
        <f t="shared" ref="OB271" si="2534">OB270</f>
        <v>7.8780955448605638E-2</v>
      </c>
      <c r="OC271" s="850">
        <f t="shared" ref="OC271" si="2535">OC270</f>
        <v>7.8780955448605638E-2</v>
      </c>
      <c r="OD271" s="850">
        <f t="shared" ref="OD271" si="2536">OD270</f>
        <v>0.87755290236498062</v>
      </c>
      <c r="OE271" s="850">
        <f t="shared" ref="OE271" si="2537">OE270</f>
        <v>0.87755290236498062</v>
      </c>
      <c r="OF271" s="850">
        <f t="shared" ref="OF271" si="2538">OF270</f>
        <v>0.87755290236498062</v>
      </c>
      <c r="OG271" s="850">
        <f t="shared" ref="OG271" si="2539">OG270</f>
        <v>0.87755290236498062</v>
      </c>
      <c r="OH271" s="850">
        <f t="shared" ref="OH271" si="2540">OH270</f>
        <v>0.93483586683107411</v>
      </c>
      <c r="OI271" s="850">
        <f t="shared" ref="OI271" si="2541">OI270</f>
        <v>0.93483586683107411</v>
      </c>
      <c r="OJ271" s="850">
        <f t="shared" ref="OJ271" si="2542">OJ270</f>
        <v>0.93483586683107411</v>
      </c>
      <c r="OK271" s="850">
        <f t="shared" ref="OK271" si="2543">OK270</f>
        <v>0.93483586683107411</v>
      </c>
      <c r="OL271" s="850">
        <f t="shared" ref="OL271" si="2544">OL270</f>
        <v>0.93483586683107411</v>
      </c>
      <c r="OM271" s="850">
        <f t="shared" ref="OM271" si="2545">OM270</f>
        <v>0.93483586683107411</v>
      </c>
      <c r="ON271" s="850">
        <f t="shared" ref="ON271" si="2546">ON270</f>
        <v>0.93483586683107411</v>
      </c>
      <c r="OO271" s="850">
        <f t="shared" ref="OO271" si="2547">OO270</f>
        <v>0.93483586683107411</v>
      </c>
      <c r="OP271" s="850">
        <f t="shared" ref="OP271" si="2548">OP270</f>
        <v>-2.445934491190016E-3</v>
      </c>
      <c r="OQ271" s="850">
        <f t="shared" ref="OQ271" si="2549">OQ270</f>
        <v>-2.445934491190016E-3</v>
      </c>
      <c r="OR271" s="850">
        <f t="shared" ref="OR271" si="2550">OR270</f>
        <v>-2.445934491190016E-3</v>
      </c>
      <c r="OS271" s="850">
        <f t="shared" ref="OS271" si="2551">OS270</f>
        <v>-2.445934491190016E-3</v>
      </c>
      <c r="OT271" s="850">
        <f t="shared" ref="OT271" si="2552">OT270</f>
        <v>-2.445934491190016E-3</v>
      </c>
      <c r="OU271" s="850">
        <f t="shared" ref="OU271" si="2553">OU270</f>
        <v>-2.445934491190016E-3</v>
      </c>
      <c r="OV271" s="850">
        <f t="shared" ref="OV271" si="2554">OV270</f>
        <v>-2.445934491190016E-3</v>
      </c>
      <c r="OW271" s="850">
        <f t="shared" ref="OW271" si="2555">OW270</f>
        <v>1.3844310920791969E-3</v>
      </c>
      <c r="OX271" s="850">
        <f t="shared" ref="OX271" si="2556">OX270</f>
        <v>1.3844310920791969E-3</v>
      </c>
      <c r="OY271" s="850">
        <f t="shared" ref="OY271" si="2557">OY270</f>
        <v>1.3844310920791969E-3</v>
      </c>
      <c r="OZ271" s="850">
        <f t="shared" ref="OZ271" si="2558">OZ270</f>
        <v>1.3844310920791969E-3</v>
      </c>
      <c r="PA271" s="850">
        <f t="shared" ref="PA271" si="2559">PA270</f>
        <v>1.3844310920791969E-3</v>
      </c>
      <c r="PB271" s="850">
        <f t="shared" ref="PB271" si="2560">PB270</f>
        <v>0.55942208208571387</v>
      </c>
      <c r="PC271" s="850">
        <f t="shared" ref="PC271" si="2561">PC270</f>
        <v>0.55942208208571387</v>
      </c>
      <c r="PD271" s="850">
        <f t="shared" ref="PD271" si="2562">PD270</f>
        <v>0.55942208208571387</v>
      </c>
      <c r="PE271" s="850">
        <f t="shared" ref="PE271" si="2563">PE270</f>
        <v>0.55942208208571387</v>
      </c>
      <c r="PF271" s="850">
        <f t="shared" ref="PF271" si="2564">PF270</f>
        <v>0.37585730846793375</v>
      </c>
      <c r="PG271" s="850">
        <f t="shared" ref="PG271" si="2565">PG270</f>
        <v>0.37585730846793375</v>
      </c>
      <c r="PH271" s="850">
        <f t="shared" ref="PH271" si="2566">PH270</f>
        <v>0.37585730846793375</v>
      </c>
      <c r="PI271" s="850">
        <f t="shared" ref="PI271" si="2567">PI270</f>
        <v>0.37585730846793375</v>
      </c>
      <c r="PJ271" s="850">
        <f t="shared" ref="PJ271" si="2568">PJ270</f>
        <v>0.37585730846793375</v>
      </c>
      <c r="PK271" s="850">
        <f t="shared" ref="PK271" si="2569">PK270</f>
        <v>0.37585730846793375</v>
      </c>
      <c r="PL271" s="850">
        <f t="shared" ref="PL271" si="2570">PL270</f>
        <v>0.37585730846793375</v>
      </c>
      <c r="PM271" s="850">
        <f t="shared" ref="PM271" si="2571">PM270</f>
        <v>0.37585730846793375</v>
      </c>
      <c r="PN271" s="850">
        <f t="shared" ref="PN271" si="2572">PN270</f>
        <v>7.6418004126054484E-2</v>
      </c>
      <c r="PO271" s="850">
        <f t="shared" ref="PO271" si="2573">PO270</f>
        <v>7.6418004126054484E-2</v>
      </c>
      <c r="PP271" s="850">
        <f t="shared" ref="PP271" si="2574">PP270</f>
        <v>7.6418004126054484E-2</v>
      </c>
      <c r="PQ271" s="850">
        <f t="shared" ref="PQ271" si="2575">PQ270</f>
        <v>7.6418004126054484E-2</v>
      </c>
      <c r="PR271" s="850">
        <f t="shared" ref="PR271" si="2576">PR270</f>
        <v>7.6418004126054484E-2</v>
      </c>
      <c r="PS271" s="850">
        <f t="shared" ref="PS271" si="2577">PS270</f>
        <v>7.6418004126054484E-2</v>
      </c>
      <c r="PT271" s="850">
        <f t="shared" ref="PT271" si="2578">PT270</f>
        <v>7.6418004126054484E-2</v>
      </c>
      <c r="PU271" s="850">
        <f t="shared" ref="PU271" si="2579">PU270</f>
        <v>0.13947195727099615</v>
      </c>
      <c r="PV271" s="850">
        <f t="shared" ref="PV271" si="2580">PV270</f>
        <v>0.13947195727099615</v>
      </c>
      <c r="PW271" s="850">
        <f t="shared" ref="PW271" si="2581">PW270</f>
        <v>0.13947195727099615</v>
      </c>
      <c r="PX271" s="850">
        <f t="shared" ref="PX271" si="2582">PX270</f>
        <v>0.13947195727099615</v>
      </c>
      <c r="PY271" s="850">
        <f t="shared" ref="PY271" si="2583">PY270</f>
        <v>0.1384103604753113</v>
      </c>
      <c r="PZ271" s="850">
        <f t="shared" ref="PZ271" si="2584">PZ270</f>
        <v>0.1384103604753113</v>
      </c>
      <c r="QA271" s="850">
        <f t="shared" ref="QA271" si="2585">QA270</f>
        <v>7.8780955448605638E-2</v>
      </c>
      <c r="QB271" s="850">
        <f t="shared" ref="QB271" si="2586">QB270</f>
        <v>7.8780955448605638E-2</v>
      </c>
      <c r="QC271" s="850">
        <f t="shared" ref="QC271" si="2587">QC270</f>
        <v>7.8780955448605638E-2</v>
      </c>
      <c r="QD271" s="850">
        <f t="shared" ref="QD271" si="2588">QD270</f>
        <v>0.87755290236498062</v>
      </c>
      <c r="QE271" s="850">
        <f t="shared" ref="QE271" si="2589">QE270</f>
        <v>0.87755290236498062</v>
      </c>
      <c r="QF271" s="850">
        <f t="shared" ref="QF271" si="2590">QF270</f>
        <v>0.87755290236498062</v>
      </c>
      <c r="QG271" s="850">
        <f t="shared" ref="QG271" si="2591">QG270</f>
        <v>0.87755290236498062</v>
      </c>
      <c r="QH271" s="850">
        <f t="shared" ref="QH271" si="2592">QH270</f>
        <v>0.93483586683107411</v>
      </c>
      <c r="QI271" s="850">
        <f t="shared" ref="QI271" si="2593">QI270</f>
        <v>0.93483586683107411</v>
      </c>
      <c r="QJ271" s="850">
        <f t="shared" ref="QJ271" si="2594">QJ270</f>
        <v>0.93483586683107411</v>
      </c>
      <c r="QK271" s="850">
        <f t="shared" ref="QK271" si="2595">QK270</f>
        <v>0.93483586683107411</v>
      </c>
      <c r="QL271" s="850">
        <f t="shared" ref="QL271" si="2596">QL270</f>
        <v>0.93483586683107411</v>
      </c>
      <c r="QM271" s="850">
        <f t="shared" ref="QM271" si="2597">QM270</f>
        <v>0.93483586683107411</v>
      </c>
      <c r="QN271" s="850">
        <f t="shared" ref="QN271" si="2598">QN270</f>
        <v>0.93483586683107411</v>
      </c>
      <c r="QO271" s="850">
        <f t="shared" ref="QO271" si="2599">QO270</f>
        <v>0.93483586683107411</v>
      </c>
      <c r="QP271" s="850">
        <f t="shared" ref="QP271" si="2600">QP270</f>
        <v>-2.445934491190016E-3</v>
      </c>
      <c r="QQ271" s="850">
        <f t="shared" ref="QQ271" si="2601">QQ270</f>
        <v>-2.445934491190016E-3</v>
      </c>
      <c r="QR271" s="850">
        <f t="shared" ref="QR271" si="2602">QR270</f>
        <v>-2.445934491190016E-3</v>
      </c>
      <c r="QS271" s="850">
        <f t="shared" ref="QS271" si="2603">QS270</f>
        <v>-2.445934491190016E-3</v>
      </c>
      <c r="QT271" s="850">
        <f t="shared" ref="QT271" si="2604">QT270</f>
        <v>-2.445934491190016E-3</v>
      </c>
      <c r="QU271" s="850">
        <f t="shared" ref="QU271" si="2605">QU270</f>
        <v>-2.445934491190016E-3</v>
      </c>
      <c r="QV271" s="850">
        <f t="shared" ref="QV271" si="2606">QV270</f>
        <v>-2.445934491190016E-3</v>
      </c>
      <c r="QW271" s="850">
        <f t="shared" ref="QW271" si="2607">QW270</f>
        <v>1.3844310920791969E-3</v>
      </c>
      <c r="QX271" s="850">
        <f t="shared" ref="QX271" si="2608">QX270</f>
        <v>1.3844310920791969E-3</v>
      </c>
      <c r="QY271" s="850">
        <f t="shared" ref="QY271" si="2609">QY270</f>
        <v>1.3844310920791969E-3</v>
      </c>
      <c r="QZ271" s="850">
        <f t="shared" ref="QZ271" si="2610">QZ270</f>
        <v>1.3844310920791969E-3</v>
      </c>
      <c r="RA271" s="850">
        <f t="shared" ref="RA271" si="2611">RA270</f>
        <v>1.3844310920791969E-3</v>
      </c>
      <c r="RB271" s="850">
        <f t="shared" ref="RB271" si="2612">RB270</f>
        <v>0.55942208208571387</v>
      </c>
      <c r="RC271" s="850">
        <f t="shared" ref="RC271" si="2613">RC270</f>
        <v>0.55942208208571387</v>
      </c>
      <c r="RD271" s="850">
        <f t="shared" ref="RD271" si="2614">RD270</f>
        <v>0.55942208208571387</v>
      </c>
      <c r="RE271" s="850">
        <f t="shared" ref="RE271" si="2615">RE270</f>
        <v>0.55942208208571387</v>
      </c>
      <c r="RF271" s="850">
        <f t="shared" ref="RF271" si="2616">RF270</f>
        <v>0.37585730846793375</v>
      </c>
      <c r="RG271" s="850">
        <f t="shared" ref="RG271" si="2617">RG270</f>
        <v>0.37585730846793375</v>
      </c>
      <c r="RH271" s="850">
        <f t="shared" ref="RH271" si="2618">RH270</f>
        <v>0.37585730846793375</v>
      </c>
      <c r="RI271" s="850">
        <f t="shared" ref="RI271" si="2619">RI270</f>
        <v>0.37585730846793375</v>
      </c>
      <c r="RJ271" s="850">
        <f t="shared" ref="RJ271" si="2620">RJ270</f>
        <v>0.37585730846793375</v>
      </c>
      <c r="RK271" s="850">
        <f t="shared" ref="RK271" si="2621">RK270</f>
        <v>0.37585730846793375</v>
      </c>
      <c r="RL271" s="850">
        <f t="shared" ref="RL271" si="2622">RL270</f>
        <v>0.37585730846793375</v>
      </c>
      <c r="RM271" s="850">
        <f t="shared" ref="RM271" si="2623">RM270</f>
        <v>0.37585730846793375</v>
      </c>
      <c r="RN271" s="850">
        <f t="shared" ref="RN271" si="2624">RN270</f>
        <v>7.6418004126054484E-2</v>
      </c>
      <c r="RO271" s="850">
        <f t="shared" ref="RO271" si="2625">RO270</f>
        <v>7.6418004126054484E-2</v>
      </c>
      <c r="RP271" s="850">
        <f t="shared" ref="RP271" si="2626">RP270</f>
        <v>7.6418004126054484E-2</v>
      </c>
      <c r="RQ271" s="850">
        <f t="shared" ref="RQ271" si="2627">RQ270</f>
        <v>7.6418004126054484E-2</v>
      </c>
      <c r="RR271" s="850">
        <f t="shared" ref="RR271" si="2628">RR270</f>
        <v>7.6418004126054484E-2</v>
      </c>
      <c r="RS271" s="850">
        <f t="shared" ref="RS271" si="2629">RS270</f>
        <v>7.6418004126054484E-2</v>
      </c>
      <c r="RT271" s="850">
        <f t="shared" ref="RT271" si="2630">RT270</f>
        <v>7.6418004126054484E-2</v>
      </c>
      <c r="RU271" s="850">
        <f t="shared" ref="RU271" si="2631">RU270</f>
        <v>0.13947195727099615</v>
      </c>
      <c r="RV271" s="850">
        <f t="shared" ref="RV271" si="2632">RV270</f>
        <v>0.13947195727099615</v>
      </c>
      <c r="RW271" s="850">
        <f t="shared" ref="RW271" si="2633">RW270</f>
        <v>0.13947195727099615</v>
      </c>
      <c r="RX271" s="850">
        <f t="shared" ref="RX271" si="2634">RX270</f>
        <v>0.13947195727099615</v>
      </c>
      <c r="RY271" s="850">
        <f t="shared" ref="RY271" si="2635">RY270</f>
        <v>0.1384103604753113</v>
      </c>
      <c r="RZ271" s="850">
        <f t="shared" ref="RZ271" si="2636">RZ270</f>
        <v>0.1384103604753113</v>
      </c>
      <c r="SA271" s="850">
        <f t="shared" ref="SA271" si="2637">SA270</f>
        <v>7.8780955448605638E-2</v>
      </c>
      <c r="SB271" s="850">
        <f t="shared" ref="SB271" si="2638">SB270</f>
        <v>7.8780955448605638E-2</v>
      </c>
      <c r="SC271" s="850">
        <f t="shared" ref="SC271" si="2639">SC270</f>
        <v>7.8780955448605638E-2</v>
      </c>
      <c r="SD271" s="850">
        <f t="shared" ref="SD271" si="2640">SD270</f>
        <v>0.87755290236498062</v>
      </c>
      <c r="SE271" s="850">
        <f t="shared" ref="SE271" si="2641">SE270</f>
        <v>0.87755290236498062</v>
      </c>
      <c r="SF271" s="850">
        <f t="shared" ref="SF271" si="2642">SF270</f>
        <v>0.87755290236498062</v>
      </c>
      <c r="SG271" s="850">
        <f t="shared" ref="SG271" si="2643">SG270</f>
        <v>0.87755290236498062</v>
      </c>
      <c r="SH271" s="850">
        <f t="shared" ref="SH271" si="2644">SH270</f>
        <v>0.93483586683107411</v>
      </c>
      <c r="SI271" s="850">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49">
        <f>K289</f>
        <v>0</v>
      </c>
      <c r="L292" s="849">
        <f t="shared" ref="L292:BW292" si="2649">L289</f>
        <v>0</v>
      </c>
      <c r="M292" s="849">
        <f t="shared" si="2649"/>
        <v>0</v>
      </c>
      <c r="N292" s="849">
        <f t="shared" si="2649"/>
        <v>0</v>
      </c>
      <c r="O292" s="849">
        <f t="shared" si="2649"/>
        <v>0</v>
      </c>
      <c r="P292" s="849">
        <f t="shared" si="2649"/>
        <v>0</v>
      </c>
      <c r="Q292" s="849">
        <f t="shared" si="2649"/>
        <v>0</v>
      </c>
      <c r="R292" s="849">
        <f t="shared" si="2649"/>
        <v>0</v>
      </c>
      <c r="S292" s="849">
        <f t="shared" si="2649"/>
        <v>0</v>
      </c>
      <c r="T292" s="849">
        <f t="shared" si="2649"/>
        <v>0</v>
      </c>
      <c r="U292" s="849">
        <f t="shared" si="2649"/>
        <v>0</v>
      </c>
      <c r="V292" s="849">
        <f t="shared" si="2649"/>
        <v>0</v>
      </c>
      <c r="W292" s="849">
        <f t="shared" si="2649"/>
        <v>0</v>
      </c>
      <c r="X292" s="849">
        <f t="shared" si="2649"/>
        <v>0</v>
      </c>
      <c r="Y292" s="849">
        <f t="shared" si="2649"/>
        <v>0</v>
      </c>
      <c r="Z292" s="849">
        <f t="shared" si="2649"/>
        <v>0</v>
      </c>
      <c r="AA292" s="849">
        <f t="shared" si="2649"/>
        <v>0</v>
      </c>
      <c r="AB292" s="849">
        <f t="shared" si="2649"/>
        <v>0</v>
      </c>
      <c r="AC292" s="849">
        <f t="shared" si="2649"/>
        <v>0</v>
      </c>
      <c r="AD292" s="849">
        <f t="shared" si="2649"/>
        <v>0</v>
      </c>
      <c r="AE292" s="849">
        <f t="shared" si="2649"/>
        <v>0</v>
      </c>
      <c r="AF292" s="849">
        <f t="shared" si="2649"/>
        <v>0</v>
      </c>
      <c r="AG292" s="849">
        <f t="shared" si="2649"/>
        <v>0</v>
      </c>
      <c r="AH292" s="849">
        <f t="shared" si="2649"/>
        <v>0</v>
      </c>
      <c r="AI292" s="849">
        <f t="shared" si="2649"/>
        <v>0</v>
      </c>
      <c r="AJ292" s="849">
        <f t="shared" si="2649"/>
        <v>0</v>
      </c>
      <c r="AK292" s="849">
        <f t="shared" si="2649"/>
        <v>0</v>
      </c>
      <c r="AL292" s="849">
        <f t="shared" si="2649"/>
        <v>0</v>
      </c>
      <c r="AM292" s="849">
        <f t="shared" si="2649"/>
        <v>0</v>
      </c>
      <c r="AN292" s="849">
        <f t="shared" si="2649"/>
        <v>0</v>
      </c>
      <c r="AO292" s="849">
        <f t="shared" si="2649"/>
        <v>0</v>
      </c>
      <c r="AP292" s="849">
        <f t="shared" si="2649"/>
        <v>0</v>
      </c>
      <c r="AQ292" s="849">
        <f t="shared" si="2649"/>
        <v>0</v>
      </c>
      <c r="AR292" s="849">
        <f t="shared" si="2649"/>
        <v>0</v>
      </c>
      <c r="AS292" s="849">
        <f t="shared" si="2649"/>
        <v>0</v>
      </c>
      <c r="AT292" s="849">
        <f t="shared" si="2649"/>
        <v>0</v>
      </c>
      <c r="AU292" s="849">
        <f t="shared" si="2649"/>
        <v>0</v>
      </c>
      <c r="AV292" s="849">
        <f t="shared" si="2649"/>
        <v>0</v>
      </c>
      <c r="AW292" s="849">
        <f t="shared" si="2649"/>
        <v>0</v>
      </c>
      <c r="AX292" s="849">
        <f t="shared" si="2649"/>
        <v>0</v>
      </c>
      <c r="AY292" s="849">
        <f t="shared" si="2649"/>
        <v>0</v>
      </c>
      <c r="AZ292" s="849">
        <f t="shared" si="2649"/>
        <v>0</v>
      </c>
      <c r="BA292" s="849">
        <f t="shared" si="2649"/>
        <v>0</v>
      </c>
      <c r="BB292" s="849">
        <f t="shared" si="2649"/>
        <v>0</v>
      </c>
      <c r="BC292" s="849">
        <f t="shared" si="2649"/>
        <v>0</v>
      </c>
      <c r="BD292" s="849">
        <f t="shared" si="2649"/>
        <v>0</v>
      </c>
      <c r="BE292" s="849">
        <f t="shared" si="2649"/>
        <v>0</v>
      </c>
      <c r="BF292" s="849">
        <f t="shared" si="2649"/>
        <v>0</v>
      </c>
      <c r="BG292" s="849">
        <f t="shared" si="2649"/>
        <v>0</v>
      </c>
      <c r="BH292" s="849">
        <f t="shared" si="2649"/>
        <v>0</v>
      </c>
      <c r="BI292" s="849">
        <f t="shared" si="2649"/>
        <v>0</v>
      </c>
      <c r="BJ292" s="849">
        <f t="shared" si="2649"/>
        <v>0</v>
      </c>
      <c r="BK292" s="849">
        <f t="shared" si="2649"/>
        <v>0</v>
      </c>
      <c r="BL292" s="849">
        <f t="shared" si="2649"/>
        <v>0</v>
      </c>
      <c r="BM292" s="849">
        <f t="shared" si="2649"/>
        <v>0</v>
      </c>
      <c r="BN292" s="849">
        <f t="shared" si="2649"/>
        <v>-0.41605357801961595</v>
      </c>
      <c r="BO292" s="849">
        <f t="shared" si="2649"/>
        <v>-0.41605357801961595</v>
      </c>
      <c r="BP292" s="849">
        <f t="shared" si="2649"/>
        <v>-0.41605357801961595</v>
      </c>
      <c r="BQ292" s="849">
        <f t="shared" si="2649"/>
        <v>-0.41605357801961595</v>
      </c>
      <c r="BR292" s="849">
        <f t="shared" si="2649"/>
        <v>-0.41605357801961595</v>
      </c>
      <c r="BS292" s="849">
        <f t="shared" si="2649"/>
        <v>-0.41605357801961595</v>
      </c>
      <c r="BT292" s="849">
        <f t="shared" si="2649"/>
        <v>-0.41605357801961595</v>
      </c>
      <c r="BU292" s="849">
        <f t="shared" si="2649"/>
        <v>-0.25901934921756631</v>
      </c>
      <c r="BV292" s="849">
        <f t="shared" si="2649"/>
        <v>-0.25901934921756631</v>
      </c>
      <c r="BW292" s="849">
        <f t="shared" si="2649"/>
        <v>-0.25901934921756631</v>
      </c>
      <c r="BX292" s="849">
        <f t="shared" ref="BX292:EI292" si="2650">BX289</f>
        <v>-0.25901934921756631</v>
      </c>
      <c r="BY292" s="849">
        <f t="shared" si="2650"/>
        <v>-1.1534196706273647E-2</v>
      </c>
      <c r="BZ292" s="849">
        <f t="shared" si="2650"/>
        <v>-1.1534196706273647E-2</v>
      </c>
      <c r="CA292" s="849">
        <f t="shared" si="2650"/>
        <v>-1.969523886215363E-2</v>
      </c>
      <c r="CB292" s="849">
        <f t="shared" si="2650"/>
        <v>-1.969523886215363E-2</v>
      </c>
      <c r="CC292" s="849">
        <f t="shared" si="2650"/>
        <v>-1.969523886215363E-2</v>
      </c>
      <c r="CD292" s="849">
        <f t="shared" si="2650"/>
        <v>-2.3811764307810308</v>
      </c>
      <c r="CE292" s="849">
        <f t="shared" si="2650"/>
        <v>-2.3811764307810308</v>
      </c>
      <c r="CF292" s="849">
        <f t="shared" si="2650"/>
        <v>-2.3811764307810308</v>
      </c>
      <c r="CG292" s="849">
        <f t="shared" si="2650"/>
        <v>-2.3811764307810308</v>
      </c>
      <c r="CH292" s="849">
        <f t="shared" si="2650"/>
        <v>-2.6771387478258832</v>
      </c>
      <c r="CI292" s="849">
        <f t="shared" si="2650"/>
        <v>-2.6872023611512645</v>
      </c>
      <c r="CJ292" s="849">
        <f t="shared" si="2650"/>
        <v>-2.6872023611512645</v>
      </c>
      <c r="CK292" s="849">
        <f t="shared" si="2650"/>
        <v>-2.6872023611512645</v>
      </c>
      <c r="CL292" s="849">
        <f t="shared" si="2650"/>
        <v>-2.6872023611512645</v>
      </c>
      <c r="CM292" s="849">
        <f t="shared" si="2650"/>
        <v>-2.6872023611512645</v>
      </c>
      <c r="CN292" s="849">
        <f t="shared" si="2650"/>
        <v>-2.6872023611512645</v>
      </c>
      <c r="CO292" s="849">
        <f t="shared" si="2650"/>
        <v>-2.6872023611512645</v>
      </c>
      <c r="CP292" s="849">
        <f t="shared" si="2650"/>
        <v>0.17366134887455154</v>
      </c>
      <c r="CQ292" s="849">
        <f t="shared" si="2650"/>
        <v>0.17366134887455154</v>
      </c>
      <c r="CR292" s="849">
        <f t="shared" si="2650"/>
        <v>0.17366134887455154</v>
      </c>
      <c r="CS292" s="849">
        <f t="shared" si="2650"/>
        <v>0.17366134887455154</v>
      </c>
      <c r="CT292" s="849">
        <f t="shared" si="2650"/>
        <v>0.17366134887455154</v>
      </c>
      <c r="CU292" s="849">
        <f t="shared" si="2650"/>
        <v>0.17366134887455154</v>
      </c>
      <c r="CV292" s="849">
        <f t="shared" si="2650"/>
        <v>0.17366134887455154</v>
      </c>
      <c r="CW292" s="849">
        <f t="shared" si="2650"/>
        <v>8.2128211045120025E-2</v>
      </c>
      <c r="CX292" s="849">
        <f t="shared" si="2650"/>
        <v>8.2128211045120025E-2</v>
      </c>
      <c r="CY292" s="849">
        <f t="shared" si="2650"/>
        <v>8.2128211045120025E-2</v>
      </c>
      <c r="CZ292" s="849">
        <f t="shared" si="2650"/>
        <v>8.2128211045120025E-2</v>
      </c>
      <c r="DA292" s="849">
        <f t="shared" si="2650"/>
        <v>8.2128211045120025E-2</v>
      </c>
      <c r="DB292" s="849">
        <f t="shared" si="2650"/>
        <v>-0.23865783693496567</v>
      </c>
      <c r="DC292" s="849">
        <f t="shared" si="2650"/>
        <v>-0.23865783693496567</v>
      </c>
      <c r="DD292" s="849">
        <f t="shared" si="2650"/>
        <v>-0.23865783693496567</v>
      </c>
      <c r="DE292" s="849">
        <f t="shared" si="2650"/>
        <v>-0.23865783693496567</v>
      </c>
      <c r="DF292" s="849">
        <f t="shared" si="2650"/>
        <v>-4.6841819940902418E-2</v>
      </c>
      <c r="DG292" s="849">
        <f t="shared" si="2650"/>
        <v>-3.3458442814930045E-2</v>
      </c>
      <c r="DH292" s="849">
        <f t="shared" si="2650"/>
        <v>-3.3458442814930045E-2</v>
      </c>
      <c r="DI292" s="849">
        <f t="shared" si="2650"/>
        <v>-3.3458442814930045E-2</v>
      </c>
      <c r="DJ292" s="849">
        <f t="shared" si="2650"/>
        <v>-3.3458442814930045E-2</v>
      </c>
      <c r="DK292" s="849">
        <f t="shared" si="2650"/>
        <v>-3.3458442814930045E-2</v>
      </c>
      <c r="DL292" s="849">
        <f t="shared" si="2650"/>
        <v>-3.3458442814930045E-2</v>
      </c>
      <c r="DM292" s="849">
        <f t="shared" si="2650"/>
        <v>-3.3458442814930045E-2</v>
      </c>
      <c r="DN292" s="849">
        <f t="shared" si="2650"/>
        <v>0</v>
      </c>
      <c r="DO292" s="849">
        <f t="shared" si="2650"/>
        <v>0</v>
      </c>
      <c r="DP292" s="849">
        <f t="shared" si="2650"/>
        <v>0</v>
      </c>
      <c r="DQ292" s="849">
        <f t="shared" si="2650"/>
        <v>0</v>
      </c>
      <c r="DR292" s="849">
        <f t="shared" si="2650"/>
        <v>0</v>
      </c>
      <c r="DS292" s="849">
        <f t="shared" si="2650"/>
        <v>0</v>
      </c>
      <c r="DT292" s="849">
        <f t="shared" si="2650"/>
        <v>0</v>
      </c>
      <c r="DU292" s="849">
        <f t="shared" si="2650"/>
        <v>-0.9563791355725586</v>
      </c>
      <c r="DV292" s="849">
        <f t="shared" si="2650"/>
        <v>-0.9563791355725586</v>
      </c>
      <c r="DW292" s="849">
        <f t="shared" si="2650"/>
        <v>-0.9563791355725586</v>
      </c>
      <c r="DX292" s="849">
        <f t="shared" si="2650"/>
        <v>-0.9563791355725586</v>
      </c>
      <c r="DY292" s="849">
        <f t="shared" si="2650"/>
        <v>-1.2687616376903543</v>
      </c>
      <c r="DZ292" s="849">
        <f t="shared" si="2650"/>
        <v>-1.2687616376903543</v>
      </c>
      <c r="EA292" s="849">
        <f t="shared" si="2650"/>
        <v>-1.6937905421450274</v>
      </c>
      <c r="EB292" s="849">
        <f t="shared" si="2650"/>
        <v>-1.6937905421450274</v>
      </c>
      <c r="EC292" s="849">
        <f t="shared" si="2650"/>
        <v>-1.6937905421450274</v>
      </c>
      <c r="ED292" s="849">
        <f t="shared" si="2650"/>
        <v>-3.6789951952461952</v>
      </c>
      <c r="EE292" s="849">
        <f t="shared" si="2650"/>
        <v>-3.6789951952461952</v>
      </c>
      <c r="EF292" s="849">
        <f t="shared" si="2650"/>
        <v>-3.6789951952461952</v>
      </c>
      <c r="EG292" s="849">
        <f t="shared" si="2650"/>
        <v>-3.6789951952461952</v>
      </c>
      <c r="EH292" s="849">
        <f t="shared" si="2650"/>
        <v>-0.54024243691974938</v>
      </c>
      <c r="EI292" s="849">
        <f t="shared" si="2650"/>
        <v>-0.54024243691974938</v>
      </c>
      <c r="EJ292" s="849">
        <f t="shared" ref="EJ292:GU292" si="2651">EJ289</f>
        <v>-0.54024243691974938</v>
      </c>
      <c r="EK292" s="849">
        <f t="shared" si="2651"/>
        <v>-0.54024243691974938</v>
      </c>
      <c r="EL292" s="849">
        <f t="shared" si="2651"/>
        <v>-0.54024243691974938</v>
      </c>
      <c r="EM292" s="849">
        <f t="shared" si="2651"/>
        <v>-0.54024243691974938</v>
      </c>
      <c r="EN292" s="849">
        <f t="shared" si="2651"/>
        <v>-0.54024243691974938</v>
      </c>
      <c r="EO292" s="849">
        <f t="shared" si="2651"/>
        <v>-0.54024243691974938</v>
      </c>
      <c r="EP292" s="849">
        <f t="shared" si="2651"/>
        <v>-0.19812069378646058</v>
      </c>
      <c r="EQ292" s="849">
        <f t="shared" si="2651"/>
        <v>-0.19812069378646058</v>
      </c>
      <c r="ER292" s="849">
        <f t="shared" si="2651"/>
        <v>-0.19812069378646058</v>
      </c>
      <c r="ES292" s="849">
        <f t="shared" si="2651"/>
        <v>-0.19812069378646058</v>
      </c>
      <c r="ET292" s="849">
        <f t="shared" si="2651"/>
        <v>-0.19812069378646058</v>
      </c>
      <c r="EU292" s="849">
        <f t="shared" si="2651"/>
        <v>-0.19812069378646058</v>
      </c>
      <c r="EV292" s="849">
        <f t="shared" si="2651"/>
        <v>-0.19812069378646058</v>
      </c>
      <c r="EW292" s="849">
        <f t="shared" si="2651"/>
        <v>-3.0147139954848967E-2</v>
      </c>
      <c r="EX292" s="849">
        <f t="shared" si="2651"/>
        <v>-3.0147139954848967E-2</v>
      </c>
      <c r="EY292" s="849">
        <f t="shared" si="2651"/>
        <v>-3.0147139954848967E-2</v>
      </c>
      <c r="EZ292" s="849">
        <f t="shared" si="2651"/>
        <v>-3.0147139954848967E-2</v>
      </c>
      <c r="FA292" s="849">
        <f t="shared" si="2651"/>
        <v>-3.0147139954848967E-2</v>
      </c>
      <c r="FB292" s="849">
        <f t="shared" si="2651"/>
        <v>-4.9385330951330353E-2</v>
      </c>
      <c r="FC292" s="849">
        <f t="shared" si="2651"/>
        <v>-4.9385330951330353E-2</v>
      </c>
      <c r="FD292" s="849">
        <f t="shared" si="2651"/>
        <v>-4.9385330951330353E-2</v>
      </c>
      <c r="FE292" s="849">
        <f t="shared" si="2651"/>
        <v>-4.9385330951330353E-2</v>
      </c>
      <c r="FF292" s="849">
        <f t="shared" si="2651"/>
        <v>-6.3636424937017821E-2</v>
      </c>
      <c r="FG292" s="849">
        <f t="shared" si="2651"/>
        <v>-5.6569448098543695E-2</v>
      </c>
      <c r="FH292" s="849">
        <f t="shared" si="2651"/>
        <v>-5.6569448098543695E-2</v>
      </c>
      <c r="FI292" s="849">
        <f t="shared" si="2651"/>
        <v>-5.6569448098543695E-2</v>
      </c>
      <c r="FJ292" s="849">
        <f t="shared" si="2651"/>
        <v>-5.6569448098543695E-2</v>
      </c>
      <c r="FK292" s="849">
        <f t="shared" si="2651"/>
        <v>-5.6569448098543695E-2</v>
      </c>
      <c r="FL292" s="849">
        <f t="shared" si="2651"/>
        <v>-5.6569448098543695E-2</v>
      </c>
      <c r="FM292" s="849">
        <f t="shared" si="2651"/>
        <v>-5.6569448098543695E-2</v>
      </c>
      <c r="FN292" s="849">
        <f t="shared" si="2651"/>
        <v>0</v>
      </c>
      <c r="FO292" s="849">
        <f t="shared" si="2651"/>
        <v>0</v>
      </c>
      <c r="FP292" s="849">
        <f t="shared" si="2651"/>
        <v>0</v>
      </c>
      <c r="FQ292" s="849">
        <f t="shared" si="2651"/>
        <v>0</v>
      </c>
      <c r="FR292" s="849">
        <f t="shared" si="2651"/>
        <v>0</v>
      </c>
      <c r="FS292" s="849">
        <f t="shared" si="2651"/>
        <v>0</v>
      </c>
      <c r="FT292" s="849">
        <f t="shared" si="2651"/>
        <v>0</v>
      </c>
      <c r="FU292" s="849">
        <f t="shared" si="2651"/>
        <v>-1.0858888101813422</v>
      </c>
      <c r="FV292" s="849">
        <f t="shared" si="2651"/>
        <v>-1.0858888101813422</v>
      </c>
      <c r="FW292" s="849">
        <f t="shared" si="2651"/>
        <v>-1.0858888101813422</v>
      </c>
      <c r="FX292" s="849">
        <f t="shared" si="2651"/>
        <v>-1.0858888101813422</v>
      </c>
      <c r="FY292" s="849">
        <f t="shared" si="2651"/>
        <v>-2.3068393412551877</v>
      </c>
      <c r="FZ292" s="849">
        <f t="shared" si="2651"/>
        <v>-2.3068393412551877</v>
      </c>
      <c r="GA292" s="849">
        <f t="shared" si="2651"/>
        <v>-2.117238177681287</v>
      </c>
      <c r="GB292" s="849">
        <f t="shared" si="2651"/>
        <v>-2.117238177681287</v>
      </c>
      <c r="GC292" s="849">
        <f t="shared" si="2651"/>
        <v>-2.117238177681287</v>
      </c>
      <c r="GD292" s="849">
        <f t="shared" si="2651"/>
        <v>-4.0274654829047556</v>
      </c>
      <c r="GE292" s="849">
        <f t="shared" si="2651"/>
        <v>-4.0274654829047556</v>
      </c>
      <c r="GF292" s="849">
        <f t="shared" si="2651"/>
        <v>-4.0274654829047556</v>
      </c>
      <c r="GG292" s="849">
        <f t="shared" si="2651"/>
        <v>-4.0274654829047556</v>
      </c>
      <c r="GH292" s="849">
        <f t="shared" si="2651"/>
        <v>0.94892558316297482</v>
      </c>
      <c r="GI292" s="849">
        <f t="shared" si="2651"/>
        <v>0.94892558316297482</v>
      </c>
      <c r="GJ292" s="849">
        <f t="shared" si="2651"/>
        <v>0.94892558316297482</v>
      </c>
      <c r="GK292" s="849">
        <f t="shared" si="2651"/>
        <v>0.94892558316297482</v>
      </c>
      <c r="GL292" s="849">
        <f t="shared" si="2651"/>
        <v>0.94892558316297482</v>
      </c>
      <c r="GM292" s="849">
        <f t="shared" si="2651"/>
        <v>0.94892558316297482</v>
      </c>
      <c r="GN292" s="849">
        <f t="shared" si="2651"/>
        <v>0.94892558316297482</v>
      </c>
      <c r="GO292" s="849">
        <f t="shared" si="2651"/>
        <v>0.94892558316297482</v>
      </c>
      <c r="GP292" s="849">
        <f t="shared" si="2651"/>
        <v>0.37422797715220035</v>
      </c>
      <c r="GQ292" s="849">
        <f t="shared" si="2651"/>
        <v>0.37422797715220035</v>
      </c>
      <c r="GR292" s="849">
        <f t="shared" si="2651"/>
        <v>0.37422797715220035</v>
      </c>
      <c r="GS292" s="849">
        <f t="shared" si="2651"/>
        <v>0.37422797715220035</v>
      </c>
      <c r="GT292" s="849">
        <f t="shared" si="2651"/>
        <v>0.37422797715220035</v>
      </c>
      <c r="GU292" s="849">
        <f t="shared" si="2651"/>
        <v>0.37422797715220035</v>
      </c>
      <c r="GV292" s="849">
        <f t="shared" ref="GV292:JG292" si="2652">GV289</f>
        <v>0.37422797715220035</v>
      </c>
      <c r="GW292" s="849">
        <f t="shared" si="2652"/>
        <v>0.30856227843536921</v>
      </c>
      <c r="GX292" s="849">
        <f t="shared" si="2652"/>
        <v>0.30856227843536921</v>
      </c>
      <c r="GY292" s="849">
        <f t="shared" si="2652"/>
        <v>0.30856227843536921</v>
      </c>
      <c r="GZ292" s="849">
        <f t="shared" si="2652"/>
        <v>0.30856227843536921</v>
      </c>
      <c r="HA292" s="849">
        <f t="shared" si="2652"/>
        <v>0.30856227843536921</v>
      </c>
      <c r="HB292" s="849">
        <f t="shared" si="2652"/>
        <v>0.74036963365303432</v>
      </c>
      <c r="HC292" s="849">
        <f t="shared" si="2652"/>
        <v>0.74036963365303432</v>
      </c>
      <c r="HD292" s="849">
        <f t="shared" si="2652"/>
        <v>0.74036963365303432</v>
      </c>
      <c r="HE292" s="849">
        <f t="shared" si="2652"/>
        <v>0.74036963365303432</v>
      </c>
      <c r="HF292" s="849">
        <f t="shared" si="2652"/>
        <v>0.14139871708496887</v>
      </c>
      <c r="HG292" s="849">
        <f t="shared" si="2652"/>
        <v>0.13902674384280544</v>
      </c>
      <c r="HH292" s="849">
        <f t="shared" si="2652"/>
        <v>0.13902674384280544</v>
      </c>
      <c r="HI292" s="849">
        <f t="shared" si="2652"/>
        <v>0.13902674384280544</v>
      </c>
      <c r="HJ292" s="849">
        <f t="shared" si="2652"/>
        <v>0.13902674384280544</v>
      </c>
      <c r="HK292" s="849">
        <f t="shared" si="2652"/>
        <v>0.13902674384280544</v>
      </c>
      <c r="HL292" s="849">
        <f t="shared" si="2652"/>
        <v>0.13902674384280544</v>
      </c>
      <c r="HM292" s="849">
        <f t="shared" si="2652"/>
        <v>0.13902674384280544</v>
      </c>
      <c r="HN292" s="849">
        <f t="shared" si="2652"/>
        <v>0.16981778694678251</v>
      </c>
      <c r="HO292" s="849">
        <f t="shared" si="2652"/>
        <v>0.16981778694678251</v>
      </c>
      <c r="HP292" s="849">
        <f t="shared" si="2652"/>
        <v>0.16981778694678251</v>
      </c>
      <c r="HQ292" s="849">
        <f t="shared" si="2652"/>
        <v>0.16981778694678251</v>
      </c>
      <c r="HR292" s="849">
        <f t="shared" si="2652"/>
        <v>0.16981778694678251</v>
      </c>
      <c r="HS292" s="849">
        <f t="shared" si="2652"/>
        <v>0.16981778694678251</v>
      </c>
      <c r="HT292" s="849">
        <f t="shared" si="2652"/>
        <v>0.16981778694678251</v>
      </c>
      <c r="HU292" s="849">
        <f t="shared" si="2652"/>
        <v>-1.0560019621946992</v>
      </c>
      <c r="HV292" s="849">
        <f t="shared" si="2652"/>
        <v>-1.0560019621946992</v>
      </c>
      <c r="HW292" s="849">
        <f t="shared" si="2652"/>
        <v>-1.0560019621946992</v>
      </c>
      <c r="HX292" s="849">
        <f t="shared" si="2652"/>
        <v>-1.0560019621946992</v>
      </c>
      <c r="HY292" s="849">
        <f t="shared" si="2652"/>
        <v>-1.868539866416703</v>
      </c>
      <c r="HZ292" s="849">
        <f t="shared" si="2652"/>
        <v>-1.868539866416703</v>
      </c>
      <c r="IA292" s="849">
        <f t="shared" si="2652"/>
        <v>-1.9005905501976192</v>
      </c>
      <c r="IB292" s="849">
        <f t="shared" si="2652"/>
        <v>-1.9005905501976192</v>
      </c>
      <c r="IC292" s="849">
        <f t="shared" si="2652"/>
        <v>-1.9005905501976192</v>
      </c>
      <c r="ID292" s="849">
        <f t="shared" si="2652"/>
        <v>-4.2480913927908546</v>
      </c>
      <c r="IE292" s="849">
        <f t="shared" si="2652"/>
        <v>-4.2480913927908546</v>
      </c>
      <c r="IF292" s="849">
        <f t="shared" si="2652"/>
        <v>-4.2480913927908546</v>
      </c>
      <c r="IG292" s="849">
        <f t="shared" si="2652"/>
        <v>-4.2480913927908546</v>
      </c>
      <c r="IH292" s="849">
        <f t="shared" si="2652"/>
        <v>-0.83238667158127022</v>
      </c>
      <c r="II292" s="849">
        <f t="shared" si="2652"/>
        <v>-0.83238667158127022</v>
      </c>
      <c r="IJ292" s="849">
        <f t="shared" si="2652"/>
        <v>-0.83238667158127022</v>
      </c>
      <c r="IK292" s="849">
        <f t="shared" si="2652"/>
        <v>-0.83238667158127022</v>
      </c>
      <c r="IL292" s="849">
        <f t="shared" si="2652"/>
        <v>-0.83238667158127022</v>
      </c>
      <c r="IM292" s="849">
        <f t="shared" si="2652"/>
        <v>-0.83238667158127022</v>
      </c>
      <c r="IN292" s="849">
        <f t="shared" si="2652"/>
        <v>-0.83238667158127022</v>
      </c>
      <c r="IO292" s="849">
        <f t="shared" si="2652"/>
        <v>-0.83238667158127022</v>
      </c>
      <c r="IP292" s="849">
        <f t="shared" si="2652"/>
        <v>-1.0295752788303094</v>
      </c>
      <c r="IQ292" s="849">
        <f t="shared" si="2652"/>
        <v>-1.0295752788303094</v>
      </c>
      <c r="IR292" s="849">
        <f t="shared" si="2652"/>
        <v>-1.0295752788303094</v>
      </c>
      <c r="IS292" s="849">
        <f t="shared" si="2652"/>
        <v>-1.0295752788303094</v>
      </c>
      <c r="IT292" s="849">
        <f t="shared" si="2652"/>
        <v>-1.0295752788303094</v>
      </c>
      <c r="IU292" s="849">
        <f t="shared" si="2652"/>
        <v>-1.0295752788303094</v>
      </c>
      <c r="IV292" s="849">
        <f t="shared" si="2652"/>
        <v>-1.0295752788303094</v>
      </c>
      <c r="IW292" s="849">
        <f t="shared" si="2652"/>
        <v>-7.1955085796739482E-2</v>
      </c>
      <c r="IX292" s="849">
        <f t="shared" si="2652"/>
        <v>-7.1955085796739482E-2</v>
      </c>
      <c r="IY292" s="849">
        <f t="shared" si="2652"/>
        <v>-7.1955085796739482E-2</v>
      </c>
      <c r="IZ292" s="849">
        <f t="shared" si="2652"/>
        <v>-7.1955085796739482E-2</v>
      </c>
      <c r="JA292" s="849">
        <f t="shared" si="2652"/>
        <v>-7.1955085796739482E-2</v>
      </c>
      <c r="JB292" s="849">
        <f t="shared" si="2652"/>
        <v>-2.8655418431621449E-2</v>
      </c>
      <c r="JC292" s="849">
        <f t="shared" si="2652"/>
        <v>-2.8655418431621449E-2</v>
      </c>
      <c r="JD292" s="849">
        <f t="shared" si="2652"/>
        <v>-2.8655418431621449E-2</v>
      </c>
      <c r="JE292" s="849">
        <f t="shared" si="2652"/>
        <v>-2.8655418431621449E-2</v>
      </c>
      <c r="JF292" s="849">
        <f t="shared" si="2652"/>
        <v>4.0012628939918748E-2</v>
      </c>
      <c r="JG292" s="849">
        <f t="shared" si="2652"/>
        <v>4.9431733787214327E-2</v>
      </c>
      <c r="JH292" s="849">
        <f t="shared" ref="JH292:LS292" si="2653">JH289</f>
        <v>4.9431733787214327E-2</v>
      </c>
      <c r="JI292" s="849">
        <f t="shared" si="2653"/>
        <v>4.9431733787214327E-2</v>
      </c>
      <c r="JJ292" s="849">
        <f t="shared" si="2653"/>
        <v>4.9431733787214327E-2</v>
      </c>
      <c r="JK292" s="849">
        <f t="shared" si="2653"/>
        <v>4.9431733787214327E-2</v>
      </c>
      <c r="JL292" s="849">
        <f t="shared" si="2653"/>
        <v>4.9431733787214327E-2</v>
      </c>
      <c r="JM292" s="849">
        <f t="shared" si="2653"/>
        <v>4.9431733787214327E-2</v>
      </c>
      <c r="JN292" s="849">
        <f t="shared" si="2653"/>
        <v>0.16132689759943819</v>
      </c>
      <c r="JO292" s="849">
        <f t="shared" si="2653"/>
        <v>0.16132689759943819</v>
      </c>
      <c r="JP292" s="849">
        <f t="shared" si="2653"/>
        <v>0.16132689759943819</v>
      </c>
      <c r="JQ292" s="849">
        <f t="shared" si="2653"/>
        <v>0.16132689759943819</v>
      </c>
      <c r="JR292" s="849">
        <f t="shared" si="2653"/>
        <v>0.16132689759943819</v>
      </c>
      <c r="JS292" s="849">
        <f t="shared" si="2653"/>
        <v>0.16132689759943819</v>
      </c>
      <c r="JT292" s="849">
        <f t="shared" si="2653"/>
        <v>0.16132689759943819</v>
      </c>
      <c r="JU292" s="849">
        <f t="shared" si="2653"/>
        <v>-0.7969826129771338</v>
      </c>
      <c r="JV292" s="849">
        <f t="shared" si="2653"/>
        <v>-0.7969826129771338</v>
      </c>
      <c r="JW292" s="849">
        <f t="shared" si="2653"/>
        <v>-0.7969826129771338</v>
      </c>
      <c r="JX292" s="849">
        <f t="shared" si="2653"/>
        <v>-0.7969826129771338</v>
      </c>
      <c r="JY292" s="849">
        <f t="shared" si="2653"/>
        <v>-2.2837709478426391</v>
      </c>
      <c r="JZ292" s="849">
        <f t="shared" si="2653"/>
        <v>-2.2837709478426391</v>
      </c>
      <c r="KA292" s="849">
        <f t="shared" si="2653"/>
        <v>-1.9498286473529989</v>
      </c>
      <c r="KB292" s="849">
        <f t="shared" si="2653"/>
        <v>-1.9498286473529989</v>
      </c>
      <c r="KC292" s="849">
        <f t="shared" si="2653"/>
        <v>-1.9498286473529989</v>
      </c>
      <c r="KD292" s="849">
        <f t="shared" si="2653"/>
        <v>-3.9424001866263318</v>
      </c>
      <c r="KE292" s="849">
        <f t="shared" si="2653"/>
        <v>-3.9424001866263318</v>
      </c>
      <c r="KF292" s="849">
        <f t="shared" si="2653"/>
        <v>-3.9424001866263318</v>
      </c>
      <c r="KG292" s="849">
        <f t="shared" si="2653"/>
        <v>-3.9424001866263318</v>
      </c>
      <c r="KH292" s="849">
        <f t="shared" si="2653"/>
        <v>0.81509689852154743</v>
      </c>
      <c r="KI292" s="849">
        <f t="shared" si="2653"/>
        <v>0.81509689852154743</v>
      </c>
      <c r="KJ292" s="849">
        <f t="shared" si="2653"/>
        <v>0.81509689852154743</v>
      </c>
      <c r="KK292" s="849">
        <f t="shared" si="2653"/>
        <v>0.81509689852154743</v>
      </c>
      <c r="KL292" s="849">
        <f t="shared" si="2653"/>
        <v>0.81509689852154743</v>
      </c>
      <c r="KM292" s="849">
        <f t="shared" si="2653"/>
        <v>0.81509689852154743</v>
      </c>
      <c r="KN292" s="849">
        <f t="shared" si="2653"/>
        <v>0.81509689852154743</v>
      </c>
      <c r="KO292" s="849">
        <f t="shared" si="2653"/>
        <v>0.81509689852154743</v>
      </c>
      <c r="KP292" s="849">
        <f t="shared" si="2653"/>
        <v>0.22258003869836074</v>
      </c>
      <c r="KQ292" s="849">
        <f t="shared" si="2653"/>
        <v>0.22258003869836074</v>
      </c>
      <c r="KR292" s="849">
        <f t="shared" si="2653"/>
        <v>0.22258003869836074</v>
      </c>
      <c r="KS292" s="849">
        <f t="shared" si="2653"/>
        <v>0.22258003869836074</v>
      </c>
      <c r="KT292" s="849">
        <f t="shared" si="2653"/>
        <v>0.22258003869836074</v>
      </c>
      <c r="KU292" s="849">
        <f t="shared" si="2653"/>
        <v>0.22258003869836074</v>
      </c>
      <c r="KV292" s="849">
        <f t="shared" si="2653"/>
        <v>0.22258003869836074</v>
      </c>
      <c r="KW292" s="849">
        <f t="shared" si="2653"/>
        <v>0.35882035658878131</v>
      </c>
      <c r="KX292" s="849">
        <f t="shared" si="2653"/>
        <v>0.35882035658878131</v>
      </c>
      <c r="KY292" s="849">
        <f t="shared" si="2653"/>
        <v>0.35882035658878131</v>
      </c>
      <c r="KZ292" s="849">
        <f t="shared" si="2653"/>
        <v>0.35882035658878131</v>
      </c>
      <c r="LA292" s="849">
        <f t="shared" si="2653"/>
        <v>0.35882035658878131</v>
      </c>
      <c r="LB292" s="849">
        <f t="shared" si="2653"/>
        <v>-2.8655418431621449E-2</v>
      </c>
      <c r="LC292" s="849">
        <f t="shared" si="2653"/>
        <v>-2.8655418431621449E-2</v>
      </c>
      <c r="LD292" s="849">
        <f t="shared" si="2653"/>
        <v>-2.8655418431621449E-2</v>
      </c>
      <c r="LE292" s="849">
        <f t="shared" si="2653"/>
        <v>-2.8655418431621449E-2</v>
      </c>
      <c r="LF292" s="849">
        <f t="shared" si="2653"/>
        <v>0.22789811462261333</v>
      </c>
      <c r="LG292" s="849">
        <f t="shared" si="2653"/>
        <v>0.24669336641934336</v>
      </c>
      <c r="LH292" s="849">
        <f t="shared" si="2653"/>
        <v>0.24669336641934336</v>
      </c>
      <c r="LI292" s="849">
        <f t="shared" si="2653"/>
        <v>0.24669336641934336</v>
      </c>
      <c r="LJ292" s="849">
        <f t="shared" si="2653"/>
        <v>0.24669336641934336</v>
      </c>
      <c r="LK292" s="849">
        <f t="shared" si="2653"/>
        <v>0.24669336641934336</v>
      </c>
      <c r="LL292" s="849">
        <f t="shared" si="2653"/>
        <v>0.24669336641934336</v>
      </c>
      <c r="LM292" s="849">
        <f t="shared" si="2653"/>
        <v>0.24669336641934336</v>
      </c>
      <c r="LN292" s="849">
        <f t="shared" si="2653"/>
        <v>0.51794425018768386</v>
      </c>
      <c r="LO292" s="849">
        <f t="shared" si="2653"/>
        <v>0.51794425018768386</v>
      </c>
      <c r="LP292" s="849">
        <f t="shared" si="2653"/>
        <v>0.51794425018768386</v>
      </c>
      <c r="LQ292" s="849">
        <f t="shared" si="2653"/>
        <v>0.51794425018768386</v>
      </c>
      <c r="LR292" s="849">
        <f t="shared" si="2653"/>
        <v>0.51794425018768386</v>
      </c>
      <c r="LS292" s="849">
        <f t="shared" si="2653"/>
        <v>0.51794425018768386</v>
      </c>
      <c r="LT292" s="849">
        <f t="shared" ref="LT292:OE292" si="2654">LT289</f>
        <v>0.51794425018768386</v>
      </c>
      <c r="LU292" s="849">
        <f t="shared" si="2654"/>
        <v>-0.73720891700384605</v>
      </c>
      <c r="LV292" s="849">
        <f t="shared" si="2654"/>
        <v>-0.73720891700384605</v>
      </c>
      <c r="LW292" s="849">
        <f t="shared" si="2654"/>
        <v>-0.73720891700384605</v>
      </c>
      <c r="LX292" s="849">
        <f t="shared" si="2654"/>
        <v>-0.73720891700384605</v>
      </c>
      <c r="LY292" s="849">
        <f t="shared" si="2654"/>
        <v>-2.2837709478426391</v>
      </c>
      <c r="LZ292" s="849">
        <f t="shared" si="2654"/>
        <v>-2.2837709478426391</v>
      </c>
      <c r="MA292" s="849">
        <f t="shared" si="2654"/>
        <v>-1.9498286473529989</v>
      </c>
      <c r="MB292" s="849">
        <f t="shared" si="2654"/>
        <v>-1.9498286473529989</v>
      </c>
      <c r="MC292" s="849">
        <f t="shared" si="2654"/>
        <v>-1.9498286473529989</v>
      </c>
      <c r="MD292" s="849">
        <f t="shared" si="2654"/>
        <v>-3.9394311284137511</v>
      </c>
      <c r="ME292" s="849">
        <f t="shared" si="2654"/>
        <v>-3.9394311284137511</v>
      </c>
      <c r="MF292" s="849">
        <f t="shared" si="2654"/>
        <v>-3.9394311284137511</v>
      </c>
      <c r="MG292" s="849">
        <f t="shared" si="2654"/>
        <v>-3.9394311284137511</v>
      </c>
      <c r="MH292" s="849">
        <f t="shared" si="2654"/>
        <v>0.81509689852154743</v>
      </c>
      <c r="MI292" s="849">
        <f t="shared" si="2654"/>
        <v>0.81509689852154743</v>
      </c>
      <c r="MJ292" s="849">
        <f t="shared" si="2654"/>
        <v>0.81509689852154743</v>
      </c>
      <c r="MK292" s="849">
        <f t="shared" si="2654"/>
        <v>0.81509689852154743</v>
      </c>
      <c r="ML292" s="849">
        <f t="shared" si="2654"/>
        <v>0.81509689852154743</v>
      </c>
      <c r="MM292" s="849">
        <f t="shared" si="2654"/>
        <v>0.81509689852154743</v>
      </c>
      <c r="MN292" s="849">
        <f t="shared" si="2654"/>
        <v>0.81509689852154743</v>
      </c>
      <c r="MO292" s="849">
        <f t="shared" si="2654"/>
        <v>0.81509689852154743</v>
      </c>
      <c r="MP292" s="849">
        <f t="shared" si="2654"/>
        <v>-0.44516007739673036</v>
      </c>
      <c r="MQ292" s="849">
        <f t="shared" si="2654"/>
        <v>-0.44516007739673036</v>
      </c>
      <c r="MR292" s="849">
        <f t="shared" si="2654"/>
        <v>-0.44516007739673036</v>
      </c>
      <c r="MS292" s="849">
        <f t="shared" si="2654"/>
        <v>-0.44516007739673036</v>
      </c>
      <c r="MT292" s="849">
        <f t="shared" si="2654"/>
        <v>-0.44516007739673036</v>
      </c>
      <c r="MU292" s="849">
        <f t="shared" si="2654"/>
        <v>-0.44516007739673036</v>
      </c>
      <c r="MV292" s="849">
        <f t="shared" si="2654"/>
        <v>-0.44516007739673036</v>
      </c>
      <c r="MW292" s="849">
        <f t="shared" si="2654"/>
        <v>4.7987718622421127E-2</v>
      </c>
      <c r="MX292" s="849">
        <f t="shared" si="2654"/>
        <v>4.7987718622421127E-2</v>
      </c>
      <c r="MY292" s="849">
        <f t="shared" si="2654"/>
        <v>4.7987718622421127E-2</v>
      </c>
      <c r="MZ292" s="849">
        <f t="shared" si="2654"/>
        <v>4.7987718622421127E-2</v>
      </c>
      <c r="NA292" s="849">
        <f t="shared" si="2654"/>
        <v>4.7987718622421127E-2</v>
      </c>
      <c r="NB292" s="849">
        <f t="shared" si="2654"/>
        <v>-2.8655418431621449E-2</v>
      </c>
      <c r="NC292" s="849">
        <f t="shared" si="2654"/>
        <v>-2.8655418431621449E-2</v>
      </c>
      <c r="ND292" s="849">
        <f t="shared" si="2654"/>
        <v>-2.8655418431621449E-2</v>
      </c>
      <c r="NE292" s="849">
        <f t="shared" si="2654"/>
        <v>-2.8655418431621449E-2</v>
      </c>
      <c r="NF292" s="849">
        <f t="shared" si="2654"/>
        <v>0.22789811462261333</v>
      </c>
      <c r="NG292" s="849">
        <f t="shared" si="2654"/>
        <v>0.24669336641934336</v>
      </c>
      <c r="NH292" s="849">
        <f t="shared" si="2654"/>
        <v>0.24669336641934336</v>
      </c>
      <c r="NI292" s="849">
        <f t="shared" si="2654"/>
        <v>0.24669336641934336</v>
      </c>
      <c r="NJ292" s="849">
        <f t="shared" si="2654"/>
        <v>0.24669336641934336</v>
      </c>
      <c r="NK292" s="849">
        <f t="shared" si="2654"/>
        <v>0.24669336641934336</v>
      </c>
      <c r="NL292" s="849">
        <f t="shared" si="2654"/>
        <v>0.24669336641934336</v>
      </c>
      <c r="NM292" s="849">
        <f t="shared" si="2654"/>
        <v>0.24669336641934336</v>
      </c>
      <c r="NN292" s="849">
        <f t="shared" si="2654"/>
        <v>0.51794425018768386</v>
      </c>
      <c r="NO292" s="849">
        <f t="shared" si="2654"/>
        <v>0.51794425018768386</v>
      </c>
      <c r="NP292" s="849">
        <f t="shared" si="2654"/>
        <v>0.51794425018768386</v>
      </c>
      <c r="NQ292" s="849">
        <f t="shared" si="2654"/>
        <v>0.51794425018768386</v>
      </c>
      <c r="NR292" s="849">
        <f t="shared" si="2654"/>
        <v>0.51794425018768386</v>
      </c>
      <c r="NS292" s="849">
        <f t="shared" si="2654"/>
        <v>0.51794425018768386</v>
      </c>
      <c r="NT292" s="849">
        <f t="shared" si="2654"/>
        <v>0.51794425018768386</v>
      </c>
      <c r="NU292" s="849">
        <f t="shared" si="2654"/>
        <v>-0.73720891700384605</v>
      </c>
      <c r="NV292" s="849">
        <f t="shared" si="2654"/>
        <v>-0.73720891700384605</v>
      </c>
      <c r="NW292" s="849">
        <f t="shared" si="2654"/>
        <v>-0.73720891700384605</v>
      </c>
      <c r="NX292" s="849">
        <f t="shared" si="2654"/>
        <v>-0.73720891700384605</v>
      </c>
      <c r="NY292" s="849">
        <f t="shared" si="2654"/>
        <v>-2.2837709478426391</v>
      </c>
      <c r="NZ292" s="849">
        <f t="shared" si="2654"/>
        <v>-2.2837709478426391</v>
      </c>
      <c r="OA292" s="849">
        <f t="shared" si="2654"/>
        <v>-1.9498286473529989</v>
      </c>
      <c r="OB292" s="849">
        <f t="shared" si="2654"/>
        <v>-1.9498286473529989</v>
      </c>
      <c r="OC292" s="849">
        <f t="shared" si="2654"/>
        <v>-1.9498286473529989</v>
      </c>
      <c r="OD292" s="849">
        <f t="shared" si="2654"/>
        <v>-3.9394311284137511</v>
      </c>
      <c r="OE292" s="849">
        <f t="shared" si="2654"/>
        <v>-3.9394311284137511</v>
      </c>
      <c r="OF292" s="849">
        <f t="shared" ref="OF292:QQ292" si="2655">OF289</f>
        <v>-3.9394311284137511</v>
      </c>
      <c r="OG292" s="849">
        <f t="shared" si="2655"/>
        <v>-3.9394311284137511</v>
      </c>
      <c r="OH292" s="849">
        <f t="shared" si="2655"/>
        <v>0.81509689852154743</v>
      </c>
      <c r="OI292" s="849">
        <f t="shared" si="2655"/>
        <v>0.81509689852154743</v>
      </c>
      <c r="OJ292" s="849">
        <f t="shared" si="2655"/>
        <v>0.81509689852154743</v>
      </c>
      <c r="OK292" s="849">
        <f t="shared" si="2655"/>
        <v>0.81509689852154743</v>
      </c>
      <c r="OL292" s="849">
        <f t="shared" si="2655"/>
        <v>0.81509689852154743</v>
      </c>
      <c r="OM292" s="849">
        <f t="shared" si="2655"/>
        <v>0.81509689852154743</v>
      </c>
      <c r="ON292" s="849">
        <f t="shared" si="2655"/>
        <v>0.81509689852154743</v>
      </c>
      <c r="OO292" s="849">
        <f t="shared" si="2655"/>
        <v>0.81509689852154743</v>
      </c>
      <c r="OP292" s="849">
        <f t="shared" si="2655"/>
        <v>-0.44516007739673036</v>
      </c>
      <c r="OQ292" s="849">
        <f t="shared" si="2655"/>
        <v>-0.44516007739673036</v>
      </c>
      <c r="OR292" s="849">
        <f t="shared" si="2655"/>
        <v>-0.44516007739673036</v>
      </c>
      <c r="OS292" s="849">
        <f t="shared" si="2655"/>
        <v>-0.44516007739673036</v>
      </c>
      <c r="OT292" s="849">
        <f t="shared" si="2655"/>
        <v>-0.44516007739673036</v>
      </c>
      <c r="OU292" s="849">
        <f t="shared" si="2655"/>
        <v>-0.44516007739673036</v>
      </c>
      <c r="OV292" s="849">
        <f t="shared" si="2655"/>
        <v>-0.44516007739673036</v>
      </c>
      <c r="OW292" s="849">
        <f t="shared" si="2655"/>
        <v>4.7987718622421127E-2</v>
      </c>
      <c r="OX292" s="849">
        <f t="shared" si="2655"/>
        <v>4.7987718622421127E-2</v>
      </c>
      <c r="OY292" s="849">
        <f t="shared" si="2655"/>
        <v>4.7987718622421127E-2</v>
      </c>
      <c r="OZ292" s="849">
        <f t="shared" si="2655"/>
        <v>4.7987718622421127E-2</v>
      </c>
      <c r="PA292" s="849">
        <f t="shared" si="2655"/>
        <v>4.7987718622421127E-2</v>
      </c>
      <c r="PB292" s="849">
        <f t="shared" si="2655"/>
        <v>-2.8655418431621449E-2</v>
      </c>
      <c r="PC292" s="849">
        <f t="shared" si="2655"/>
        <v>-2.8655418431621449E-2</v>
      </c>
      <c r="PD292" s="849">
        <f t="shared" si="2655"/>
        <v>-2.8655418431621449E-2</v>
      </c>
      <c r="PE292" s="849">
        <f t="shared" si="2655"/>
        <v>-2.8655418431621449E-2</v>
      </c>
      <c r="PF292" s="849">
        <f t="shared" si="2655"/>
        <v>0.22789811462261333</v>
      </c>
      <c r="PG292" s="849">
        <f t="shared" si="2655"/>
        <v>0.24669336641934336</v>
      </c>
      <c r="PH292" s="849">
        <f t="shared" si="2655"/>
        <v>0.24669336641934336</v>
      </c>
      <c r="PI292" s="849">
        <f t="shared" si="2655"/>
        <v>0.24669336641934336</v>
      </c>
      <c r="PJ292" s="849">
        <f t="shared" si="2655"/>
        <v>0.24669336641934336</v>
      </c>
      <c r="PK292" s="849">
        <f t="shared" si="2655"/>
        <v>0.24669336641934336</v>
      </c>
      <c r="PL292" s="849">
        <f t="shared" si="2655"/>
        <v>0.24669336641934336</v>
      </c>
      <c r="PM292" s="849">
        <f t="shared" si="2655"/>
        <v>0.24669336641934336</v>
      </c>
      <c r="PN292" s="849">
        <f t="shared" si="2655"/>
        <v>0.51794425018768386</v>
      </c>
      <c r="PO292" s="849">
        <f t="shared" si="2655"/>
        <v>0.51794425018768386</v>
      </c>
      <c r="PP292" s="849">
        <f t="shared" si="2655"/>
        <v>0.51794425018768386</v>
      </c>
      <c r="PQ292" s="849">
        <f t="shared" si="2655"/>
        <v>0.51794425018768386</v>
      </c>
      <c r="PR292" s="849">
        <f t="shared" si="2655"/>
        <v>0.51794425018768386</v>
      </c>
      <c r="PS292" s="849">
        <f t="shared" si="2655"/>
        <v>0.51794425018768386</v>
      </c>
      <c r="PT292" s="849">
        <f t="shared" si="2655"/>
        <v>0.51794425018768386</v>
      </c>
      <c r="PU292" s="849">
        <f t="shared" si="2655"/>
        <v>-0.73720891700384605</v>
      </c>
      <c r="PV292" s="849">
        <f t="shared" si="2655"/>
        <v>-0.73720891700384605</v>
      </c>
      <c r="PW292" s="849">
        <f t="shared" si="2655"/>
        <v>-0.73720891700384605</v>
      </c>
      <c r="PX292" s="849">
        <f t="shared" si="2655"/>
        <v>-0.73720891700384605</v>
      </c>
      <c r="PY292" s="849">
        <f t="shared" si="2655"/>
        <v>-2.2837709478426391</v>
      </c>
      <c r="PZ292" s="849">
        <f t="shared" si="2655"/>
        <v>-2.2837709478426391</v>
      </c>
      <c r="QA292" s="849">
        <f t="shared" si="2655"/>
        <v>-1.9498286473529989</v>
      </c>
      <c r="QB292" s="849">
        <f t="shared" si="2655"/>
        <v>-1.9498286473529989</v>
      </c>
      <c r="QC292" s="849">
        <f t="shared" si="2655"/>
        <v>-1.9498286473529989</v>
      </c>
      <c r="QD292" s="849">
        <f t="shared" si="2655"/>
        <v>-3.9394311284137511</v>
      </c>
      <c r="QE292" s="849">
        <f t="shared" si="2655"/>
        <v>-3.9394311284137511</v>
      </c>
      <c r="QF292" s="849">
        <f t="shared" si="2655"/>
        <v>-3.9394311284137511</v>
      </c>
      <c r="QG292" s="849">
        <f t="shared" si="2655"/>
        <v>-3.9394311284137511</v>
      </c>
      <c r="QH292" s="849">
        <f t="shared" si="2655"/>
        <v>0.81509689852154743</v>
      </c>
      <c r="QI292" s="849">
        <f t="shared" si="2655"/>
        <v>0.81509689852154743</v>
      </c>
      <c r="QJ292" s="849">
        <f t="shared" si="2655"/>
        <v>0.81509689852154743</v>
      </c>
      <c r="QK292" s="849">
        <f t="shared" si="2655"/>
        <v>0.81509689852154743</v>
      </c>
      <c r="QL292" s="849">
        <f t="shared" si="2655"/>
        <v>0.81509689852154743</v>
      </c>
      <c r="QM292" s="849">
        <f t="shared" si="2655"/>
        <v>0.81509689852154743</v>
      </c>
      <c r="QN292" s="849">
        <f t="shared" si="2655"/>
        <v>0.81509689852154743</v>
      </c>
      <c r="QO292" s="849">
        <f t="shared" si="2655"/>
        <v>0.81509689852154743</v>
      </c>
      <c r="QP292" s="849">
        <f t="shared" si="2655"/>
        <v>-0.44516007739673036</v>
      </c>
      <c r="QQ292" s="849">
        <f t="shared" si="2655"/>
        <v>-0.44516007739673036</v>
      </c>
      <c r="QR292" s="849">
        <f t="shared" ref="QR292:SI292" si="2656">QR289</f>
        <v>-0.44516007739673036</v>
      </c>
      <c r="QS292" s="849">
        <f t="shared" si="2656"/>
        <v>-0.44516007739673036</v>
      </c>
      <c r="QT292" s="849">
        <f t="shared" si="2656"/>
        <v>-0.44516007739673036</v>
      </c>
      <c r="QU292" s="849">
        <f t="shared" si="2656"/>
        <v>-0.44516007739673036</v>
      </c>
      <c r="QV292" s="849">
        <f t="shared" si="2656"/>
        <v>-0.44516007739673036</v>
      </c>
      <c r="QW292" s="849">
        <f t="shared" si="2656"/>
        <v>4.7987718622421127E-2</v>
      </c>
      <c r="QX292" s="849">
        <f t="shared" si="2656"/>
        <v>4.7987718622421127E-2</v>
      </c>
      <c r="QY292" s="849">
        <f t="shared" si="2656"/>
        <v>4.7987718622421127E-2</v>
      </c>
      <c r="QZ292" s="849">
        <f t="shared" si="2656"/>
        <v>4.7987718622421127E-2</v>
      </c>
      <c r="RA292" s="849">
        <f t="shared" si="2656"/>
        <v>4.7987718622421127E-2</v>
      </c>
      <c r="RB292" s="849">
        <f t="shared" si="2656"/>
        <v>-2.8655418431621449E-2</v>
      </c>
      <c r="RC292" s="849">
        <f t="shared" si="2656"/>
        <v>-2.8655418431621449E-2</v>
      </c>
      <c r="RD292" s="849">
        <f t="shared" si="2656"/>
        <v>-2.8655418431621449E-2</v>
      </c>
      <c r="RE292" s="849">
        <f t="shared" si="2656"/>
        <v>-2.8655418431621449E-2</v>
      </c>
      <c r="RF292" s="849">
        <f t="shared" si="2656"/>
        <v>0.22789811462261333</v>
      </c>
      <c r="RG292" s="849">
        <f t="shared" si="2656"/>
        <v>0.24669336641934336</v>
      </c>
      <c r="RH292" s="849">
        <f t="shared" si="2656"/>
        <v>0.24669336641934336</v>
      </c>
      <c r="RI292" s="849">
        <f t="shared" si="2656"/>
        <v>0.24669336641934336</v>
      </c>
      <c r="RJ292" s="849">
        <f t="shared" si="2656"/>
        <v>0.24669336641934336</v>
      </c>
      <c r="RK292" s="849">
        <f t="shared" si="2656"/>
        <v>0.24669336641934336</v>
      </c>
      <c r="RL292" s="849">
        <f t="shared" si="2656"/>
        <v>0.24669336641934336</v>
      </c>
      <c r="RM292" s="849">
        <f t="shared" si="2656"/>
        <v>0.24669336641934336</v>
      </c>
      <c r="RN292" s="849">
        <f t="shared" si="2656"/>
        <v>0.51794425018768386</v>
      </c>
      <c r="RO292" s="849">
        <f t="shared" si="2656"/>
        <v>0.51794425018768386</v>
      </c>
      <c r="RP292" s="849">
        <f t="shared" si="2656"/>
        <v>0.51794425018768386</v>
      </c>
      <c r="RQ292" s="849">
        <f t="shared" si="2656"/>
        <v>0.51794425018768386</v>
      </c>
      <c r="RR292" s="849">
        <f t="shared" si="2656"/>
        <v>0.51794425018768386</v>
      </c>
      <c r="RS292" s="849">
        <f t="shared" si="2656"/>
        <v>0.51794425018768386</v>
      </c>
      <c r="RT292" s="849">
        <f t="shared" si="2656"/>
        <v>0.51794425018768386</v>
      </c>
      <c r="RU292" s="849">
        <f t="shared" si="2656"/>
        <v>-0.73720891700384605</v>
      </c>
      <c r="RV292" s="849">
        <f t="shared" si="2656"/>
        <v>-0.73720891700384605</v>
      </c>
      <c r="RW292" s="849">
        <f t="shared" si="2656"/>
        <v>-0.73720891700384605</v>
      </c>
      <c r="RX292" s="849">
        <f t="shared" si="2656"/>
        <v>-0.73720891700384605</v>
      </c>
      <c r="RY292" s="849">
        <f t="shared" si="2656"/>
        <v>-2.2837709478426391</v>
      </c>
      <c r="RZ292" s="849">
        <f t="shared" si="2656"/>
        <v>-2.2837709478426391</v>
      </c>
      <c r="SA292" s="849">
        <f t="shared" si="2656"/>
        <v>-1.9498286473529989</v>
      </c>
      <c r="SB292" s="849">
        <f t="shared" si="2656"/>
        <v>-1.9498286473529989</v>
      </c>
      <c r="SC292" s="849">
        <f t="shared" si="2656"/>
        <v>-1.9498286473529989</v>
      </c>
      <c r="SD292" s="849">
        <f t="shared" si="2656"/>
        <v>-3.9394311284137511</v>
      </c>
      <c r="SE292" s="849">
        <f t="shared" si="2656"/>
        <v>-3.9394311284137511</v>
      </c>
      <c r="SF292" s="849">
        <f t="shared" si="2656"/>
        <v>-3.9394311284137511</v>
      </c>
      <c r="SG292" s="849">
        <f t="shared" si="2656"/>
        <v>-3.9394311284137511</v>
      </c>
      <c r="SH292" s="849">
        <f t="shared" si="2656"/>
        <v>0.81509689852154743</v>
      </c>
      <c r="SI292" s="849">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49">
        <f t="shared" ref="K293:BV293" si="2657">K290</f>
        <v>0</v>
      </c>
      <c r="L293" s="849">
        <f t="shared" si="2657"/>
        <v>0</v>
      </c>
      <c r="M293" s="849">
        <f t="shared" si="2657"/>
        <v>0</v>
      </c>
      <c r="N293" s="849">
        <f t="shared" si="2657"/>
        <v>0</v>
      </c>
      <c r="O293" s="849">
        <f t="shared" si="2657"/>
        <v>0</v>
      </c>
      <c r="P293" s="849">
        <f t="shared" si="2657"/>
        <v>0</v>
      </c>
      <c r="Q293" s="849">
        <f t="shared" si="2657"/>
        <v>0</v>
      </c>
      <c r="R293" s="849">
        <f t="shared" si="2657"/>
        <v>0</v>
      </c>
      <c r="S293" s="849">
        <f t="shared" si="2657"/>
        <v>0</v>
      </c>
      <c r="T293" s="849">
        <f t="shared" si="2657"/>
        <v>0</v>
      </c>
      <c r="U293" s="849">
        <f t="shared" si="2657"/>
        <v>0</v>
      </c>
      <c r="V293" s="849">
        <f t="shared" si="2657"/>
        <v>0</v>
      </c>
      <c r="W293" s="849">
        <f t="shared" si="2657"/>
        <v>0</v>
      </c>
      <c r="X293" s="849">
        <f t="shared" si="2657"/>
        <v>0</v>
      </c>
      <c r="Y293" s="849">
        <f t="shared" si="2657"/>
        <v>0</v>
      </c>
      <c r="Z293" s="849">
        <f t="shared" si="2657"/>
        <v>0</v>
      </c>
      <c r="AA293" s="849">
        <f t="shared" si="2657"/>
        <v>0</v>
      </c>
      <c r="AB293" s="849">
        <f t="shared" si="2657"/>
        <v>0</v>
      </c>
      <c r="AC293" s="849">
        <f t="shared" si="2657"/>
        <v>0</v>
      </c>
      <c r="AD293" s="849">
        <f t="shared" si="2657"/>
        <v>0</v>
      </c>
      <c r="AE293" s="849">
        <f t="shared" si="2657"/>
        <v>0</v>
      </c>
      <c r="AF293" s="849">
        <f t="shared" si="2657"/>
        <v>0</v>
      </c>
      <c r="AG293" s="849">
        <f t="shared" si="2657"/>
        <v>0</v>
      </c>
      <c r="AH293" s="849">
        <f t="shared" si="2657"/>
        <v>0</v>
      </c>
      <c r="AI293" s="849">
        <f t="shared" si="2657"/>
        <v>0</v>
      </c>
      <c r="AJ293" s="849">
        <f t="shared" si="2657"/>
        <v>0</v>
      </c>
      <c r="AK293" s="849">
        <f t="shared" si="2657"/>
        <v>0</v>
      </c>
      <c r="AL293" s="849">
        <f t="shared" si="2657"/>
        <v>0</v>
      </c>
      <c r="AM293" s="849">
        <f t="shared" si="2657"/>
        <v>0</v>
      </c>
      <c r="AN293" s="849">
        <f t="shared" si="2657"/>
        <v>0</v>
      </c>
      <c r="AO293" s="849">
        <f t="shared" si="2657"/>
        <v>0</v>
      </c>
      <c r="AP293" s="849">
        <f t="shared" si="2657"/>
        <v>0</v>
      </c>
      <c r="AQ293" s="849">
        <f t="shared" si="2657"/>
        <v>0</v>
      </c>
      <c r="AR293" s="849">
        <f t="shared" si="2657"/>
        <v>0</v>
      </c>
      <c r="AS293" s="849">
        <f t="shared" si="2657"/>
        <v>0</v>
      </c>
      <c r="AT293" s="849">
        <f t="shared" si="2657"/>
        <v>0</v>
      </c>
      <c r="AU293" s="849">
        <f t="shared" si="2657"/>
        <v>0</v>
      </c>
      <c r="AV293" s="849">
        <f t="shared" si="2657"/>
        <v>0</v>
      </c>
      <c r="AW293" s="849">
        <f t="shared" si="2657"/>
        <v>0</v>
      </c>
      <c r="AX293" s="849">
        <f t="shared" si="2657"/>
        <v>0</v>
      </c>
      <c r="AY293" s="849">
        <f t="shared" si="2657"/>
        <v>0</v>
      </c>
      <c r="AZ293" s="849">
        <f t="shared" si="2657"/>
        <v>0</v>
      </c>
      <c r="BA293" s="849">
        <f t="shared" si="2657"/>
        <v>0</v>
      </c>
      <c r="BB293" s="849">
        <f t="shared" si="2657"/>
        <v>0</v>
      </c>
      <c r="BC293" s="849">
        <f t="shared" si="2657"/>
        <v>0</v>
      </c>
      <c r="BD293" s="849">
        <f t="shared" si="2657"/>
        <v>0</v>
      </c>
      <c r="BE293" s="849">
        <f t="shared" si="2657"/>
        <v>0</v>
      </c>
      <c r="BF293" s="849">
        <f t="shared" si="2657"/>
        <v>0</v>
      </c>
      <c r="BG293" s="849">
        <f t="shared" si="2657"/>
        <v>0</v>
      </c>
      <c r="BH293" s="849">
        <f t="shared" si="2657"/>
        <v>0</v>
      </c>
      <c r="BI293" s="849">
        <f t="shared" si="2657"/>
        <v>0</v>
      </c>
      <c r="BJ293" s="849">
        <f t="shared" si="2657"/>
        <v>0</v>
      </c>
      <c r="BK293" s="849">
        <f t="shared" si="2657"/>
        <v>0</v>
      </c>
      <c r="BL293" s="849">
        <f t="shared" si="2657"/>
        <v>0</v>
      </c>
      <c r="BM293" s="849">
        <f t="shared" si="2657"/>
        <v>0</v>
      </c>
      <c r="BN293" s="849">
        <f t="shared" si="2657"/>
        <v>-0.38209002063025999</v>
      </c>
      <c r="BO293" s="849">
        <f t="shared" si="2657"/>
        <v>-0.38209002063025999</v>
      </c>
      <c r="BP293" s="849">
        <f t="shared" si="2657"/>
        <v>-0.38209002063025999</v>
      </c>
      <c r="BQ293" s="849">
        <f t="shared" si="2657"/>
        <v>-0.38209002063025999</v>
      </c>
      <c r="BR293" s="849">
        <f t="shared" si="2657"/>
        <v>-0.38209002063025999</v>
      </c>
      <c r="BS293" s="849">
        <f t="shared" si="2657"/>
        <v>-0.38209002063025999</v>
      </c>
      <c r="BT293" s="849">
        <f t="shared" si="2657"/>
        <v>-0.38209002063025999</v>
      </c>
      <c r="BU293" s="849">
        <f t="shared" si="2657"/>
        <v>-0.23909478389314121</v>
      </c>
      <c r="BV293" s="849">
        <f t="shared" si="2657"/>
        <v>-0.23909478389314121</v>
      </c>
      <c r="BW293" s="849">
        <f t="shared" ref="BW293:EH293" si="2658">BW290</f>
        <v>-0.23909478389314121</v>
      </c>
      <c r="BX293" s="849">
        <f t="shared" si="2658"/>
        <v>-0.23909478389314121</v>
      </c>
      <c r="BY293" s="849">
        <f t="shared" si="2658"/>
        <v>-9.2273573650205165E-2</v>
      </c>
      <c r="BZ293" s="849">
        <f t="shared" si="2658"/>
        <v>-9.2273573650205165E-2</v>
      </c>
      <c r="CA293" s="849">
        <f t="shared" si="2658"/>
        <v>0</v>
      </c>
      <c r="CB293" s="849">
        <f t="shared" si="2658"/>
        <v>0</v>
      </c>
      <c r="CC293" s="849">
        <f t="shared" si="2658"/>
        <v>0</v>
      </c>
      <c r="CD293" s="849">
        <f t="shared" si="2658"/>
        <v>0</v>
      </c>
      <c r="CE293" s="849">
        <f t="shared" si="2658"/>
        <v>0</v>
      </c>
      <c r="CF293" s="849">
        <f t="shared" si="2658"/>
        <v>0</v>
      </c>
      <c r="CG293" s="849">
        <f t="shared" si="2658"/>
        <v>0</v>
      </c>
      <c r="CH293" s="849">
        <f t="shared" si="2658"/>
        <v>5.0340956128387404E-3</v>
      </c>
      <c r="CI293" s="849">
        <f t="shared" si="2658"/>
        <v>5.0249409142191226E-3</v>
      </c>
      <c r="CJ293" s="849">
        <f t="shared" si="2658"/>
        <v>5.0249409142191226E-3</v>
      </c>
      <c r="CK293" s="849">
        <f t="shared" si="2658"/>
        <v>5.0249409142191226E-3</v>
      </c>
      <c r="CL293" s="849">
        <f t="shared" si="2658"/>
        <v>5.0249409142191226E-3</v>
      </c>
      <c r="CM293" s="849">
        <f t="shared" si="2658"/>
        <v>5.0249409142191226E-3</v>
      </c>
      <c r="CN293" s="849">
        <f t="shared" si="2658"/>
        <v>5.0249409142191226E-3</v>
      </c>
      <c r="CO293" s="849">
        <f t="shared" si="2658"/>
        <v>5.0249409142191226E-3</v>
      </c>
      <c r="CP293" s="849">
        <f t="shared" si="2658"/>
        <v>0</v>
      </c>
      <c r="CQ293" s="849">
        <f t="shared" si="2658"/>
        <v>0</v>
      </c>
      <c r="CR293" s="849">
        <f t="shared" si="2658"/>
        <v>0</v>
      </c>
      <c r="CS293" s="849">
        <f t="shared" si="2658"/>
        <v>0</v>
      </c>
      <c r="CT293" s="849">
        <f t="shared" si="2658"/>
        <v>0</v>
      </c>
      <c r="CU293" s="849">
        <f t="shared" si="2658"/>
        <v>0</v>
      </c>
      <c r="CV293" s="849">
        <f t="shared" si="2658"/>
        <v>0</v>
      </c>
      <c r="CW293" s="849">
        <f t="shared" si="2658"/>
        <v>-8.813167494439611E-3</v>
      </c>
      <c r="CX293" s="849">
        <f t="shared" si="2658"/>
        <v>-8.813167494439611E-3</v>
      </c>
      <c r="CY293" s="849">
        <f t="shared" si="2658"/>
        <v>-8.813167494439611E-3</v>
      </c>
      <c r="CZ293" s="849">
        <f t="shared" si="2658"/>
        <v>-8.813167494439611E-3</v>
      </c>
      <c r="DA293" s="849">
        <f t="shared" si="2658"/>
        <v>-8.813167494439611E-3</v>
      </c>
      <c r="DB293" s="849">
        <f t="shared" si="2658"/>
        <v>-0.15540510312044198</v>
      </c>
      <c r="DC293" s="849">
        <f t="shared" si="2658"/>
        <v>-0.15540510312044198</v>
      </c>
      <c r="DD293" s="849">
        <f t="shared" si="2658"/>
        <v>-0.15540510312044198</v>
      </c>
      <c r="DE293" s="849">
        <f t="shared" si="2658"/>
        <v>-0.15540510312044198</v>
      </c>
      <c r="DF293" s="849">
        <f t="shared" si="2658"/>
        <v>-3.345844281493271E-2</v>
      </c>
      <c r="DG293" s="849">
        <f t="shared" si="2658"/>
        <v>-2.6766754251942082E-2</v>
      </c>
      <c r="DH293" s="849">
        <f t="shared" si="2658"/>
        <v>-2.6766754251942082E-2</v>
      </c>
      <c r="DI293" s="849">
        <f t="shared" si="2658"/>
        <v>-2.6766754251942082E-2</v>
      </c>
      <c r="DJ293" s="849">
        <f t="shared" si="2658"/>
        <v>-2.6766754251942082E-2</v>
      </c>
      <c r="DK293" s="849">
        <f t="shared" si="2658"/>
        <v>-2.6766754251942082E-2</v>
      </c>
      <c r="DL293" s="849">
        <f t="shared" si="2658"/>
        <v>-2.6766754251942082E-2</v>
      </c>
      <c r="DM293" s="849">
        <f t="shared" si="2658"/>
        <v>-2.6766754251942082E-2</v>
      </c>
      <c r="DN293" s="849">
        <f t="shared" si="2658"/>
        <v>0</v>
      </c>
      <c r="DO293" s="849">
        <f t="shared" si="2658"/>
        <v>0</v>
      </c>
      <c r="DP293" s="849">
        <f t="shared" si="2658"/>
        <v>0</v>
      </c>
      <c r="DQ293" s="849">
        <f t="shared" si="2658"/>
        <v>0</v>
      </c>
      <c r="DR293" s="849">
        <f t="shared" si="2658"/>
        <v>0</v>
      </c>
      <c r="DS293" s="849">
        <f t="shared" si="2658"/>
        <v>0</v>
      </c>
      <c r="DT293" s="849">
        <f t="shared" si="2658"/>
        <v>0</v>
      </c>
      <c r="DU293" s="849">
        <f t="shared" si="2658"/>
        <v>-0.70732206901720573</v>
      </c>
      <c r="DV293" s="849">
        <f t="shared" si="2658"/>
        <v>-0.70732206901720573</v>
      </c>
      <c r="DW293" s="849">
        <f t="shared" si="2658"/>
        <v>-0.70732206901720573</v>
      </c>
      <c r="DX293" s="849">
        <f t="shared" si="2658"/>
        <v>-0.70732206901720573</v>
      </c>
      <c r="DY293" s="849">
        <f t="shared" si="2658"/>
        <v>-1.0034751134460063</v>
      </c>
      <c r="DZ293" s="849">
        <f t="shared" si="2658"/>
        <v>-1.0034751134460063</v>
      </c>
      <c r="EA293" s="849">
        <f t="shared" si="2658"/>
        <v>-1.0438476596940278</v>
      </c>
      <c r="EB293" s="849">
        <f t="shared" si="2658"/>
        <v>-1.0438476596940278</v>
      </c>
      <c r="EC293" s="849">
        <f t="shared" si="2658"/>
        <v>-1.0438476596940278</v>
      </c>
      <c r="ED293" s="849">
        <f t="shared" si="2658"/>
        <v>-0.71832197627458694</v>
      </c>
      <c r="EE293" s="849">
        <f t="shared" si="2658"/>
        <v>-0.71832197627458694</v>
      </c>
      <c r="EF293" s="849">
        <f t="shared" si="2658"/>
        <v>-0.71832197627458694</v>
      </c>
      <c r="EG293" s="849">
        <f t="shared" si="2658"/>
        <v>-0.71832197627458694</v>
      </c>
      <c r="EH293" s="849">
        <f t="shared" si="2658"/>
        <v>0.1827224852254048</v>
      </c>
      <c r="EI293" s="849">
        <f t="shared" ref="EI293:GT293" si="2659">EI290</f>
        <v>0.1827224852254048</v>
      </c>
      <c r="EJ293" s="849">
        <f t="shared" si="2659"/>
        <v>0.1827224852254048</v>
      </c>
      <c r="EK293" s="849">
        <f t="shared" si="2659"/>
        <v>0.1827224852254048</v>
      </c>
      <c r="EL293" s="849">
        <f t="shared" si="2659"/>
        <v>0.1827224852254048</v>
      </c>
      <c r="EM293" s="849">
        <f t="shared" si="2659"/>
        <v>0.1827224852254048</v>
      </c>
      <c r="EN293" s="849">
        <f t="shared" si="2659"/>
        <v>0.1827224852254048</v>
      </c>
      <c r="EO293" s="849">
        <f t="shared" si="2659"/>
        <v>0.1827224852254048</v>
      </c>
      <c r="EP293" s="849">
        <f t="shared" si="2659"/>
        <v>0.21524223522478891</v>
      </c>
      <c r="EQ293" s="849">
        <f t="shared" si="2659"/>
        <v>0.21524223522478891</v>
      </c>
      <c r="ER293" s="849">
        <f t="shared" si="2659"/>
        <v>0.21524223522478891</v>
      </c>
      <c r="ES293" s="849">
        <f t="shared" si="2659"/>
        <v>0.21524223522478891</v>
      </c>
      <c r="ET293" s="849">
        <f t="shared" si="2659"/>
        <v>0.21524223522478891</v>
      </c>
      <c r="EU293" s="849">
        <f t="shared" si="2659"/>
        <v>0.21524223522478891</v>
      </c>
      <c r="EV293" s="849">
        <f t="shared" si="2659"/>
        <v>0.21524223522478891</v>
      </c>
      <c r="EW293" s="849">
        <f t="shared" si="2659"/>
        <v>2.1014590841691216E-2</v>
      </c>
      <c r="EX293" s="849">
        <f t="shared" si="2659"/>
        <v>2.1014590841691216E-2</v>
      </c>
      <c r="EY293" s="849">
        <f t="shared" si="2659"/>
        <v>2.1014590841691216E-2</v>
      </c>
      <c r="EZ293" s="849">
        <f t="shared" si="2659"/>
        <v>2.1014590841691216E-2</v>
      </c>
      <c r="FA293" s="849">
        <f t="shared" si="2659"/>
        <v>2.1014590841691216E-2</v>
      </c>
      <c r="FB293" s="849">
        <f t="shared" si="2659"/>
        <v>4.4215602950258948E-2</v>
      </c>
      <c r="FC293" s="849">
        <f t="shared" si="2659"/>
        <v>4.4215602950258948E-2</v>
      </c>
      <c r="FD293" s="849">
        <f t="shared" si="2659"/>
        <v>4.4215602950258948E-2</v>
      </c>
      <c r="FE293" s="849">
        <f t="shared" si="2659"/>
        <v>4.4215602950258948E-2</v>
      </c>
      <c r="FF293" s="849">
        <f t="shared" si="2659"/>
        <v>-6.8347223722800443E-2</v>
      </c>
      <c r="FG293" s="849">
        <f t="shared" si="2659"/>
        <v>-5.8925210856775045E-2</v>
      </c>
      <c r="FH293" s="849">
        <f t="shared" si="2659"/>
        <v>-5.8925210856775045E-2</v>
      </c>
      <c r="FI293" s="849">
        <f t="shared" si="2659"/>
        <v>-5.8925210856775045E-2</v>
      </c>
      <c r="FJ293" s="849">
        <f t="shared" si="2659"/>
        <v>-5.8925210856775045E-2</v>
      </c>
      <c r="FK293" s="849">
        <f t="shared" si="2659"/>
        <v>-5.8925210856775045E-2</v>
      </c>
      <c r="FL293" s="849">
        <f t="shared" si="2659"/>
        <v>-5.8925210856775045E-2</v>
      </c>
      <c r="FM293" s="849">
        <f t="shared" si="2659"/>
        <v>-5.8925210856775045E-2</v>
      </c>
      <c r="FN293" s="849">
        <f t="shared" si="2659"/>
        <v>0</v>
      </c>
      <c r="FO293" s="849">
        <f t="shared" si="2659"/>
        <v>0</v>
      </c>
      <c r="FP293" s="849">
        <f t="shared" si="2659"/>
        <v>0</v>
      </c>
      <c r="FQ293" s="849">
        <f t="shared" si="2659"/>
        <v>0</v>
      </c>
      <c r="FR293" s="849">
        <f t="shared" si="2659"/>
        <v>0</v>
      </c>
      <c r="FS293" s="849">
        <f t="shared" si="2659"/>
        <v>0</v>
      </c>
      <c r="FT293" s="849">
        <f t="shared" si="2659"/>
        <v>0</v>
      </c>
      <c r="FU293" s="849">
        <f t="shared" si="2659"/>
        <v>-1.4345687033588383</v>
      </c>
      <c r="FV293" s="849">
        <f t="shared" si="2659"/>
        <v>-1.4345687033588383</v>
      </c>
      <c r="FW293" s="849">
        <f t="shared" si="2659"/>
        <v>-1.4345687033588383</v>
      </c>
      <c r="FX293" s="849">
        <f t="shared" si="2659"/>
        <v>-1.4345687033588383</v>
      </c>
      <c r="FY293" s="849">
        <f t="shared" si="2659"/>
        <v>-1.4763771784033191</v>
      </c>
      <c r="FZ293" s="849">
        <f t="shared" si="2659"/>
        <v>-1.4763771784033191</v>
      </c>
      <c r="GA293" s="849">
        <f t="shared" si="2659"/>
        <v>-1.6051619672653468</v>
      </c>
      <c r="GB293" s="849">
        <f t="shared" si="2659"/>
        <v>-1.6051619672653468</v>
      </c>
      <c r="GC293" s="849">
        <f t="shared" si="2659"/>
        <v>-1.6051619672653468</v>
      </c>
      <c r="GD293" s="849">
        <f t="shared" si="2659"/>
        <v>-1.408038880337557</v>
      </c>
      <c r="GE293" s="849">
        <f t="shared" si="2659"/>
        <v>-1.408038880337557</v>
      </c>
      <c r="GF293" s="849">
        <f t="shared" si="2659"/>
        <v>-1.408038880337557</v>
      </c>
      <c r="GG293" s="849">
        <f t="shared" si="2659"/>
        <v>-1.408038880337557</v>
      </c>
      <c r="GH293" s="849">
        <f t="shared" si="2659"/>
        <v>-0.13713357808971338</v>
      </c>
      <c r="GI293" s="849">
        <f t="shared" si="2659"/>
        <v>-0.13713357808971338</v>
      </c>
      <c r="GJ293" s="849">
        <f t="shared" si="2659"/>
        <v>-0.13713357808971338</v>
      </c>
      <c r="GK293" s="849">
        <f t="shared" si="2659"/>
        <v>-0.13713357808971338</v>
      </c>
      <c r="GL293" s="849">
        <f t="shared" si="2659"/>
        <v>-0.13713357808971338</v>
      </c>
      <c r="GM293" s="849">
        <f t="shared" si="2659"/>
        <v>-0.13713357808971338</v>
      </c>
      <c r="GN293" s="849">
        <f t="shared" si="2659"/>
        <v>-0.13713357808971338</v>
      </c>
      <c r="GO293" s="849">
        <f t="shared" si="2659"/>
        <v>-0.13713357808971338</v>
      </c>
      <c r="GP293" s="849">
        <f t="shared" si="2659"/>
        <v>-0.22502597318955964</v>
      </c>
      <c r="GQ293" s="849">
        <f t="shared" si="2659"/>
        <v>-0.22502597318955964</v>
      </c>
      <c r="GR293" s="849">
        <f t="shared" si="2659"/>
        <v>-0.22502597318955964</v>
      </c>
      <c r="GS293" s="849">
        <f t="shared" si="2659"/>
        <v>-0.22502597318955964</v>
      </c>
      <c r="GT293" s="849">
        <f t="shared" si="2659"/>
        <v>-0.22502597318955964</v>
      </c>
      <c r="GU293" s="849">
        <f t="shared" ref="GU293:JF293" si="2660">GU290</f>
        <v>-0.22502597318955964</v>
      </c>
      <c r="GV293" s="849">
        <f t="shared" si="2660"/>
        <v>-0.22502597318955964</v>
      </c>
      <c r="GW293" s="849">
        <f t="shared" si="2660"/>
        <v>-7.199820636580867E-3</v>
      </c>
      <c r="GX293" s="849">
        <f t="shared" si="2660"/>
        <v>-7.199820636580867E-3</v>
      </c>
      <c r="GY293" s="849">
        <f t="shared" si="2660"/>
        <v>-7.199820636580867E-3</v>
      </c>
      <c r="GZ293" s="849">
        <f t="shared" si="2660"/>
        <v>-7.199820636580867E-3</v>
      </c>
      <c r="HA293" s="849">
        <f t="shared" si="2660"/>
        <v>-7.199820636580867E-3</v>
      </c>
      <c r="HB293" s="849">
        <f t="shared" si="2660"/>
        <v>-2.0803891145430242E-2</v>
      </c>
      <c r="HC293" s="849">
        <f t="shared" si="2660"/>
        <v>-2.0803891145430242E-2</v>
      </c>
      <c r="HD293" s="849">
        <f t="shared" si="2660"/>
        <v>-2.0803891145430242E-2</v>
      </c>
      <c r="HE293" s="849">
        <f t="shared" si="2660"/>
        <v>-2.0803891145430242E-2</v>
      </c>
      <c r="HF293" s="849">
        <f t="shared" si="2660"/>
        <v>9.4149454834679958E-3</v>
      </c>
      <c r="HG293" s="849">
        <f t="shared" si="2660"/>
        <v>2.3538403659626006E-2</v>
      </c>
      <c r="HH293" s="849">
        <f t="shared" si="2660"/>
        <v>2.3538403659626006E-2</v>
      </c>
      <c r="HI293" s="849">
        <f t="shared" si="2660"/>
        <v>2.3538403659626006E-2</v>
      </c>
      <c r="HJ293" s="849">
        <f t="shared" si="2660"/>
        <v>2.3538403659626006E-2</v>
      </c>
      <c r="HK293" s="849">
        <f t="shared" si="2660"/>
        <v>2.3538403659626006E-2</v>
      </c>
      <c r="HL293" s="849">
        <f t="shared" si="2660"/>
        <v>2.3538403659626006E-2</v>
      </c>
      <c r="HM293" s="849">
        <f t="shared" si="2660"/>
        <v>2.3538403659626006E-2</v>
      </c>
      <c r="HN293" s="849">
        <f t="shared" si="2660"/>
        <v>0.16981778694678251</v>
      </c>
      <c r="HO293" s="849">
        <f t="shared" si="2660"/>
        <v>0.16981778694678251</v>
      </c>
      <c r="HP293" s="849">
        <f t="shared" si="2660"/>
        <v>0.16981778694678251</v>
      </c>
      <c r="HQ293" s="849">
        <f t="shared" si="2660"/>
        <v>0.16981778694678251</v>
      </c>
      <c r="HR293" s="849">
        <f t="shared" si="2660"/>
        <v>0.16981778694678251</v>
      </c>
      <c r="HS293" s="849">
        <f t="shared" si="2660"/>
        <v>0.16981778694678251</v>
      </c>
      <c r="HT293" s="849">
        <f t="shared" si="2660"/>
        <v>0.16981778694678251</v>
      </c>
      <c r="HU293" s="849">
        <f t="shared" si="2660"/>
        <v>-1.0061905488836294</v>
      </c>
      <c r="HV293" s="849">
        <f t="shared" si="2660"/>
        <v>-1.0061905488836294</v>
      </c>
      <c r="HW293" s="849">
        <f t="shared" si="2660"/>
        <v>-1.0061905488836294</v>
      </c>
      <c r="HX293" s="849">
        <f t="shared" si="2660"/>
        <v>-1.0061905488836294</v>
      </c>
      <c r="HY293" s="849">
        <f t="shared" si="2660"/>
        <v>-1.2110906541589741</v>
      </c>
      <c r="HZ293" s="849">
        <f t="shared" si="2660"/>
        <v>-1.2110906541589741</v>
      </c>
      <c r="IA293" s="849">
        <f t="shared" si="2660"/>
        <v>-1.2112571900223195</v>
      </c>
      <c r="IB293" s="849">
        <f t="shared" si="2660"/>
        <v>-1.2112571900223195</v>
      </c>
      <c r="IC293" s="849">
        <f t="shared" si="2660"/>
        <v>-1.2112571900223195</v>
      </c>
      <c r="ID293" s="849">
        <f t="shared" si="2660"/>
        <v>-1.2283732657690427</v>
      </c>
      <c r="IE293" s="849">
        <f t="shared" si="2660"/>
        <v>-1.2283732657690427</v>
      </c>
      <c r="IF293" s="849">
        <f t="shared" si="2660"/>
        <v>-1.2283732657690427</v>
      </c>
      <c r="IG293" s="849">
        <f t="shared" si="2660"/>
        <v>-1.2283732657690427</v>
      </c>
      <c r="IH293" s="849">
        <f t="shared" si="2660"/>
        <v>-1.050099674476785</v>
      </c>
      <c r="II293" s="849">
        <f t="shared" si="2660"/>
        <v>-1.050099674476785</v>
      </c>
      <c r="IJ293" s="849">
        <f t="shared" si="2660"/>
        <v>-1.050099674476785</v>
      </c>
      <c r="IK293" s="849">
        <f t="shared" si="2660"/>
        <v>-1.050099674476785</v>
      </c>
      <c r="IL293" s="849">
        <f t="shared" si="2660"/>
        <v>-1.050099674476785</v>
      </c>
      <c r="IM293" s="849">
        <f t="shared" si="2660"/>
        <v>-1.050099674476785</v>
      </c>
      <c r="IN293" s="849">
        <f t="shared" si="2660"/>
        <v>-1.050099674476785</v>
      </c>
      <c r="IO293" s="849">
        <f t="shared" si="2660"/>
        <v>-1.050099674476785</v>
      </c>
      <c r="IP293" s="849">
        <f t="shared" si="2660"/>
        <v>8.3161772700490744E-2</v>
      </c>
      <c r="IQ293" s="849">
        <f t="shared" si="2660"/>
        <v>8.3161772700490744E-2</v>
      </c>
      <c r="IR293" s="849">
        <f t="shared" si="2660"/>
        <v>8.3161772700490744E-2</v>
      </c>
      <c r="IS293" s="849">
        <f t="shared" si="2660"/>
        <v>8.3161772700490744E-2</v>
      </c>
      <c r="IT293" s="849">
        <f t="shared" si="2660"/>
        <v>8.3161772700490744E-2</v>
      </c>
      <c r="IU293" s="849">
        <f t="shared" si="2660"/>
        <v>8.3161772700490744E-2</v>
      </c>
      <c r="IV293" s="849">
        <f t="shared" si="2660"/>
        <v>8.3161772700490744E-2</v>
      </c>
      <c r="IW293" s="849">
        <f t="shared" si="2660"/>
        <v>3.6903151530500722E-2</v>
      </c>
      <c r="IX293" s="849">
        <f t="shared" si="2660"/>
        <v>3.6903151530500722E-2</v>
      </c>
      <c r="IY293" s="849">
        <f t="shared" si="2660"/>
        <v>3.6903151530500722E-2</v>
      </c>
      <c r="IZ293" s="849">
        <f t="shared" si="2660"/>
        <v>3.6903151530500722E-2</v>
      </c>
      <c r="JA293" s="849">
        <f t="shared" si="2660"/>
        <v>3.6903151530500722E-2</v>
      </c>
      <c r="JB293" s="849">
        <f t="shared" si="2660"/>
        <v>0.11736415948105883</v>
      </c>
      <c r="JC293" s="849">
        <f t="shared" si="2660"/>
        <v>0.11736415948105883</v>
      </c>
      <c r="JD293" s="849">
        <f t="shared" si="2660"/>
        <v>0.11736415948105883</v>
      </c>
      <c r="JE293" s="849">
        <f t="shared" si="2660"/>
        <v>0.11736415948105883</v>
      </c>
      <c r="JF293" s="849">
        <f t="shared" si="2660"/>
        <v>5.1786769712919067E-2</v>
      </c>
      <c r="JG293" s="849">
        <f t="shared" ref="JG293:LR293" si="2661">JG290</f>
        <v>6.1207951922134463E-2</v>
      </c>
      <c r="JH293" s="849">
        <f t="shared" si="2661"/>
        <v>6.1207951922134463E-2</v>
      </c>
      <c r="JI293" s="849">
        <f t="shared" si="2661"/>
        <v>6.1207951922134463E-2</v>
      </c>
      <c r="JJ293" s="849">
        <f t="shared" si="2661"/>
        <v>6.1207951922134463E-2</v>
      </c>
      <c r="JK293" s="849">
        <f t="shared" si="2661"/>
        <v>6.1207951922134463E-2</v>
      </c>
      <c r="JL293" s="849">
        <f t="shared" si="2661"/>
        <v>6.1207951922134463E-2</v>
      </c>
      <c r="JM293" s="849">
        <f t="shared" si="2661"/>
        <v>6.1207951922134463E-2</v>
      </c>
      <c r="JN293" s="849">
        <f t="shared" si="2661"/>
        <v>0.16981778694678074</v>
      </c>
      <c r="JO293" s="849">
        <f t="shared" si="2661"/>
        <v>0.16981778694678074</v>
      </c>
      <c r="JP293" s="849">
        <f t="shared" si="2661"/>
        <v>0.16981778694678074</v>
      </c>
      <c r="JQ293" s="849">
        <f t="shared" si="2661"/>
        <v>0.16981778694678074</v>
      </c>
      <c r="JR293" s="849">
        <f t="shared" si="2661"/>
        <v>0.16981778694678074</v>
      </c>
      <c r="JS293" s="849">
        <f t="shared" si="2661"/>
        <v>0.16981778694678074</v>
      </c>
      <c r="JT293" s="849">
        <f t="shared" si="2661"/>
        <v>0.16981778694678074</v>
      </c>
      <c r="JU293" s="849">
        <f t="shared" si="2661"/>
        <v>-0.34867989317749704</v>
      </c>
      <c r="JV293" s="849">
        <f t="shared" si="2661"/>
        <v>-0.34867989317749704</v>
      </c>
      <c r="JW293" s="849">
        <f t="shared" si="2661"/>
        <v>-0.34867989317749704</v>
      </c>
      <c r="JX293" s="849">
        <f t="shared" si="2661"/>
        <v>-0.34867989317749704</v>
      </c>
      <c r="JY293" s="849">
        <f t="shared" si="2661"/>
        <v>-1.0957486870962181</v>
      </c>
      <c r="JZ293" s="849">
        <f t="shared" si="2661"/>
        <v>-1.0957486870962181</v>
      </c>
      <c r="KA293" s="849">
        <f t="shared" si="2661"/>
        <v>-1.2506476677466223</v>
      </c>
      <c r="KB293" s="849">
        <f t="shared" si="2661"/>
        <v>-1.2506476677466223</v>
      </c>
      <c r="KC293" s="849">
        <f t="shared" si="2661"/>
        <v>-1.2506476677466223</v>
      </c>
      <c r="KD293" s="849">
        <f t="shared" si="2661"/>
        <v>-1.3775000705356604</v>
      </c>
      <c r="KE293" s="849">
        <f t="shared" si="2661"/>
        <v>-1.3775000705356604</v>
      </c>
      <c r="KF293" s="849">
        <f t="shared" si="2661"/>
        <v>-1.3775000705356604</v>
      </c>
      <c r="KG293" s="849">
        <f t="shared" si="2661"/>
        <v>-1.3775000705356604</v>
      </c>
      <c r="KH293" s="849">
        <f t="shared" si="2661"/>
        <v>7.9725595207808198E-2</v>
      </c>
      <c r="KI293" s="849">
        <f t="shared" si="2661"/>
        <v>7.9725595207808198E-2</v>
      </c>
      <c r="KJ293" s="849">
        <f t="shared" si="2661"/>
        <v>7.9725595207808198E-2</v>
      </c>
      <c r="KK293" s="849">
        <f t="shared" si="2661"/>
        <v>7.9725595207808198E-2</v>
      </c>
      <c r="KL293" s="849">
        <f t="shared" si="2661"/>
        <v>7.9725595207808198E-2</v>
      </c>
      <c r="KM293" s="849">
        <f t="shared" si="2661"/>
        <v>7.9725595207808198E-2</v>
      </c>
      <c r="KN293" s="849">
        <f t="shared" si="2661"/>
        <v>7.9725595207808198E-2</v>
      </c>
      <c r="KO293" s="849">
        <f t="shared" si="2661"/>
        <v>7.9725595207808198E-2</v>
      </c>
      <c r="KP293" s="849">
        <f t="shared" si="2661"/>
        <v>-0.46228161883506935</v>
      </c>
      <c r="KQ293" s="849">
        <f t="shared" si="2661"/>
        <v>-0.46228161883506935</v>
      </c>
      <c r="KR293" s="849">
        <f t="shared" si="2661"/>
        <v>-0.46228161883506935</v>
      </c>
      <c r="KS293" s="849">
        <f t="shared" si="2661"/>
        <v>-0.46228161883506935</v>
      </c>
      <c r="KT293" s="849">
        <f t="shared" si="2661"/>
        <v>-0.46228161883506935</v>
      </c>
      <c r="KU293" s="849">
        <f t="shared" si="2661"/>
        <v>-0.46228161883506935</v>
      </c>
      <c r="KV293" s="849">
        <f t="shared" si="2661"/>
        <v>-0.46228161883506935</v>
      </c>
      <c r="KW293" s="849">
        <f t="shared" si="2661"/>
        <v>-6.4715060773419708E-2</v>
      </c>
      <c r="KX293" s="849">
        <f t="shared" si="2661"/>
        <v>-6.4715060773419708E-2</v>
      </c>
      <c r="KY293" s="849">
        <f t="shared" si="2661"/>
        <v>-6.4715060773419708E-2</v>
      </c>
      <c r="KZ293" s="849">
        <f t="shared" si="2661"/>
        <v>-6.4715060773419708E-2</v>
      </c>
      <c r="LA293" s="849">
        <f t="shared" si="2661"/>
        <v>-6.4715060773419708E-2</v>
      </c>
      <c r="LB293" s="849">
        <f t="shared" si="2661"/>
        <v>0.11736415948105883</v>
      </c>
      <c r="LC293" s="849">
        <f t="shared" si="2661"/>
        <v>0.11736415948105883</v>
      </c>
      <c r="LD293" s="849">
        <f t="shared" si="2661"/>
        <v>0.11736415948105883</v>
      </c>
      <c r="LE293" s="849">
        <f t="shared" si="2661"/>
        <v>0.11736415948105883</v>
      </c>
      <c r="LF293" s="849">
        <f t="shared" si="2661"/>
        <v>0.23967225539561365</v>
      </c>
      <c r="LG293" s="849">
        <f t="shared" si="2661"/>
        <v>0.2584695845542635</v>
      </c>
      <c r="LH293" s="849">
        <f t="shared" si="2661"/>
        <v>0.2584695845542635</v>
      </c>
      <c r="LI293" s="849">
        <f t="shared" si="2661"/>
        <v>0.2584695845542635</v>
      </c>
      <c r="LJ293" s="849">
        <f t="shared" si="2661"/>
        <v>0.2584695845542635</v>
      </c>
      <c r="LK293" s="849">
        <f t="shared" si="2661"/>
        <v>0.2584695845542635</v>
      </c>
      <c r="LL293" s="849">
        <f t="shared" si="2661"/>
        <v>0.2584695845542635</v>
      </c>
      <c r="LM293" s="849">
        <f t="shared" si="2661"/>
        <v>0.2584695845542635</v>
      </c>
      <c r="LN293" s="849">
        <f t="shared" si="2661"/>
        <v>0.52643513953502641</v>
      </c>
      <c r="LO293" s="849">
        <f t="shared" si="2661"/>
        <v>0.52643513953502641</v>
      </c>
      <c r="LP293" s="849">
        <f t="shared" si="2661"/>
        <v>0.52643513953502641</v>
      </c>
      <c r="LQ293" s="849">
        <f t="shared" si="2661"/>
        <v>0.52643513953502641</v>
      </c>
      <c r="LR293" s="849">
        <f t="shared" si="2661"/>
        <v>0.52643513953502641</v>
      </c>
      <c r="LS293" s="849">
        <f t="shared" ref="LS293:OD293" si="2662">LS290</f>
        <v>0.52643513953502641</v>
      </c>
      <c r="LT293" s="849">
        <f t="shared" si="2662"/>
        <v>0.52643513953502641</v>
      </c>
      <c r="LU293" s="849">
        <f t="shared" si="2662"/>
        <v>-0.28890619720420929</v>
      </c>
      <c r="LV293" s="849">
        <f t="shared" si="2662"/>
        <v>-0.28890619720420929</v>
      </c>
      <c r="LW293" s="849">
        <f t="shared" si="2662"/>
        <v>-0.28890619720420929</v>
      </c>
      <c r="LX293" s="849">
        <f t="shared" si="2662"/>
        <v>-0.28890619720420929</v>
      </c>
      <c r="LY293" s="849">
        <f t="shared" si="2662"/>
        <v>-1.0957486870962181</v>
      </c>
      <c r="LZ293" s="849">
        <f t="shared" si="2662"/>
        <v>-1.0957486870962181</v>
      </c>
      <c r="MA293" s="849">
        <f t="shared" si="2662"/>
        <v>-1.2506476677466223</v>
      </c>
      <c r="MB293" s="849">
        <f t="shared" si="2662"/>
        <v>-1.2506476677466223</v>
      </c>
      <c r="MC293" s="849">
        <f t="shared" si="2662"/>
        <v>-1.2506476677466223</v>
      </c>
      <c r="MD293" s="849">
        <f t="shared" si="2662"/>
        <v>-1.3745310123230796</v>
      </c>
      <c r="ME293" s="849">
        <f t="shared" si="2662"/>
        <v>-1.3745310123230796</v>
      </c>
      <c r="MF293" s="849">
        <f t="shared" si="2662"/>
        <v>-1.3745310123230796</v>
      </c>
      <c r="MG293" s="849">
        <f t="shared" si="2662"/>
        <v>-1.3745310123230796</v>
      </c>
      <c r="MH293" s="849">
        <f t="shared" si="2662"/>
        <v>7.9725595207808198E-2</v>
      </c>
      <c r="MI293" s="849">
        <f t="shared" si="2662"/>
        <v>7.9725595207808198E-2</v>
      </c>
      <c r="MJ293" s="849">
        <f t="shared" si="2662"/>
        <v>7.9725595207808198E-2</v>
      </c>
      <c r="MK293" s="849">
        <f t="shared" si="2662"/>
        <v>7.9725595207808198E-2</v>
      </c>
      <c r="ML293" s="849">
        <f t="shared" si="2662"/>
        <v>7.9725595207808198E-2</v>
      </c>
      <c r="MM293" s="849">
        <f t="shared" si="2662"/>
        <v>7.9725595207808198E-2</v>
      </c>
      <c r="MN293" s="849">
        <f t="shared" si="2662"/>
        <v>7.9725595207808198E-2</v>
      </c>
      <c r="MO293" s="849">
        <f t="shared" si="2662"/>
        <v>7.9725595207808198E-2</v>
      </c>
      <c r="MP293" s="849">
        <f t="shared" si="2662"/>
        <v>-1.1275758004389811</v>
      </c>
      <c r="MQ293" s="849">
        <f t="shared" si="2662"/>
        <v>-1.1275758004389811</v>
      </c>
      <c r="MR293" s="849">
        <f t="shared" si="2662"/>
        <v>-1.1275758004389811</v>
      </c>
      <c r="MS293" s="849">
        <f t="shared" si="2662"/>
        <v>-1.1275758004389811</v>
      </c>
      <c r="MT293" s="849">
        <f t="shared" si="2662"/>
        <v>-1.1275758004389811</v>
      </c>
      <c r="MU293" s="849">
        <f t="shared" si="2662"/>
        <v>-1.1275758004389811</v>
      </c>
      <c r="MV293" s="849">
        <f t="shared" si="2662"/>
        <v>-1.1275758004389811</v>
      </c>
      <c r="MW293" s="849">
        <f t="shared" si="2662"/>
        <v>-0.37554769873977989</v>
      </c>
      <c r="MX293" s="849">
        <f t="shared" si="2662"/>
        <v>-0.37554769873977989</v>
      </c>
      <c r="MY293" s="849">
        <f t="shared" si="2662"/>
        <v>-0.37554769873977989</v>
      </c>
      <c r="MZ293" s="849">
        <f t="shared" si="2662"/>
        <v>-0.37554769873977989</v>
      </c>
      <c r="NA293" s="849">
        <f t="shared" si="2662"/>
        <v>-0.37554769873977989</v>
      </c>
      <c r="NB293" s="849">
        <f t="shared" si="2662"/>
        <v>0.11736415948105883</v>
      </c>
      <c r="NC293" s="849">
        <f t="shared" si="2662"/>
        <v>0.11736415948105883</v>
      </c>
      <c r="ND293" s="849">
        <f t="shared" si="2662"/>
        <v>0.11736415948105883</v>
      </c>
      <c r="NE293" s="849">
        <f t="shared" si="2662"/>
        <v>0.11736415948105883</v>
      </c>
      <c r="NF293" s="849">
        <f t="shared" si="2662"/>
        <v>0.23967225539561365</v>
      </c>
      <c r="NG293" s="849">
        <f t="shared" si="2662"/>
        <v>0.2584695845542635</v>
      </c>
      <c r="NH293" s="849">
        <f t="shared" si="2662"/>
        <v>0.2584695845542635</v>
      </c>
      <c r="NI293" s="849">
        <f t="shared" si="2662"/>
        <v>0.2584695845542635</v>
      </c>
      <c r="NJ293" s="849">
        <f t="shared" si="2662"/>
        <v>0.2584695845542635</v>
      </c>
      <c r="NK293" s="849">
        <f t="shared" si="2662"/>
        <v>0.2584695845542635</v>
      </c>
      <c r="NL293" s="849">
        <f t="shared" si="2662"/>
        <v>0.2584695845542635</v>
      </c>
      <c r="NM293" s="849">
        <f t="shared" si="2662"/>
        <v>0.2584695845542635</v>
      </c>
      <c r="NN293" s="849">
        <f t="shared" si="2662"/>
        <v>0.52643513953502641</v>
      </c>
      <c r="NO293" s="849">
        <f t="shared" si="2662"/>
        <v>0.52643513953502641</v>
      </c>
      <c r="NP293" s="849">
        <f t="shared" si="2662"/>
        <v>0.52643513953502641</v>
      </c>
      <c r="NQ293" s="849">
        <f t="shared" si="2662"/>
        <v>0.52643513953502641</v>
      </c>
      <c r="NR293" s="849">
        <f t="shared" si="2662"/>
        <v>0.52643513953502641</v>
      </c>
      <c r="NS293" s="849">
        <f t="shared" si="2662"/>
        <v>0.52643513953502641</v>
      </c>
      <c r="NT293" s="849">
        <f t="shared" si="2662"/>
        <v>0.52643513953502641</v>
      </c>
      <c r="NU293" s="849">
        <f t="shared" si="2662"/>
        <v>-0.28890619720420929</v>
      </c>
      <c r="NV293" s="849">
        <f t="shared" si="2662"/>
        <v>-0.28890619720420929</v>
      </c>
      <c r="NW293" s="849">
        <f t="shared" si="2662"/>
        <v>-0.28890619720420929</v>
      </c>
      <c r="NX293" s="849">
        <f t="shared" si="2662"/>
        <v>-0.28890619720420929</v>
      </c>
      <c r="NY293" s="849">
        <f t="shared" si="2662"/>
        <v>-1.0957486870962181</v>
      </c>
      <c r="NZ293" s="849">
        <f t="shared" si="2662"/>
        <v>-1.0957486870962181</v>
      </c>
      <c r="OA293" s="849">
        <f t="shared" si="2662"/>
        <v>-1.2506476677466223</v>
      </c>
      <c r="OB293" s="849">
        <f t="shared" si="2662"/>
        <v>-1.2506476677466223</v>
      </c>
      <c r="OC293" s="849">
        <f t="shared" si="2662"/>
        <v>-1.2506476677466223</v>
      </c>
      <c r="OD293" s="849">
        <f t="shared" si="2662"/>
        <v>-1.3745310123230796</v>
      </c>
      <c r="OE293" s="849">
        <f t="shared" ref="OE293:QP293" si="2663">OE290</f>
        <v>-1.3745310123230796</v>
      </c>
      <c r="OF293" s="849">
        <f t="shared" si="2663"/>
        <v>-1.3745310123230796</v>
      </c>
      <c r="OG293" s="849">
        <f t="shared" si="2663"/>
        <v>-1.3745310123230796</v>
      </c>
      <c r="OH293" s="849">
        <f t="shared" si="2663"/>
        <v>7.9725595207808198E-2</v>
      </c>
      <c r="OI293" s="849">
        <f t="shared" si="2663"/>
        <v>7.9725595207808198E-2</v>
      </c>
      <c r="OJ293" s="849">
        <f t="shared" si="2663"/>
        <v>7.9725595207808198E-2</v>
      </c>
      <c r="OK293" s="849">
        <f t="shared" si="2663"/>
        <v>7.9725595207808198E-2</v>
      </c>
      <c r="OL293" s="849">
        <f t="shared" si="2663"/>
        <v>7.9725595207808198E-2</v>
      </c>
      <c r="OM293" s="849">
        <f t="shared" si="2663"/>
        <v>7.9725595207808198E-2</v>
      </c>
      <c r="ON293" s="849">
        <f t="shared" si="2663"/>
        <v>7.9725595207808198E-2</v>
      </c>
      <c r="OO293" s="849">
        <f t="shared" si="2663"/>
        <v>7.9725595207808198E-2</v>
      </c>
      <c r="OP293" s="849">
        <f t="shared" si="2663"/>
        <v>-1.1275758004389811</v>
      </c>
      <c r="OQ293" s="849">
        <f t="shared" si="2663"/>
        <v>-1.1275758004389811</v>
      </c>
      <c r="OR293" s="849">
        <f t="shared" si="2663"/>
        <v>-1.1275758004389811</v>
      </c>
      <c r="OS293" s="849">
        <f t="shared" si="2663"/>
        <v>-1.1275758004389811</v>
      </c>
      <c r="OT293" s="849">
        <f t="shared" si="2663"/>
        <v>-1.1275758004389811</v>
      </c>
      <c r="OU293" s="849">
        <f t="shared" si="2663"/>
        <v>-1.1275758004389811</v>
      </c>
      <c r="OV293" s="849">
        <f t="shared" si="2663"/>
        <v>-1.1275758004389811</v>
      </c>
      <c r="OW293" s="849">
        <f t="shared" si="2663"/>
        <v>-0.37554769873977989</v>
      </c>
      <c r="OX293" s="849">
        <f t="shared" si="2663"/>
        <v>-0.37554769873977989</v>
      </c>
      <c r="OY293" s="849">
        <f t="shared" si="2663"/>
        <v>-0.37554769873977989</v>
      </c>
      <c r="OZ293" s="849">
        <f t="shared" si="2663"/>
        <v>-0.37554769873977989</v>
      </c>
      <c r="PA293" s="849">
        <f t="shared" si="2663"/>
        <v>-0.37554769873977989</v>
      </c>
      <c r="PB293" s="849">
        <f t="shared" si="2663"/>
        <v>0.11736415948105883</v>
      </c>
      <c r="PC293" s="849">
        <f t="shared" si="2663"/>
        <v>0.11736415948105883</v>
      </c>
      <c r="PD293" s="849">
        <f t="shared" si="2663"/>
        <v>0.11736415948105883</v>
      </c>
      <c r="PE293" s="849">
        <f t="shared" si="2663"/>
        <v>0.11736415948105883</v>
      </c>
      <c r="PF293" s="849">
        <f t="shared" si="2663"/>
        <v>0.23967225539561365</v>
      </c>
      <c r="PG293" s="849">
        <f t="shared" si="2663"/>
        <v>0.2584695845542635</v>
      </c>
      <c r="PH293" s="849">
        <f t="shared" si="2663"/>
        <v>0.2584695845542635</v>
      </c>
      <c r="PI293" s="849">
        <f t="shared" si="2663"/>
        <v>0.2584695845542635</v>
      </c>
      <c r="PJ293" s="849">
        <f t="shared" si="2663"/>
        <v>0.2584695845542635</v>
      </c>
      <c r="PK293" s="849">
        <f t="shared" si="2663"/>
        <v>0.2584695845542635</v>
      </c>
      <c r="PL293" s="849">
        <f t="shared" si="2663"/>
        <v>0.2584695845542635</v>
      </c>
      <c r="PM293" s="849">
        <f t="shared" si="2663"/>
        <v>0.2584695845542635</v>
      </c>
      <c r="PN293" s="849">
        <f t="shared" si="2663"/>
        <v>0.52643513953502641</v>
      </c>
      <c r="PO293" s="849">
        <f t="shared" si="2663"/>
        <v>0.52643513953502641</v>
      </c>
      <c r="PP293" s="849">
        <f t="shared" si="2663"/>
        <v>0.52643513953502641</v>
      </c>
      <c r="PQ293" s="849">
        <f t="shared" si="2663"/>
        <v>0.52643513953502641</v>
      </c>
      <c r="PR293" s="849">
        <f t="shared" si="2663"/>
        <v>0.52643513953502641</v>
      </c>
      <c r="PS293" s="849">
        <f t="shared" si="2663"/>
        <v>0.52643513953502641</v>
      </c>
      <c r="PT293" s="849">
        <f t="shared" si="2663"/>
        <v>0.52643513953502641</v>
      </c>
      <c r="PU293" s="849">
        <f t="shared" si="2663"/>
        <v>-0.28890619720420929</v>
      </c>
      <c r="PV293" s="849">
        <f t="shared" si="2663"/>
        <v>-0.28890619720420929</v>
      </c>
      <c r="PW293" s="849">
        <f t="shared" si="2663"/>
        <v>-0.28890619720420929</v>
      </c>
      <c r="PX293" s="849">
        <f t="shared" si="2663"/>
        <v>-0.28890619720420929</v>
      </c>
      <c r="PY293" s="849">
        <f t="shared" si="2663"/>
        <v>-1.0957486870962181</v>
      </c>
      <c r="PZ293" s="849">
        <f t="shared" si="2663"/>
        <v>-1.0957486870962181</v>
      </c>
      <c r="QA293" s="849">
        <f t="shared" si="2663"/>
        <v>-1.2506476677466223</v>
      </c>
      <c r="QB293" s="849">
        <f t="shared" si="2663"/>
        <v>-1.2506476677466223</v>
      </c>
      <c r="QC293" s="849">
        <f t="shared" si="2663"/>
        <v>-1.2506476677466223</v>
      </c>
      <c r="QD293" s="849">
        <f t="shared" si="2663"/>
        <v>-1.3745310123230796</v>
      </c>
      <c r="QE293" s="849">
        <f t="shared" si="2663"/>
        <v>-1.3745310123230796</v>
      </c>
      <c r="QF293" s="849">
        <f t="shared" si="2663"/>
        <v>-1.3745310123230796</v>
      </c>
      <c r="QG293" s="849">
        <f t="shared" si="2663"/>
        <v>-1.3745310123230796</v>
      </c>
      <c r="QH293" s="849">
        <f t="shared" si="2663"/>
        <v>7.9725595207808198E-2</v>
      </c>
      <c r="QI293" s="849">
        <f t="shared" si="2663"/>
        <v>7.9725595207808198E-2</v>
      </c>
      <c r="QJ293" s="849">
        <f t="shared" si="2663"/>
        <v>7.9725595207808198E-2</v>
      </c>
      <c r="QK293" s="849">
        <f t="shared" si="2663"/>
        <v>7.9725595207808198E-2</v>
      </c>
      <c r="QL293" s="849">
        <f t="shared" si="2663"/>
        <v>7.9725595207808198E-2</v>
      </c>
      <c r="QM293" s="849">
        <f t="shared" si="2663"/>
        <v>7.9725595207808198E-2</v>
      </c>
      <c r="QN293" s="849">
        <f t="shared" si="2663"/>
        <v>7.9725595207808198E-2</v>
      </c>
      <c r="QO293" s="849">
        <f t="shared" si="2663"/>
        <v>7.9725595207808198E-2</v>
      </c>
      <c r="QP293" s="849">
        <f t="shared" si="2663"/>
        <v>-1.1275758004389811</v>
      </c>
      <c r="QQ293" s="849">
        <f t="shared" ref="QQ293:SI293" si="2664">QQ290</f>
        <v>-1.1275758004389811</v>
      </c>
      <c r="QR293" s="849">
        <f t="shared" si="2664"/>
        <v>-1.1275758004389811</v>
      </c>
      <c r="QS293" s="849">
        <f t="shared" si="2664"/>
        <v>-1.1275758004389811</v>
      </c>
      <c r="QT293" s="849">
        <f t="shared" si="2664"/>
        <v>-1.1275758004389811</v>
      </c>
      <c r="QU293" s="849">
        <f t="shared" si="2664"/>
        <v>-1.1275758004389811</v>
      </c>
      <c r="QV293" s="849">
        <f t="shared" si="2664"/>
        <v>-1.1275758004389811</v>
      </c>
      <c r="QW293" s="849">
        <f t="shared" si="2664"/>
        <v>-0.37554769873977989</v>
      </c>
      <c r="QX293" s="849">
        <f t="shared" si="2664"/>
        <v>-0.37554769873977989</v>
      </c>
      <c r="QY293" s="849">
        <f t="shared" si="2664"/>
        <v>-0.37554769873977989</v>
      </c>
      <c r="QZ293" s="849">
        <f t="shared" si="2664"/>
        <v>-0.37554769873977989</v>
      </c>
      <c r="RA293" s="849">
        <f t="shared" si="2664"/>
        <v>-0.37554769873977989</v>
      </c>
      <c r="RB293" s="849">
        <f t="shared" si="2664"/>
        <v>0.11736415948105883</v>
      </c>
      <c r="RC293" s="849">
        <f t="shared" si="2664"/>
        <v>0.11736415948105883</v>
      </c>
      <c r="RD293" s="849">
        <f t="shared" si="2664"/>
        <v>0.11736415948105883</v>
      </c>
      <c r="RE293" s="849">
        <f t="shared" si="2664"/>
        <v>0.11736415948105883</v>
      </c>
      <c r="RF293" s="849">
        <f t="shared" si="2664"/>
        <v>0.23967225539561365</v>
      </c>
      <c r="RG293" s="849">
        <f t="shared" si="2664"/>
        <v>0.2584695845542635</v>
      </c>
      <c r="RH293" s="849">
        <f t="shared" si="2664"/>
        <v>0.2584695845542635</v>
      </c>
      <c r="RI293" s="849">
        <f t="shared" si="2664"/>
        <v>0.2584695845542635</v>
      </c>
      <c r="RJ293" s="849">
        <f t="shared" si="2664"/>
        <v>0.2584695845542635</v>
      </c>
      <c r="RK293" s="849">
        <f t="shared" si="2664"/>
        <v>0.2584695845542635</v>
      </c>
      <c r="RL293" s="849">
        <f t="shared" si="2664"/>
        <v>0.2584695845542635</v>
      </c>
      <c r="RM293" s="849">
        <f t="shared" si="2664"/>
        <v>0.2584695845542635</v>
      </c>
      <c r="RN293" s="849">
        <f t="shared" si="2664"/>
        <v>0.52643513953502641</v>
      </c>
      <c r="RO293" s="849">
        <f t="shared" si="2664"/>
        <v>0.52643513953502641</v>
      </c>
      <c r="RP293" s="849">
        <f t="shared" si="2664"/>
        <v>0.52643513953502641</v>
      </c>
      <c r="RQ293" s="849">
        <f t="shared" si="2664"/>
        <v>0.52643513953502641</v>
      </c>
      <c r="RR293" s="849">
        <f t="shared" si="2664"/>
        <v>0.52643513953502641</v>
      </c>
      <c r="RS293" s="849">
        <f t="shared" si="2664"/>
        <v>0.52643513953502641</v>
      </c>
      <c r="RT293" s="849">
        <f t="shared" si="2664"/>
        <v>0.52643513953502641</v>
      </c>
      <c r="RU293" s="849">
        <f t="shared" si="2664"/>
        <v>-0.28890619720420929</v>
      </c>
      <c r="RV293" s="849">
        <f t="shared" si="2664"/>
        <v>-0.28890619720420929</v>
      </c>
      <c r="RW293" s="849">
        <f t="shared" si="2664"/>
        <v>-0.28890619720420929</v>
      </c>
      <c r="RX293" s="849">
        <f t="shared" si="2664"/>
        <v>-0.28890619720420929</v>
      </c>
      <c r="RY293" s="849">
        <f t="shared" si="2664"/>
        <v>-1.0957486870962181</v>
      </c>
      <c r="RZ293" s="849">
        <f t="shared" si="2664"/>
        <v>-1.0957486870962181</v>
      </c>
      <c r="SA293" s="849">
        <f t="shared" si="2664"/>
        <v>-1.2506476677466223</v>
      </c>
      <c r="SB293" s="849">
        <f t="shared" si="2664"/>
        <v>-1.2506476677466223</v>
      </c>
      <c r="SC293" s="849">
        <f t="shared" si="2664"/>
        <v>-1.2506476677466223</v>
      </c>
      <c r="SD293" s="849">
        <f t="shared" si="2664"/>
        <v>-1.3745310123230796</v>
      </c>
      <c r="SE293" s="849">
        <f t="shared" si="2664"/>
        <v>-1.3745310123230796</v>
      </c>
      <c r="SF293" s="849">
        <f t="shared" si="2664"/>
        <v>-1.3745310123230796</v>
      </c>
      <c r="SG293" s="849">
        <f t="shared" si="2664"/>
        <v>-1.3745310123230796</v>
      </c>
      <c r="SH293" s="849">
        <f t="shared" si="2664"/>
        <v>7.9725595207808198E-2</v>
      </c>
      <c r="SI293" s="849">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49">
        <f t="shared" ref="K294:BV294" si="2665">K291</f>
        <v>0</v>
      </c>
      <c r="L294" s="849">
        <f t="shared" si="2665"/>
        <v>0</v>
      </c>
      <c r="M294" s="849">
        <f t="shared" si="2665"/>
        <v>0</v>
      </c>
      <c r="N294" s="849">
        <f t="shared" si="2665"/>
        <v>0</v>
      </c>
      <c r="O294" s="849">
        <f t="shared" si="2665"/>
        <v>0</v>
      </c>
      <c r="P294" s="849">
        <f t="shared" si="2665"/>
        <v>0</v>
      </c>
      <c r="Q294" s="849">
        <f t="shared" si="2665"/>
        <v>0</v>
      </c>
      <c r="R294" s="849">
        <f t="shared" si="2665"/>
        <v>0</v>
      </c>
      <c r="S294" s="849">
        <f t="shared" si="2665"/>
        <v>0</v>
      </c>
      <c r="T294" s="849">
        <f t="shared" si="2665"/>
        <v>0</v>
      </c>
      <c r="U294" s="849">
        <f t="shared" si="2665"/>
        <v>0</v>
      </c>
      <c r="V294" s="849">
        <f t="shared" si="2665"/>
        <v>0</v>
      </c>
      <c r="W294" s="849">
        <f t="shared" si="2665"/>
        <v>0</v>
      </c>
      <c r="X294" s="849">
        <f t="shared" si="2665"/>
        <v>0</v>
      </c>
      <c r="Y294" s="849">
        <f t="shared" si="2665"/>
        <v>0</v>
      </c>
      <c r="Z294" s="849">
        <f t="shared" si="2665"/>
        <v>0</v>
      </c>
      <c r="AA294" s="849">
        <f t="shared" si="2665"/>
        <v>0</v>
      </c>
      <c r="AB294" s="849">
        <f t="shared" si="2665"/>
        <v>0</v>
      </c>
      <c r="AC294" s="849">
        <f t="shared" si="2665"/>
        <v>0</v>
      </c>
      <c r="AD294" s="849">
        <f t="shared" si="2665"/>
        <v>0</v>
      </c>
      <c r="AE294" s="849">
        <f t="shared" si="2665"/>
        <v>0</v>
      </c>
      <c r="AF294" s="849">
        <f t="shared" si="2665"/>
        <v>0</v>
      </c>
      <c r="AG294" s="849">
        <f t="shared" si="2665"/>
        <v>0</v>
      </c>
      <c r="AH294" s="849">
        <f t="shared" si="2665"/>
        <v>0</v>
      </c>
      <c r="AI294" s="849">
        <f t="shared" si="2665"/>
        <v>0</v>
      </c>
      <c r="AJ294" s="849">
        <f t="shared" si="2665"/>
        <v>0</v>
      </c>
      <c r="AK294" s="849">
        <f t="shared" si="2665"/>
        <v>0</v>
      </c>
      <c r="AL294" s="849">
        <f t="shared" si="2665"/>
        <v>0</v>
      </c>
      <c r="AM294" s="849">
        <f t="shared" si="2665"/>
        <v>0</v>
      </c>
      <c r="AN294" s="849">
        <f t="shared" si="2665"/>
        <v>0</v>
      </c>
      <c r="AO294" s="849">
        <f t="shared" si="2665"/>
        <v>0</v>
      </c>
      <c r="AP294" s="849">
        <f t="shared" si="2665"/>
        <v>0</v>
      </c>
      <c r="AQ294" s="849">
        <f t="shared" si="2665"/>
        <v>0</v>
      </c>
      <c r="AR294" s="849">
        <f t="shared" si="2665"/>
        <v>0</v>
      </c>
      <c r="AS294" s="849">
        <f t="shared" si="2665"/>
        <v>0</v>
      </c>
      <c r="AT294" s="849">
        <f t="shared" si="2665"/>
        <v>0</v>
      </c>
      <c r="AU294" s="849">
        <f t="shared" si="2665"/>
        <v>0</v>
      </c>
      <c r="AV294" s="849">
        <f t="shared" si="2665"/>
        <v>0</v>
      </c>
      <c r="AW294" s="849">
        <f t="shared" si="2665"/>
        <v>0</v>
      </c>
      <c r="AX294" s="849">
        <f t="shared" si="2665"/>
        <v>0</v>
      </c>
      <c r="AY294" s="849">
        <f t="shared" si="2665"/>
        <v>0</v>
      </c>
      <c r="AZ294" s="849">
        <f t="shared" si="2665"/>
        <v>0</v>
      </c>
      <c r="BA294" s="849">
        <f t="shared" si="2665"/>
        <v>0</v>
      </c>
      <c r="BB294" s="849">
        <f t="shared" si="2665"/>
        <v>0</v>
      </c>
      <c r="BC294" s="849">
        <f t="shared" si="2665"/>
        <v>0</v>
      </c>
      <c r="BD294" s="849">
        <f t="shared" si="2665"/>
        <v>0</v>
      </c>
      <c r="BE294" s="849">
        <f t="shared" si="2665"/>
        <v>0</v>
      </c>
      <c r="BF294" s="849">
        <f t="shared" si="2665"/>
        <v>0</v>
      </c>
      <c r="BG294" s="849">
        <f t="shared" si="2665"/>
        <v>0</v>
      </c>
      <c r="BH294" s="849">
        <f t="shared" si="2665"/>
        <v>0</v>
      </c>
      <c r="BI294" s="849">
        <f t="shared" si="2665"/>
        <v>0</v>
      </c>
      <c r="BJ294" s="849">
        <f t="shared" si="2665"/>
        <v>0</v>
      </c>
      <c r="BK294" s="849">
        <f t="shared" si="2665"/>
        <v>0</v>
      </c>
      <c r="BL294" s="849">
        <f t="shared" si="2665"/>
        <v>0</v>
      </c>
      <c r="BM294" s="849">
        <f t="shared" si="2665"/>
        <v>0</v>
      </c>
      <c r="BN294" s="849">
        <f t="shared" si="2665"/>
        <v>-0.36510824193558289</v>
      </c>
      <c r="BO294" s="849">
        <f t="shared" si="2665"/>
        <v>-0.36510824193558289</v>
      </c>
      <c r="BP294" s="849">
        <f t="shared" si="2665"/>
        <v>-0.36510824193558289</v>
      </c>
      <c r="BQ294" s="849">
        <f t="shared" si="2665"/>
        <v>-0.36510824193558289</v>
      </c>
      <c r="BR294" s="849">
        <f t="shared" si="2665"/>
        <v>-0.36510824193558289</v>
      </c>
      <c r="BS294" s="849">
        <f t="shared" si="2665"/>
        <v>-0.36510824193558289</v>
      </c>
      <c r="BT294" s="849">
        <f t="shared" si="2665"/>
        <v>-0.36510824193558289</v>
      </c>
      <c r="BU294" s="849">
        <f t="shared" si="2665"/>
        <v>-0.22913250123092244</v>
      </c>
      <c r="BV294" s="849">
        <f t="shared" si="2665"/>
        <v>-0.22913250123092244</v>
      </c>
      <c r="BW294" s="849">
        <f t="shared" ref="BW294:EH294" si="2666">BW291</f>
        <v>-0.22913250123092244</v>
      </c>
      <c r="BX294" s="849">
        <f t="shared" si="2666"/>
        <v>-0.22913250123092244</v>
      </c>
      <c r="BY294" s="849">
        <f t="shared" si="2666"/>
        <v>-6.9205180237656982E-2</v>
      </c>
      <c r="BZ294" s="849">
        <f t="shared" si="2666"/>
        <v>-6.9205180237656982E-2</v>
      </c>
      <c r="CA294" s="849">
        <f t="shared" si="2666"/>
        <v>2.9542858293228669E-2</v>
      </c>
      <c r="CB294" s="849">
        <f t="shared" si="2666"/>
        <v>2.9542858293228669E-2</v>
      </c>
      <c r="CC294" s="849">
        <f t="shared" si="2666"/>
        <v>2.9542858293228669E-2</v>
      </c>
      <c r="CD294" s="849">
        <f t="shared" si="2666"/>
        <v>4.4484465644141657E-2</v>
      </c>
      <c r="CE294" s="849">
        <f t="shared" si="2666"/>
        <v>4.4484465644141657E-2</v>
      </c>
      <c r="CF294" s="849">
        <f t="shared" si="2666"/>
        <v>4.4484465644141657E-2</v>
      </c>
      <c r="CG294" s="849">
        <f t="shared" si="2666"/>
        <v>4.4484465644141657E-2</v>
      </c>
      <c r="CH294" s="849">
        <f t="shared" si="2666"/>
        <v>4.5142149078515992E-2</v>
      </c>
      <c r="CI294" s="849">
        <f t="shared" si="2666"/>
        <v>4.0071470206308746E-2</v>
      </c>
      <c r="CJ294" s="849">
        <f t="shared" si="2666"/>
        <v>4.0071470206308746E-2</v>
      </c>
      <c r="CK294" s="849">
        <f t="shared" si="2666"/>
        <v>4.0071470206308746E-2</v>
      </c>
      <c r="CL294" s="849">
        <f t="shared" si="2666"/>
        <v>4.0071470206308746E-2</v>
      </c>
      <c r="CM294" s="849">
        <f t="shared" si="2666"/>
        <v>4.0071470206308746E-2</v>
      </c>
      <c r="CN294" s="849">
        <f t="shared" si="2666"/>
        <v>4.0071470206308746E-2</v>
      </c>
      <c r="CO294" s="849">
        <f t="shared" si="2666"/>
        <v>4.0071470206308746E-2</v>
      </c>
      <c r="CP294" s="849">
        <f t="shared" si="2666"/>
        <v>0</v>
      </c>
      <c r="CQ294" s="849">
        <f t="shared" si="2666"/>
        <v>0</v>
      </c>
      <c r="CR294" s="849">
        <f t="shared" si="2666"/>
        <v>0</v>
      </c>
      <c r="CS294" s="849">
        <f t="shared" si="2666"/>
        <v>0</v>
      </c>
      <c r="CT294" s="849">
        <f t="shared" si="2666"/>
        <v>0</v>
      </c>
      <c r="CU294" s="849">
        <f t="shared" si="2666"/>
        <v>0</v>
      </c>
      <c r="CV294" s="849">
        <f t="shared" si="2666"/>
        <v>0</v>
      </c>
      <c r="CW294" s="849">
        <f t="shared" si="2666"/>
        <v>-8.813167494439611E-3</v>
      </c>
      <c r="CX294" s="849">
        <f t="shared" si="2666"/>
        <v>-8.813167494439611E-3</v>
      </c>
      <c r="CY294" s="849">
        <f t="shared" si="2666"/>
        <v>-8.813167494439611E-3</v>
      </c>
      <c r="CZ294" s="849">
        <f t="shared" si="2666"/>
        <v>-8.813167494439611E-3</v>
      </c>
      <c r="DA294" s="849">
        <f t="shared" si="2666"/>
        <v>-8.813167494439611E-3</v>
      </c>
      <c r="DB294" s="849">
        <f t="shared" si="2666"/>
        <v>-0.15540510312044198</v>
      </c>
      <c r="DC294" s="849">
        <f t="shared" si="2666"/>
        <v>-0.15540510312044198</v>
      </c>
      <c r="DD294" s="849">
        <f t="shared" si="2666"/>
        <v>-0.15540510312044198</v>
      </c>
      <c r="DE294" s="849">
        <f t="shared" si="2666"/>
        <v>-0.15540510312044198</v>
      </c>
      <c r="DF294" s="849">
        <f t="shared" si="2666"/>
        <v>-3.345844281493271E-2</v>
      </c>
      <c r="DG294" s="849">
        <f t="shared" si="2666"/>
        <v>-2.6766754251942082E-2</v>
      </c>
      <c r="DH294" s="849">
        <f t="shared" si="2666"/>
        <v>-2.6766754251942082E-2</v>
      </c>
      <c r="DI294" s="849">
        <f t="shared" si="2666"/>
        <v>-2.6766754251942082E-2</v>
      </c>
      <c r="DJ294" s="849">
        <f t="shared" si="2666"/>
        <v>-2.6766754251942082E-2</v>
      </c>
      <c r="DK294" s="849">
        <f t="shared" si="2666"/>
        <v>-2.6766754251942082E-2</v>
      </c>
      <c r="DL294" s="849">
        <f t="shared" si="2666"/>
        <v>-2.6766754251942082E-2</v>
      </c>
      <c r="DM294" s="849">
        <f t="shared" si="2666"/>
        <v>-2.6766754251942082E-2</v>
      </c>
      <c r="DN294" s="849">
        <f t="shared" si="2666"/>
        <v>0</v>
      </c>
      <c r="DO294" s="849">
        <f t="shared" si="2666"/>
        <v>0</v>
      </c>
      <c r="DP294" s="849">
        <f t="shared" si="2666"/>
        <v>0</v>
      </c>
      <c r="DQ294" s="849">
        <f t="shared" si="2666"/>
        <v>0</v>
      </c>
      <c r="DR294" s="849">
        <f t="shared" si="2666"/>
        <v>0</v>
      </c>
      <c r="DS294" s="849">
        <f t="shared" si="2666"/>
        <v>0</v>
      </c>
      <c r="DT294" s="849">
        <f t="shared" si="2666"/>
        <v>0</v>
      </c>
      <c r="DU294" s="849">
        <f t="shared" si="2666"/>
        <v>1.5640783779676219</v>
      </c>
      <c r="DV294" s="849">
        <f t="shared" si="2666"/>
        <v>1.5640783779676219</v>
      </c>
      <c r="DW294" s="849">
        <f t="shared" si="2666"/>
        <v>1.5640783779676219</v>
      </c>
      <c r="DX294" s="849">
        <f t="shared" si="2666"/>
        <v>1.5640783779676219</v>
      </c>
      <c r="DY294" s="849">
        <f t="shared" si="2666"/>
        <v>1.4763771784033235</v>
      </c>
      <c r="DZ294" s="849">
        <f t="shared" si="2666"/>
        <v>1.4763771784033235</v>
      </c>
      <c r="EA294" s="849">
        <f t="shared" si="2666"/>
        <v>1.2408000483155446</v>
      </c>
      <c r="EB294" s="849">
        <f t="shared" si="2666"/>
        <v>1.2408000483155446</v>
      </c>
      <c r="EC294" s="849">
        <f t="shared" si="2666"/>
        <v>1.2408000483155446</v>
      </c>
      <c r="ED294" s="849">
        <f t="shared" si="2666"/>
        <v>1.2029577592675507</v>
      </c>
      <c r="EE294" s="849">
        <f t="shared" si="2666"/>
        <v>1.2029577592675507</v>
      </c>
      <c r="EF294" s="849">
        <f t="shared" si="2666"/>
        <v>1.2029577592675507</v>
      </c>
      <c r="EG294" s="849">
        <f t="shared" si="2666"/>
        <v>1.2029577592675507</v>
      </c>
      <c r="EH294" s="849">
        <f t="shared" si="2666"/>
        <v>2.5276666395140959</v>
      </c>
      <c r="EI294" s="849">
        <f t="shared" ref="EI294:GT294" si="2667">EI291</f>
        <v>2.5276666395140959</v>
      </c>
      <c r="EJ294" s="849">
        <f t="shared" si="2667"/>
        <v>2.5276666395140959</v>
      </c>
      <c r="EK294" s="849">
        <f t="shared" si="2667"/>
        <v>2.5276666395140959</v>
      </c>
      <c r="EL294" s="849">
        <f t="shared" si="2667"/>
        <v>2.5276666395140959</v>
      </c>
      <c r="EM294" s="849">
        <f t="shared" si="2667"/>
        <v>2.5276666395140959</v>
      </c>
      <c r="EN294" s="849">
        <f t="shared" si="2667"/>
        <v>2.5276666395140959</v>
      </c>
      <c r="EO294" s="849">
        <f t="shared" si="2667"/>
        <v>2.5276666395140959</v>
      </c>
      <c r="EP294" s="849">
        <f t="shared" si="2667"/>
        <v>-8.5607707191691418E-2</v>
      </c>
      <c r="EQ294" s="849">
        <f t="shared" si="2667"/>
        <v>-8.5607707191691418E-2</v>
      </c>
      <c r="ER294" s="849">
        <f t="shared" si="2667"/>
        <v>-8.5607707191691418E-2</v>
      </c>
      <c r="ES294" s="849">
        <f t="shared" si="2667"/>
        <v>-8.5607707191691418E-2</v>
      </c>
      <c r="ET294" s="849">
        <f t="shared" si="2667"/>
        <v>-8.5607707191691418E-2</v>
      </c>
      <c r="EU294" s="849">
        <f t="shared" si="2667"/>
        <v>-8.5607707191691418E-2</v>
      </c>
      <c r="EV294" s="849">
        <f t="shared" si="2667"/>
        <v>-8.5607707191691418E-2</v>
      </c>
      <c r="EW294" s="849">
        <f t="shared" si="2667"/>
        <v>-0.51872493292592914</v>
      </c>
      <c r="EX294" s="849">
        <f t="shared" si="2667"/>
        <v>-0.51872493292592914</v>
      </c>
      <c r="EY294" s="849">
        <f t="shared" si="2667"/>
        <v>-0.51872493292592914</v>
      </c>
      <c r="EZ294" s="849">
        <f t="shared" si="2667"/>
        <v>-0.51872493292592914</v>
      </c>
      <c r="FA294" s="849">
        <f t="shared" si="2667"/>
        <v>-0.51872493292592914</v>
      </c>
      <c r="FB294" s="849">
        <f t="shared" si="2667"/>
        <v>-0.64501409458122527</v>
      </c>
      <c r="FC294" s="849">
        <f t="shared" si="2667"/>
        <v>-0.64501409458122527</v>
      </c>
      <c r="FD294" s="849">
        <f t="shared" si="2667"/>
        <v>-0.64501409458122527</v>
      </c>
      <c r="FE294" s="849">
        <f t="shared" si="2667"/>
        <v>-0.64501409458122527</v>
      </c>
      <c r="FF294" s="849">
        <f t="shared" si="2667"/>
        <v>-0.20242967846767002</v>
      </c>
      <c r="FG294" s="849">
        <f t="shared" si="2667"/>
        <v>-0.17658063022792359</v>
      </c>
      <c r="FH294" s="849">
        <f t="shared" si="2667"/>
        <v>-0.17658063022792359</v>
      </c>
      <c r="FI294" s="849">
        <f t="shared" si="2667"/>
        <v>-0.17658063022792359</v>
      </c>
      <c r="FJ294" s="849">
        <f t="shared" si="2667"/>
        <v>-0.17658063022792359</v>
      </c>
      <c r="FK294" s="849">
        <f t="shared" si="2667"/>
        <v>-0.17658063022792359</v>
      </c>
      <c r="FL294" s="849">
        <f t="shared" si="2667"/>
        <v>-0.17658063022792359</v>
      </c>
      <c r="FM294" s="849">
        <f t="shared" si="2667"/>
        <v>-0.17658063022792359</v>
      </c>
      <c r="FN294" s="849">
        <f t="shared" si="2667"/>
        <v>0</v>
      </c>
      <c r="FO294" s="849">
        <f t="shared" si="2667"/>
        <v>0</v>
      </c>
      <c r="FP294" s="849">
        <f t="shared" si="2667"/>
        <v>0</v>
      </c>
      <c r="FQ294" s="849">
        <f t="shared" si="2667"/>
        <v>0</v>
      </c>
      <c r="FR294" s="849">
        <f t="shared" si="2667"/>
        <v>0</v>
      </c>
      <c r="FS294" s="849">
        <f t="shared" si="2667"/>
        <v>0</v>
      </c>
      <c r="FT294" s="849">
        <f t="shared" si="2667"/>
        <v>0</v>
      </c>
      <c r="FU294" s="849">
        <f t="shared" si="2667"/>
        <v>1.1157756581679852</v>
      </c>
      <c r="FV294" s="849">
        <f t="shared" si="2667"/>
        <v>1.1157756581679852</v>
      </c>
      <c r="FW294" s="849">
        <f t="shared" si="2667"/>
        <v>1.1157756581679852</v>
      </c>
      <c r="FX294" s="849">
        <f t="shared" si="2667"/>
        <v>1.1157756581679852</v>
      </c>
      <c r="FY294" s="849">
        <f t="shared" si="2667"/>
        <v>0.83046216285187047</v>
      </c>
      <c r="FZ294" s="849">
        <f t="shared" si="2667"/>
        <v>0.83046216285187047</v>
      </c>
      <c r="GA294" s="849">
        <f t="shared" si="2667"/>
        <v>0.5416190687091671</v>
      </c>
      <c r="GB294" s="849">
        <f t="shared" si="2667"/>
        <v>0.5416190687091671</v>
      </c>
      <c r="GC294" s="849">
        <f t="shared" si="2667"/>
        <v>0.5416190687091671</v>
      </c>
      <c r="GD294" s="849">
        <f t="shared" si="2667"/>
        <v>8.9862378323187997E-2</v>
      </c>
      <c r="GE294" s="849">
        <f t="shared" si="2667"/>
        <v>8.9862378323187997E-2</v>
      </c>
      <c r="GF294" s="849">
        <f t="shared" si="2667"/>
        <v>8.9862378323187997E-2</v>
      </c>
      <c r="GG294" s="849">
        <f t="shared" si="2667"/>
        <v>8.9862378323187997E-2</v>
      </c>
      <c r="GH294" s="849">
        <f t="shared" si="2667"/>
        <v>0.53590106377844293</v>
      </c>
      <c r="GI294" s="849">
        <f t="shared" si="2667"/>
        <v>0.53590106377844293</v>
      </c>
      <c r="GJ294" s="849">
        <f t="shared" si="2667"/>
        <v>0.53590106377844293</v>
      </c>
      <c r="GK294" s="849">
        <f t="shared" si="2667"/>
        <v>0.53590106377844293</v>
      </c>
      <c r="GL294" s="849">
        <f t="shared" si="2667"/>
        <v>0.53590106377844293</v>
      </c>
      <c r="GM294" s="849">
        <f t="shared" si="2667"/>
        <v>0.53590106377844293</v>
      </c>
      <c r="GN294" s="849">
        <f t="shared" si="2667"/>
        <v>0.53590106377844293</v>
      </c>
      <c r="GO294" s="849">
        <f t="shared" si="2667"/>
        <v>0.53590106377844293</v>
      </c>
      <c r="GP294" s="849">
        <f t="shared" si="2667"/>
        <v>5.3810558806199893E-2</v>
      </c>
      <c r="GQ294" s="849">
        <f t="shared" si="2667"/>
        <v>5.3810558806199893E-2</v>
      </c>
      <c r="GR294" s="849">
        <f t="shared" si="2667"/>
        <v>5.3810558806199893E-2</v>
      </c>
      <c r="GS294" s="849">
        <f t="shared" si="2667"/>
        <v>5.3810558806199893E-2</v>
      </c>
      <c r="GT294" s="849">
        <f t="shared" si="2667"/>
        <v>5.3810558806199893E-2</v>
      </c>
      <c r="GU294" s="849">
        <f t="shared" ref="GU294:JF294" si="2668">GU291</f>
        <v>5.3810558806199893E-2</v>
      </c>
      <c r="GV294" s="849">
        <f t="shared" si="2668"/>
        <v>5.3810558806199893E-2</v>
      </c>
      <c r="GW294" s="849">
        <f t="shared" si="2668"/>
        <v>-0.40375818985518031</v>
      </c>
      <c r="GX294" s="849">
        <f t="shared" si="2668"/>
        <v>-0.40375818985518031</v>
      </c>
      <c r="GY294" s="849">
        <f t="shared" si="2668"/>
        <v>-0.40375818985518031</v>
      </c>
      <c r="GZ294" s="849">
        <f t="shared" si="2668"/>
        <v>-0.40375818985518031</v>
      </c>
      <c r="HA294" s="849">
        <f t="shared" si="2668"/>
        <v>-0.40375818985518031</v>
      </c>
      <c r="HB294" s="849">
        <f t="shared" si="2668"/>
        <v>-0.62965964743967273</v>
      </c>
      <c r="HC294" s="849">
        <f t="shared" si="2668"/>
        <v>-0.62965964743967273</v>
      </c>
      <c r="HD294" s="849">
        <f t="shared" si="2668"/>
        <v>-0.62965964743967273</v>
      </c>
      <c r="HE294" s="849">
        <f t="shared" si="2668"/>
        <v>-0.62965964743967273</v>
      </c>
      <c r="HF294" s="849">
        <f t="shared" si="2668"/>
        <v>-0.1081515285195449</v>
      </c>
      <c r="HG294" s="849">
        <f t="shared" si="2668"/>
        <v>-7.9952422966200309E-2</v>
      </c>
      <c r="HH294" s="849">
        <f t="shared" si="2668"/>
        <v>-7.9952422966200309E-2</v>
      </c>
      <c r="HI294" s="849">
        <f t="shared" si="2668"/>
        <v>-7.9952422966200309E-2</v>
      </c>
      <c r="HJ294" s="849">
        <f t="shared" si="2668"/>
        <v>-7.9952422966200309E-2</v>
      </c>
      <c r="HK294" s="849">
        <f t="shared" si="2668"/>
        <v>-7.9952422966200309E-2</v>
      </c>
      <c r="HL294" s="849">
        <f t="shared" si="2668"/>
        <v>-7.9952422966200309E-2</v>
      </c>
      <c r="HM294" s="849">
        <f t="shared" si="2668"/>
        <v>-7.9952422966200309E-2</v>
      </c>
      <c r="HN294" s="849">
        <f t="shared" si="2668"/>
        <v>0.16132689759944085</v>
      </c>
      <c r="HO294" s="849">
        <f t="shared" si="2668"/>
        <v>0.16132689759944085</v>
      </c>
      <c r="HP294" s="849">
        <f t="shared" si="2668"/>
        <v>0.16132689759944085</v>
      </c>
      <c r="HQ294" s="849">
        <f t="shared" si="2668"/>
        <v>0.16132689759944085</v>
      </c>
      <c r="HR294" s="849">
        <f t="shared" si="2668"/>
        <v>0.16132689759944085</v>
      </c>
      <c r="HS294" s="849">
        <f t="shared" si="2668"/>
        <v>0.16132689759944085</v>
      </c>
      <c r="HT294" s="849">
        <f t="shared" si="2668"/>
        <v>0.16132689759944085</v>
      </c>
      <c r="HU294" s="849">
        <f t="shared" si="2668"/>
        <v>1.9227205538073306</v>
      </c>
      <c r="HV294" s="849">
        <f t="shared" si="2668"/>
        <v>1.9227205538073306</v>
      </c>
      <c r="HW294" s="849">
        <f t="shared" si="2668"/>
        <v>1.9227205538073306</v>
      </c>
      <c r="HX294" s="849">
        <f t="shared" si="2668"/>
        <v>1.9227205538073306</v>
      </c>
      <c r="HY294" s="849">
        <f t="shared" si="2668"/>
        <v>1.5917191454660813</v>
      </c>
      <c r="HZ294" s="849">
        <f t="shared" si="2668"/>
        <v>1.5917191454660813</v>
      </c>
      <c r="IA294" s="849">
        <f t="shared" si="2668"/>
        <v>1.5657714895410439</v>
      </c>
      <c r="IB294" s="849">
        <f t="shared" si="2668"/>
        <v>1.5657714895410439</v>
      </c>
      <c r="IC294" s="849">
        <f t="shared" si="2668"/>
        <v>1.5657714895410439</v>
      </c>
      <c r="ID294" s="849">
        <f t="shared" si="2668"/>
        <v>-5.9528156796403664E-2</v>
      </c>
      <c r="IE294" s="849">
        <f t="shared" si="2668"/>
        <v>-5.9528156796403664E-2</v>
      </c>
      <c r="IF294" s="849">
        <f t="shared" si="2668"/>
        <v>-5.9528156796403664E-2</v>
      </c>
      <c r="IG294" s="849">
        <f t="shared" si="2668"/>
        <v>-5.9528156796403664E-2</v>
      </c>
      <c r="IH294" s="849">
        <f t="shared" si="2668"/>
        <v>-0.20250312597592668</v>
      </c>
      <c r="II294" s="849">
        <f t="shared" si="2668"/>
        <v>-0.20250312597592668</v>
      </c>
      <c r="IJ294" s="849">
        <f t="shared" si="2668"/>
        <v>-0.20250312597592668</v>
      </c>
      <c r="IK294" s="849">
        <f t="shared" si="2668"/>
        <v>-0.20250312597592668</v>
      </c>
      <c r="IL294" s="849">
        <f t="shared" si="2668"/>
        <v>-0.20250312597592668</v>
      </c>
      <c r="IM294" s="849">
        <f t="shared" si="2668"/>
        <v>-0.20250312597592668</v>
      </c>
      <c r="IN294" s="849">
        <f t="shared" si="2668"/>
        <v>-0.20250312597592668</v>
      </c>
      <c r="IO294" s="849">
        <f t="shared" si="2668"/>
        <v>-0.20250312597592668</v>
      </c>
      <c r="IP294" s="849">
        <f t="shared" si="2668"/>
        <v>2.4459344911910819E-2</v>
      </c>
      <c r="IQ294" s="849">
        <f t="shared" si="2668"/>
        <v>2.4459344911910819E-2</v>
      </c>
      <c r="IR294" s="849">
        <f t="shared" si="2668"/>
        <v>2.4459344911910819E-2</v>
      </c>
      <c r="IS294" s="849">
        <f t="shared" si="2668"/>
        <v>2.4459344911910819E-2</v>
      </c>
      <c r="IT294" s="849">
        <f t="shared" si="2668"/>
        <v>2.4459344911910819E-2</v>
      </c>
      <c r="IU294" s="849">
        <f t="shared" si="2668"/>
        <v>2.4459344911910819E-2</v>
      </c>
      <c r="IV294" s="849">
        <f t="shared" si="2668"/>
        <v>2.4459344911910819E-2</v>
      </c>
      <c r="IW294" s="849">
        <f t="shared" si="2668"/>
        <v>-0.49100990421878876</v>
      </c>
      <c r="IX294" s="849">
        <f t="shared" si="2668"/>
        <v>-0.49100990421878876</v>
      </c>
      <c r="IY294" s="849">
        <f t="shared" si="2668"/>
        <v>-0.49100990421878876</v>
      </c>
      <c r="IZ294" s="849">
        <f t="shared" si="2668"/>
        <v>-0.49100990421878876</v>
      </c>
      <c r="JA294" s="849">
        <f t="shared" si="2668"/>
        <v>-0.49100990421878876</v>
      </c>
      <c r="JB294" s="849">
        <f t="shared" si="2668"/>
        <v>-0.68482915232093866</v>
      </c>
      <c r="JC294" s="849">
        <f t="shared" si="2668"/>
        <v>-0.68482915232093866</v>
      </c>
      <c r="JD294" s="849">
        <f t="shared" si="2668"/>
        <v>-0.68482915232093866</v>
      </c>
      <c r="JE294" s="849">
        <f t="shared" si="2668"/>
        <v>-0.68482915232093866</v>
      </c>
      <c r="JF294" s="849">
        <f t="shared" si="2668"/>
        <v>-6.1137385317808324E-2</v>
      </c>
      <c r="JG294" s="849">
        <f t="shared" ref="JG294:LR294" si="2669">JG291</f>
        <v>-3.5280221001900536E-2</v>
      </c>
      <c r="JH294" s="849">
        <f t="shared" si="2669"/>
        <v>-3.5280221001900536E-2</v>
      </c>
      <c r="JI294" s="849">
        <f t="shared" si="2669"/>
        <v>-3.5280221001900536E-2</v>
      </c>
      <c r="JJ294" s="849">
        <f t="shared" si="2669"/>
        <v>-3.5280221001900536E-2</v>
      </c>
      <c r="JK294" s="849">
        <f t="shared" si="2669"/>
        <v>-3.5280221001900536E-2</v>
      </c>
      <c r="JL294" s="849">
        <f t="shared" si="2669"/>
        <v>-3.5280221001900536E-2</v>
      </c>
      <c r="JM294" s="849">
        <f t="shared" si="2669"/>
        <v>-3.5280221001900536E-2</v>
      </c>
      <c r="JN294" s="849">
        <f t="shared" si="2669"/>
        <v>0.20378134433613759</v>
      </c>
      <c r="JO294" s="849">
        <f t="shared" si="2669"/>
        <v>0.20378134433613759</v>
      </c>
      <c r="JP294" s="849">
        <f t="shared" si="2669"/>
        <v>0.20378134433613759</v>
      </c>
      <c r="JQ294" s="849">
        <f t="shared" si="2669"/>
        <v>0.20378134433613759</v>
      </c>
      <c r="JR294" s="849">
        <f t="shared" si="2669"/>
        <v>0.20378134433613759</v>
      </c>
      <c r="JS294" s="849">
        <f t="shared" si="2669"/>
        <v>0.20378134433613759</v>
      </c>
      <c r="JT294" s="849">
        <f t="shared" si="2669"/>
        <v>0.20378134433613759</v>
      </c>
      <c r="JU294" s="849">
        <f t="shared" si="2669"/>
        <v>2.0522302284161134</v>
      </c>
      <c r="JV294" s="849">
        <f t="shared" si="2669"/>
        <v>2.0522302284161134</v>
      </c>
      <c r="JW294" s="849">
        <f t="shared" si="2669"/>
        <v>2.0522302284161134</v>
      </c>
      <c r="JX294" s="849">
        <f t="shared" si="2669"/>
        <v>2.0522302284161134</v>
      </c>
      <c r="JY294" s="849">
        <f t="shared" si="2669"/>
        <v>1.3264326212217314</v>
      </c>
      <c r="JZ294" s="849">
        <f t="shared" si="2669"/>
        <v>1.3264326212217314</v>
      </c>
      <c r="KA294" s="849">
        <f t="shared" si="2669"/>
        <v>1.0832381374183324</v>
      </c>
      <c r="KB294" s="849">
        <f t="shared" si="2669"/>
        <v>1.0832381374183324</v>
      </c>
      <c r="KC294" s="849">
        <f t="shared" si="2669"/>
        <v>1.0832381374183324</v>
      </c>
      <c r="KD294" s="849">
        <f t="shared" si="2669"/>
        <v>0.22652463460560313</v>
      </c>
      <c r="KE294" s="849">
        <f t="shared" si="2669"/>
        <v>0.22652463460560313</v>
      </c>
      <c r="KF294" s="849">
        <f t="shared" si="2669"/>
        <v>0.22652463460560313</v>
      </c>
      <c r="KG294" s="849">
        <f t="shared" si="2669"/>
        <v>0.22652463460560313</v>
      </c>
      <c r="KH294" s="849">
        <f t="shared" si="2669"/>
        <v>0.16762984504368639</v>
      </c>
      <c r="KI294" s="849">
        <f t="shared" si="2669"/>
        <v>0.16762984504368639</v>
      </c>
      <c r="KJ294" s="849">
        <f t="shared" si="2669"/>
        <v>0.16762984504368639</v>
      </c>
      <c r="KK294" s="849">
        <f t="shared" si="2669"/>
        <v>0.16762984504368639</v>
      </c>
      <c r="KL294" s="849">
        <f t="shared" si="2669"/>
        <v>0.16762984504368639</v>
      </c>
      <c r="KM294" s="849">
        <f t="shared" si="2669"/>
        <v>0.16762984504368639</v>
      </c>
      <c r="KN294" s="849">
        <f t="shared" si="2669"/>
        <v>0.16762984504368639</v>
      </c>
      <c r="KO294" s="849">
        <f t="shared" si="2669"/>
        <v>0.16762984504368639</v>
      </c>
      <c r="KP294" s="849">
        <f t="shared" si="2669"/>
        <v>-0.1492020039626496</v>
      </c>
      <c r="KQ294" s="849">
        <f t="shared" si="2669"/>
        <v>-0.1492020039626496</v>
      </c>
      <c r="KR294" s="849">
        <f t="shared" si="2669"/>
        <v>-0.1492020039626496</v>
      </c>
      <c r="KS294" s="849">
        <f t="shared" si="2669"/>
        <v>-0.1492020039626496</v>
      </c>
      <c r="KT294" s="849">
        <f t="shared" si="2669"/>
        <v>-0.1492020039626496</v>
      </c>
      <c r="KU294" s="849">
        <f t="shared" si="2669"/>
        <v>-0.1492020039626496</v>
      </c>
      <c r="KV294" s="849">
        <f t="shared" si="2669"/>
        <v>-0.1492020039626496</v>
      </c>
      <c r="KW294" s="849">
        <f t="shared" si="2669"/>
        <v>-0.64301298433764842</v>
      </c>
      <c r="KX294" s="849">
        <f t="shared" si="2669"/>
        <v>-0.64301298433764842</v>
      </c>
      <c r="KY294" s="849">
        <f t="shared" si="2669"/>
        <v>-0.64301298433764842</v>
      </c>
      <c r="KZ294" s="849">
        <f t="shared" si="2669"/>
        <v>-0.64301298433764842</v>
      </c>
      <c r="LA294" s="849">
        <f t="shared" si="2669"/>
        <v>-0.64301298433764842</v>
      </c>
      <c r="LB294" s="849">
        <f t="shared" si="2669"/>
        <v>-0.68482915232093866</v>
      </c>
      <c r="LC294" s="849">
        <f t="shared" si="2669"/>
        <v>-0.68482915232093866</v>
      </c>
      <c r="LD294" s="849">
        <f t="shared" si="2669"/>
        <v>-0.68482915232093866</v>
      </c>
      <c r="LE294" s="849">
        <f t="shared" si="2669"/>
        <v>-0.68482915232093866</v>
      </c>
      <c r="LF294" s="849">
        <f t="shared" si="2669"/>
        <v>0.12674810036488626</v>
      </c>
      <c r="LG294" s="849">
        <f t="shared" si="2669"/>
        <v>0.1619814116302285</v>
      </c>
      <c r="LH294" s="849">
        <f t="shared" si="2669"/>
        <v>0.1619814116302285</v>
      </c>
      <c r="LI294" s="849">
        <f t="shared" si="2669"/>
        <v>0.1619814116302285</v>
      </c>
      <c r="LJ294" s="849">
        <f t="shared" si="2669"/>
        <v>0.1619814116302285</v>
      </c>
      <c r="LK294" s="849">
        <f t="shared" si="2669"/>
        <v>0.1619814116302285</v>
      </c>
      <c r="LL294" s="849">
        <f t="shared" si="2669"/>
        <v>0.1619814116302285</v>
      </c>
      <c r="LM294" s="849">
        <f t="shared" si="2669"/>
        <v>0.1619814116302285</v>
      </c>
      <c r="LN294" s="849">
        <f t="shared" si="2669"/>
        <v>0.56039869692438327</v>
      </c>
      <c r="LO294" s="849">
        <f t="shared" si="2669"/>
        <v>0.56039869692438327</v>
      </c>
      <c r="LP294" s="849">
        <f t="shared" si="2669"/>
        <v>0.56039869692438327</v>
      </c>
      <c r="LQ294" s="849">
        <f t="shared" si="2669"/>
        <v>0.56039869692438327</v>
      </c>
      <c r="LR294" s="849">
        <f t="shared" si="2669"/>
        <v>0.56039869692438327</v>
      </c>
      <c r="LS294" s="849">
        <f t="shared" ref="LS294:OD294" si="2670">LS291</f>
        <v>0.56039869692438327</v>
      </c>
      <c r="LT294" s="849">
        <f t="shared" si="2670"/>
        <v>0.56039869692438327</v>
      </c>
      <c r="LU294" s="849">
        <f t="shared" si="2670"/>
        <v>2.1120039243894011</v>
      </c>
      <c r="LV294" s="849">
        <f t="shared" si="2670"/>
        <v>2.1120039243894011</v>
      </c>
      <c r="LW294" s="849">
        <f t="shared" si="2670"/>
        <v>2.1120039243894011</v>
      </c>
      <c r="LX294" s="849">
        <f t="shared" si="2670"/>
        <v>2.1120039243894011</v>
      </c>
      <c r="LY294" s="849">
        <f t="shared" si="2670"/>
        <v>1.3264326212217314</v>
      </c>
      <c r="LZ294" s="849">
        <f t="shared" si="2670"/>
        <v>1.3264326212217314</v>
      </c>
      <c r="MA294" s="849">
        <f t="shared" si="2670"/>
        <v>1.0832381374183324</v>
      </c>
      <c r="MB294" s="849">
        <f t="shared" si="2670"/>
        <v>1.0832381374183324</v>
      </c>
      <c r="MC294" s="849">
        <f t="shared" si="2670"/>
        <v>1.0832381374183324</v>
      </c>
      <c r="MD294" s="849">
        <f t="shared" si="2670"/>
        <v>0.22949369281818388</v>
      </c>
      <c r="ME294" s="849">
        <f t="shared" si="2670"/>
        <v>0.22949369281818388</v>
      </c>
      <c r="MF294" s="849">
        <f t="shared" si="2670"/>
        <v>0.22949369281818388</v>
      </c>
      <c r="MG294" s="849">
        <f t="shared" si="2670"/>
        <v>0.22949369281818388</v>
      </c>
      <c r="MH294" s="849">
        <f t="shared" si="2670"/>
        <v>0.16762984504368639</v>
      </c>
      <c r="MI294" s="849">
        <f t="shared" si="2670"/>
        <v>0.16762984504368639</v>
      </c>
      <c r="MJ294" s="849">
        <f t="shared" si="2670"/>
        <v>0.16762984504368639</v>
      </c>
      <c r="MK294" s="849">
        <f t="shared" si="2670"/>
        <v>0.16762984504368639</v>
      </c>
      <c r="ML294" s="849">
        <f t="shared" si="2670"/>
        <v>0.16762984504368639</v>
      </c>
      <c r="MM294" s="849">
        <f t="shared" si="2670"/>
        <v>0.16762984504368639</v>
      </c>
      <c r="MN294" s="849">
        <f t="shared" si="2670"/>
        <v>0.16762984504368639</v>
      </c>
      <c r="MO294" s="849">
        <f t="shared" si="2670"/>
        <v>0.16762984504368639</v>
      </c>
      <c r="MP294" s="849">
        <f t="shared" si="2670"/>
        <v>-0.81694212005774069</v>
      </c>
      <c r="MQ294" s="849">
        <f t="shared" si="2670"/>
        <v>-0.81694212005774069</v>
      </c>
      <c r="MR294" s="849">
        <f t="shared" si="2670"/>
        <v>-0.81694212005774069</v>
      </c>
      <c r="MS294" s="849">
        <f t="shared" si="2670"/>
        <v>-0.81694212005774069</v>
      </c>
      <c r="MT294" s="849">
        <f t="shared" si="2670"/>
        <v>-0.81694212005774069</v>
      </c>
      <c r="MU294" s="849">
        <f t="shared" si="2670"/>
        <v>-0.81694212005774069</v>
      </c>
      <c r="MV294" s="849">
        <f t="shared" si="2670"/>
        <v>-0.81694212005774069</v>
      </c>
      <c r="MW294" s="849">
        <f t="shared" si="2670"/>
        <v>-0.9538456223040086</v>
      </c>
      <c r="MX294" s="849">
        <f t="shared" si="2670"/>
        <v>-0.9538456223040086</v>
      </c>
      <c r="MY294" s="849">
        <f t="shared" si="2670"/>
        <v>-0.9538456223040086</v>
      </c>
      <c r="MZ294" s="849">
        <f t="shared" si="2670"/>
        <v>-0.9538456223040086</v>
      </c>
      <c r="NA294" s="849">
        <f t="shared" si="2670"/>
        <v>-0.9538456223040086</v>
      </c>
      <c r="NB294" s="849">
        <f t="shared" si="2670"/>
        <v>-0.68482915232093866</v>
      </c>
      <c r="NC294" s="849">
        <f t="shared" si="2670"/>
        <v>-0.68482915232093866</v>
      </c>
      <c r="ND294" s="849">
        <f t="shared" si="2670"/>
        <v>-0.68482915232093866</v>
      </c>
      <c r="NE294" s="849">
        <f t="shared" si="2670"/>
        <v>-0.68482915232093866</v>
      </c>
      <c r="NF294" s="849">
        <f t="shared" si="2670"/>
        <v>0.12674810036488626</v>
      </c>
      <c r="NG294" s="849">
        <f t="shared" si="2670"/>
        <v>0.1619814116302285</v>
      </c>
      <c r="NH294" s="849">
        <f t="shared" si="2670"/>
        <v>0.1619814116302285</v>
      </c>
      <c r="NI294" s="849">
        <f t="shared" si="2670"/>
        <v>0.1619814116302285</v>
      </c>
      <c r="NJ294" s="849">
        <f t="shared" si="2670"/>
        <v>0.1619814116302285</v>
      </c>
      <c r="NK294" s="849">
        <f t="shared" si="2670"/>
        <v>0.1619814116302285</v>
      </c>
      <c r="NL294" s="849">
        <f t="shared" si="2670"/>
        <v>0.1619814116302285</v>
      </c>
      <c r="NM294" s="849">
        <f t="shared" si="2670"/>
        <v>0.1619814116302285</v>
      </c>
      <c r="NN294" s="849">
        <f t="shared" si="2670"/>
        <v>0.56039869692438327</v>
      </c>
      <c r="NO294" s="849">
        <f t="shared" si="2670"/>
        <v>0.56039869692438327</v>
      </c>
      <c r="NP294" s="849">
        <f t="shared" si="2670"/>
        <v>0.56039869692438327</v>
      </c>
      <c r="NQ294" s="849">
        <f t="shared" si="2670"/>
        <v>0.56039869692438327</v>
      </c>
      <c r="NR294" s="849">
        <f t="shared" si="2670"/>
        <v>0.56039869692438327</v>
      </c>
      <c r="NS294" s="849">
        <f t="shared" si="2670"/>
        <v>0.56039869692438327</v>
      </c>
      <c r="NT294" s="849">
        <f t="shared" si="2670"/>
        <v>0.56039869692438327</v>
      </c>
      <c r="NU294" s="849">
        <f t="shared" si="2670"/>
        <v>2.1120039243894011</v>
      </c>
      <c r="NV294" s="849">
        <f t="shared" si="2670"/>
        <v>2.1120039243894011</v>
      </c>
      <c r="NW294" s="849">
        <f t="shared" si="2670"/>
        <v>2.1120039243894011</v>
      </c>
      <c r="NX294" s="849">
        <f t="shared" si="2670"/>
        <v>2.1120039243894011</v>
      </c>
      <c r="NY294" s="849">
        <f t="shared" si="2670"/>
        <v>1.3264326212217314</v>
      </c>
      <c r="NZ294" s="849">
        <f t="shared" si="2670"/>
        <v>1.3264326212217314</v>
      </c>
      <c r="OA294" s="849">
        <f t="shared" si="2670"/>
        <v>1.0832381374183324</v>
      </c>
      <c r="OB294" s="849">
        <f t="shared" si="2670"/>
        <v>1.0832381374183324</v>
      </c>
      <c r="OC294" s="849">
        <f t="shared" si="2670"/>
        <v>1.0832381374183324</v>
      </c>
      <c r="OD294" s="849">
        <f t="shared" si="2670"/>
        <v>0.22949369281818388</v>
      </c>
      <c r="OE294" s="849">
        <f t="shared" ref="OE294:QP294" si="2671">OE291</f>
        <v>0.22949369281818388</v>
      </c>
      <c r="OF294" s="849">
        <f t="shared" si="2671"/>
        <v>0.22949369281818388</v>
      </c>
      <c r="OG294" s="849">
        <f t="shared" si="2671"/>
        <v>0.22949369281818388</v>
      </c>
      <c r="OH294" s="849">
        <f t="shared" si="2671"/>
        <v>0.16762984504368639</v>
      </c>
      <c r="OI294" s="849">
        <f t="shared" si="2671"/>
        <v>0.16762984504368639</v>
      </c>
      <c r="OJ294" s="849">
        <f t="shared" si="2671"/>
        <v>0.16762984504368639</v>
      </c>
      <c r="OK294" s="849">
        <f t="shared" si="2671"/>
        <v>0.16762984504368639</v>
      </c>
      <c r="OL294" s="849">
        <f t="shared" si="2671"/>
        <v>0.16762984504368639</v>
      </c>
      <c r="OM294" s="849">
        <f t="shared" si="2671"/>
        <v>0.16762984504368639</v>
      </c>
      <c r="ON294" s="849">
        <f t="shared" si="2671"/>
        <v>0.16762984504368639</v>
      </c>
      <c r="OO294" s="849">
        <f t="shared" si="2671"/>
        <v>0.16762984504368639</v>
      </c>
      <c r="OP294" s="849">
        <f t="shared" si="2671"/>
        <v>-0.81694212005774069</v>
      </c>
      <c r="OQ294" s="849">
        <f t="shared" si="2671"/>
        <v>-0.81694212005774069</v>
      </c>
      <c r="OR294" s="849">
        <f t="shared" si="2671"/>
        <v>-0.81694212005774069</v>
      </c>
      <c r="OS294" s="849">
        <f t="shared" si="2671"/>
        <v>-0.81694212005774069</v>
      </c>
      <c r="OT294" s="849">
        <f t="shared" si="2671"/>
        <v>-0.81694212005774069</v>
      </c>
      <c r="OU294" s="849">
        <f t="shared" si="2671"/>
        <v>-0.81694212005774069</v>
      </c>
      <c r="OV294" s="849">
        <f t="shared" si="2671"/>
        <v>-0.81694212005774069</v>
      </c>
      <c r="OW294" s="849">
        <f t="shared" si="2671"/>
        <v>-0.9538456223040086</v>
      </c>
      <c r="OX294" s="849">
        <f t="shared" si="2671"/>
        <v>-0.9538456223040086</v>
      </c>
      <c r="OY294" s="849">
        <f t="shared" si="2671"/>
        <v>-0.9538456223040086</v>
      </c>
      <c r="OZ294" s="849">
        <f t="shared" si="2671"/>
        <v>-0.9538456223040086</v>
      </c>
      <c r="PA294" s="849">
        <f t="shared" si="2671"/>
        <v>-0.9538456223040086</v>
      </c>
      <c r="PB294" s="849">
        <f t="shared" si="2671"/>
        <v>-0.68482915232093866</v>
      </c>
      <c r="PC294" s="849">
        <f t="shared" si="2671"/>
        <v>-0.68482915232093866</v>
      </c>
      <c r="PD294" s="849">
        <f t="shared" si="2671"/>
        <v>-0.68482915232093866</v>
      </c>
      <c r="PE294" s="849">
        <f t="shared" si="2671"/>
        <v>-0.68482915232093866</v>
      </c>
      <c r="PF294" s="849">
        <f t="shared" si="2671"/>
        <v>0.12674810036488626</v>
      </c>
      <c r="PG294" s="849">
        <f t="shared" si="2671"/>
        <v>0.1619814116302285</v>
      </c>
      <c r="PH294" s="849">
        <f t="shared" si="2671"/>
        <v>0.1619814116302285</v>
      </c>
      <c r="PI294" s="849">
        <f t="shared" si="2671"/>
        <v>0.1619814116302285</v>
      </c>
      <c r="PJ294" s="849">
        <f t="shared" si="2671"/>
        <v>0.1619814116302285</v>
      </c>
      <c r="PK294" s="849">
        <f t="shared" si="2671"/>
        <v>0.1619814116302285</v>
      </c>
      <c r="PL294" s="849">
        <f t="shared" si="2671"/>
        <v>0.1619814116302285</v>
      </c>
      <c r="PM294" s="849">
        <f t="shared" si="2671"/>
        <v>0.1619814116302285</v>
      </c>
      <c r="PN294" s="849">
        <f t="shared" si="2671"/>
        <v>0.56039869692438327</v>
      </c>
      <c r="PO294" s="849">
        <f t="shared" si="2671"/>
        <v>0.56039869692438327</v>
      </c>
      <c r="PP294" s="849">
        <f t="shared" si="2671"/>
        <v>0.56039869692438327</v>
      </c>
      <c r="PQ294" s="849">
        <f t="shared" si="2671"/>
        <v>0.56039869692438327</v>
      </c>
      <c r="PR294" s="849">
        <f t="shared" si="2671"/>
        <v>0.56039869692438327</v>
      </c>
      <c r="PS294" s="849">
        <f t="shared" si="2671"/>
        <v>0.56039869692438327</v>
      </c>
      <c r="PT294" s="849">
        <f t="shared" si="2671"/>
        <v>0.56039869692438327</v>
      </c>
      <c r="PU294" s="849">
        <f t="shared" si="2671"/>
        <v>2.1120039243894011</v>
      </c>
      <c r="PV294" s="849">
        <f t="shared" si="2671"/>
        <v>2.1120039243894011</v>
      </c>
      <c r="PW294" s="849">
        <f t="shared" si="2671"/>
        <v>2.1120039243894011</v>
      </c>
      <c r="PX294" s="849">
        <f t="shared" si="2671"/>
        <v>2.1120039243894011</v>
      </c>
      <c r="PY294" s="849">
        <f t="shared" si="2671"/>
        <v>1.3264326212217314</v>
      </c>
      <c r="PZ294" s="849">
        <f t="shared" si="2671"/>
        <v>1.3264326212217314</v>
      </c>
      <c r="QA294" s="849">
        <f t="shared" si="2671"/>
        <v>1.0832381374183324</v>
      </c>
      <c r="QB294" s="849">
        <f t="shared" si="2671"/>
        <v>1.0832381374183324</v>
      </c>
      <c r="QC294" s="849">
        <f t="shared" si="2671"/>
        <v>1.0832381374183324</v>
      </c>
      <c r="QD294" s="849">
        <f t="shared" si="2671"/>
        <v>0.22949369281818388</v>
      </c>
      <c r="QE294" s="849">
        <f t="shared" si="2671"/>
        <v>0.22949369281818388</v>
      </c>
      <c r="QF294" s="849">
        <f t="shared" si="2671"/>
        <v>0.22949369281818388</v>
      </c>
      <c r="QG294" s="849">
        <f t="shared" si="2671"/>
        <v>0.22949369281818388</v>
      </c>
      <c r="QH294" s="849">
        <f t="shared" si="2671"/>
        <v>0.16762984504368639</v>
      </c>
      <c r="QI294" s="849">
        <f t="shared" si="2671"/>
        <v>0.16762984504368639</v>
      </c>
      <c r="QJ294" s="849">
        <f t="shared" si="2671"/>
        <v>0.16762984504368639</v>
      </c>
      <c r="QK294" s="849">
        <f t="shared" si="2671"/>
        <v>0.16762984504368639</v>
      </c>
      <c r="QL294" s="849">
        <f t="shared" si="2671"/>
        <v>0.16762984504368639</v>
      </c>
      <c r="QM294" s="849">
        <f t="shared" si="2671"/>
        <v>0.16762984504368639</v>
      </c>
      <c r="QN294" s="849">
        <f t="shared" si="2671"/>
        <v>0.16762984504368639</v>
      </c>
      <c r="QO294" s="849">
        <f t="shared" si="2671"/>
        <v>0.16762984504368639</v>
      </c>
      <c r="QP294" s="849">
        <f t="shared" si="2671"/>
        <v>-0.81694212005774069</v>
      </c>
      <c r="QQ294" s="849">
        <f t="shared" ref="QQ294:SI294" si="2672">QQ291</f>
        <v>-0.81694212005774069</v>
      </c>
      <c r="QR294" s="849">
        <f t="shared" si="2672"/>
        <v>-0.81694212005774069</v>
      </c>
      <c r="QS294" s="849">
        <f t="shared" si="2672"/>
        <v>-0.81694212005774069</v>
      </c>
      <c r="QT294" s="849">
        <f t="shared" si="2672"/>
        <v>-0.81694212005774069</v>
      </c>
      <c r="QU294" s="849">
        <f t="shared" si="2672"/>
        <v>-0.81694212005774069</v>
      </c>
      <c r="QV294" s="849">
        <f t="shared" si="2672"/>
        <v>-0.81694212005774069</v>
      </c>
      <c r="QW294" s="849">
        <f t="shared" si="2672"/>
        <v>-0.9538456223040086</v>
      </c>
      <c r="QX294" s="849">
        <f t="shared" si="2672"/>
        <v>-0.9538456223040086</v>
      </c>
      <c r="QY294" s="849">
        <f t="shared" si="2672"/>
        <v>-0.9538456223040086</v>
      </c>
      <c r="QZ294" s="849">
        <f t="shared" si="2672"/>
        <v>-0.9538456223040086</v>
      </c>
      <c r="RA294" s="849">
        <f t="shared" si="2672"/>
        <v>-0.9538456223040086</v>
      </c>
      <c r="RB294" s="849">
        <f t="shared" si="2672"/>
        <v>-0.68482915232093866</v>
      </c>
      <c r="RC294" s="849">
        <f t="shared" si="2672"/>
        <v>-0.68482915232093866</v>
      </c>
      <c r="RD294" s="849">
        <f t="shared" si="2672"/>
        <v>-0.68482915232093866</v>
      </c>
      <c r="RE294" s="849">
        <f t="shared" si="2672"/>
        <v>-0.68482915232093866</v>
      </c>
      <c r="RF294" s="849">
        <f t="shared" si="2672"/>
        <v>0.12674810036488626</v>
      </c>
      <c r="RG294" s="849">
        <f t="shared" si="2672"/>
        <v>0.1619814116302285</v>
      </c>
      <c r="RH294" s="849">
        <f t="shared" si="2672"/>
        <v>0.1619814116302285</v>
      </c>
      <c r="RI294" s="849">
        <f t="shared" si="2672"/>
        <v>0.1619814116302285</v>
      </c>
      <c r="RJ294" s="849">
        <f t="shared" si="2672"/>
        <v>0.1619814116302285</v>
      </c>
      <c r="RK294" s="849">
        <f t="shared" si="2672"/>
        <v>0.1619814116302285</v>
      </c>
      <c r="RL294" s="849">
        <f t="shared" si="2672"/>
        <v>0.1619814116302285</v>
      </c>
      <c r="RM294" s="849">
        <f t="shared" si="2672"/>
        <v>0.1619814116302285</v>
      </c>
      <c r="RN294" s="849">
        <f t="shared" si="2672"/>
        <v>0.56039869692438327</v>
      </c>
      <c r="RO294" s="849">
        <f t="shared" si="2672"/>
        <v>0.56039869692438327</v>
      </c>
      <c r="RP294" s="849">
        <f t="shared" si="2672"/>
        <v>0.56039869692438327</v>
      </c>
      <c r="RQ294" s="849">
        <f t="shared" si="2672"/>
        <v>0.56039869692438327</v>
      </c>
      <c r="RR294" s="849">
        <f t="shared" si="2672"/>
        <v>0.56039869692438327</v>
      </c>
      <c r="RS294" s="849">
        <f t="shared" si="2672"/>
        <v>0.56039869692438327</v>
      </c>
      <c r="RT294" s="849">
        <f t="shared" si="2672"/>
        <v>0.56039869692438327</v>
      </c>
      <c r="RU294" s="849">
        <f t="shared" si="2672"/>
        <v>2.1120039243894011</v>
      </c>
      <c r="RV294" s="849">
        <f t="shared" si="2672"/>
        <v>2.1120039243894011</v>
      </c>
      <c r="RW294" s="849">
        <f t="shared" si="2672"/>
        <v>2.1120039243894011</v>
      </c>
      <c r="RX294" s="849">
        <f t="shared" si="2672"/>
        <v>2.1120039243894011</v>
      </c>
      <c r="RY294" s="849">
        <f t="shared" si="2672"/>
        <v>1.3264326212217314</v>
      </c>
      <c r="RZ294" s="849">
        <f t="shared" si="2672"/>
        <v>1.3264326212217314</v>
      </c>
      <c r="SA294" s="849">
        <f t="shared" si="2672"/>
        <v>1.0832381374183324</v>
      </c>
      <c r="SB294" s="849">
        <f t="shared" si="2672"/>
        <v>1.0832381374183324</v>
      </c>
      <c r="SC294" s="849">
        <f t="shared" si="2672"/>
        <v>1.0832381374183324</v>
      </c>
      <c r="SD294" s="849">
        <f t="shared" si="2672"/>
        <v>0.22949369281818388</v>
      </c>
      <c r="SE294" s="849">
        <f t="shared" si="2672"/>
        <v>0.22949369281818388</v>
      </c>
      <c r="SF294" s="849">
        <f t="shared" si="2672"/>
        <v>0.22949369281818388</v>
      </c>
      <c r="SG294" s="849">
        <f t="shared" si="2672"/>
        <v>0.22949369281818388</v>
      </c>
      <c r="SH294" s="849">
        <f t="shared" si="2672"/>
        <v>0.16762984504368639</v>
      </c>
      <c r="SI294" s="849">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0">
        <f>K294</f>
        <v>0</v>
      </c>
      <c r="L295" s="850">
        <f t="shared" ref="L295" si="2673">L294</f>
        <v>0</v>
      </c>
      <c r="M295" s="850">
        <f t="shared" ref="M295" si="2674">M294</f>
        <v>0</v>
      </c>
      <c r="N295" s="850">
        <f t="shared" ref="N295" si="2675">N294</f>
        <v>0</v>
      </c>
      <c r="O295" s="850">
        <f t="shared" ref="O295" si="2676">O294</f>
        <v>0</v>
      </c>
      <c r="P295" s="850">
        <f t="shared" ref="P295" si="2677">P294</f>
        <v>0</v>
      </c>
      <c r="Q295" s="850">
        <f t="shared" ref="Q295" si="2678">Q294</f>
        <v>0</v>
      </c>
      <c r="R295" s="850">
        <f t="shared" ref="R295" si="2679">R294</f>
        <v>0</v>
      </c>
      <c r="S295" s="850">
        <f t="shared" ref="S295" si="2680">S294</f>
        <v>0</v>
      </c>
      <c r="T295" s="850">
        <f t="shared" ref="T295" si="2681">T294</f>
        <v>0</v>
      </c>
      <c r="U295" s="850">
        <f t="shared" ref="U295" si="2682">U294</f>
        <v>0</v>
      </c>
      <c r="V295" s="850">
        <f t="shared" ref="V295" si="2683">V294</f>
        <v>0</v>
      </c>
      <c r="W295" s="850">
        <f t="shared" ref="W295" si="2684">W294</f>
        <v>0</v>
      </c>
      <c r="X295" s="850">
        <f t="shared" ref="X295" si="2685">X294</f>
        <v>0</v>
      </c>
      <c r="Y295" s="850">
        <f t="shared" ref="Y295" si="2686">Y294</f>
        <v>0</v>
      </c>
      <c r="Z295" s="850">
        <f t="shared" ref="Z295" si="2687">Z294</f>
        <v>0</v>
      </c>
      <c r="AA295" s="850">
        <f t="shared" ref="AA295" si="2688">AA294</f>
        <v>0</v>
      </c>
      <c r="AB295" s="850">
        <f t="shared" ref="AB295" si="2689">AB294</f>
        <v>0</v>
      </c>
      <c r="AC295" s="850">
        <f t="shared" ref="AC295" si="2690">AC294</f>
        <v>0</v>
      </c>
      <c r="AD295" s="850">
        <f t="shared" ref="AD295" si="2691">AD294</f>
        <v>0</v>
      </c>
      <c r="AE295" s="850">
        <f t="shared" ref="AE295" si="2692">AE294</f>
        <v>0</v>
      </c>
      <c r="AF295" s="850">
        <f t="shared" ref="AF295" si="2693">AF294</f>
        <v>0</v>
      </c>
      <c r="AG295" s="850">
        <f t="shared" ref="AG295" si="2694">AG294</f>
        <v>0</v>
      </c>
      <c r="AH295" s="850">
        <f t="shared" ref="AH295" si="2695">AH294</f>
        <v>0</v>
      </c>
      <c r="AI295" s="850">
        <f t="shared" ref="AI295" si="2696">AI294</f>
        <v>0</v>
      </c>
      <c r="AJ295" s="850">
        <f t="shared" ref="AJ295" si="2697">AJ294</f>
        <v>0</v>
      </c>
      <c r="AK295" s="850">
        <f t="shared" ref="AK295" si="2698">AK294</f>
        <v>0</v>
      </c>
      <c r="AL295" s="850">
        <f t="shared" ref="AL295" si="2699">AL294</f>
        <v>0</v>
      </c>
      <c r="AM295" s="850">
        <f t="shared" ref="AM295" si="2700">AM294</f>
        <v>0</v>
      </c>
      <c r="AN295" s="850">
        <f t="shared" ref="AN295" si="2701">AN294</f>
        <v>0</v>
      </c>
      <c r="AO295" s="850">
        <f t="shared" ref="AO295" si="2702">AO294</f>
        <v>0</v>
      </c>
      <c r="AP295" s="850">
        <f t="shared" ref="AP295" si="2703">AP294</f>
        <v>0</v>
      </c>
      <c r="AQ295" s="850">
        <f t="shared" ref="AQ295" si="2704">AQ294</f>
        <v>0</v>
      </c>
      <c r="AR295" s="850">
        <f t="shared" ref="AR295" si="2705">AR294</f>
        <v>0</v>
      </c>
      <c r="AS295" s="850">
        <f t="shared" ref="AS295" si="2706">AS294</f>
        <v>0</v>
      </c>
      <c r="AT295" s="850">
        <f t="shared" ref="AT295" si="2707">AT294</f>
        <v>0</v>
      </c>
      <c r="AU295" s="850">
        <f t="shared" ref="AU295" si="2708">AU294</f>
        <v>0</v>
      </c>
      <c r="AV295" s="850">
        <f t="shared" ref="AV295" si="2709">AV294</f>
        <v>0</v>
      </c>
      <c r="AW295" s="850">
        <f t="shared" ref="AW295" si="2710">AW294</f>
        <v>0</v>
      </c>
      <c r="AX295" s="850">
        <f t="shared" ref="AX295" si="2711">AX294</f>
        <v>0</v>
      </c>
      <c r="AY295" s="850">
        <f t="shared" ref="AY295" si="2712">AY294</f>
        <v>0</v>
      </c>
      <c r="AZ295" s="850">
        <f t="shared" ref="AZ295" si="2713">AZ294</f>
        <v>0</v>
      </c>
      <c r="BA295" s="850">
        <f t="shared" ref="BA295" si="2714">BA294</f>
        <v>0</v>
      </c>
      <c r="BB295" s="850">
        <f t="shared" ref="BB295" si="2715">BB294</f>
        <v>0</v>
      </c>
      <c r="BC295" s="850">
        <f t="shared" ref="BC295" si="2716">BC294</f>
        <v>0</v>
      </c>
      <c r="BD295" s="850">
        <f t="shared" ref="BD295" si="2717">BD294</f>
        <v>0</v>
      </c>
      <c r="BE295" s="850">
        <f t="shared" ref="BE295" si="2718">BE294</f>
        <v>0</v>
      </c>
      <c r="BF295" s="850">
        <f t="shared" ref="BF295" si="2719">BF294</f>
        <v>0</v>
      </c>
      <c r="BG295" s="850">
        <f t="shared" ref="BG295" si="2720">BG294</f>
        <v>0</v>
      </c>
      <c r="BH295" s="850">
        <f t="shared" ref="BH295" si="2721">BH294</f>
        <v>0</v>
      </c>
      <c r="BI295" s="850">
        <f t="shared" ref="BI295" si="2722">BI294</f>
        <v>0</v>
      </c>
      <c r="BJ295" s="850">
        <f t="shared" ref="BJ295" si="2723">BJ294</f>
        <v>0</v>
      </c>
      <c r="BK295" s="850">
        <f t="shared" ref="BK295" si="2724">BK294</f>
        <v>0</v>
      </c>
      <c r="BL295" s="850">
        <f t="shared" ref="BL295" si="2725">BL294</f>
        <v>0</v>
      </c>
      <c r="BM295" s="850">
        <f t="shared" ref="BM295" si="2726">BM294</f>
        <v>0</v>
      </c>
      <c r="BN295" s="850">
        <f t="shared" ref="BN295" si="2727">BN294</f>
        <v>-0.36510824193558289</v>
      </c>
      <c r="BO295" s="850">
        <f t="shared" ref="BO295" si="2728">BO294</f>
        <v>-0.36510824193558289</v>
      </c>
      <c r="BP295" s="850">
        <f t="shared" ref="BP295" si="2729">BP294</f>
        <v>-0.36510824193558289</v>
      </c>
      <c r="BQ295" s="850">
        <f t="shared" ref="BQ295" si="2730">BQ294</f>
        <v>-0.36510824193558289</v>
      </c>
      <c r="BR295" s="850">
        <f t="shared" ref="BR295" si="2731">BR294</f>
        <v>-0.36510824193558289</v>
      </c>
      <c r="BS295" s="850">
        <f t="shared" ref="BS295" si="2732">BS294</f>
        <v>-0.36510824193558289</v>
      </c>
      <c r="BT295" s="850">
        <f t="shared" ref="BT295" si="2733">BT294</f>
        <v>-0.36510824193558289</v>
      </c>
      <c r="BU295" s="850">
        <f t="shared" ref="BU295" si="2734">BU294</f>
        <v>-0.22913250123092244</v>
      </c>
      <c r="BV295" s="850">
        <f t="shared" ref="BV295" si="2735">BV294</f>
        <v>-0.22913250123092244</v>
      </c>
      <c r="BW295" s="850">
        <f t="shared" ref="BW295" si="2736">BW294</f>
        <v>-0.22913250123092244</v>
      </c>
      <c r="BX295" s="850">
        <f t="shared" ref="BX295" si="2737">BX294</f>
        <v>-0.22913250123092244</v>
      </c>
      <c r="BY295" s="850">
        <f t="shared" ref="BY295" si="2738">BY294</f>
        <v>-6.9205180237656982E-2</v>
      </c>
      <c r="BZ295" s="850">
        <f t="shared" ref="BZ295" si="2739">BZ294</f>
        <v>-6.9205180237656982E-2</v>
      </c>
      <c r="CA295" s="850">
        <f t="shared" ref="CA295" si="2740">CA294</f>
        <v>2.9542858293228669E-2</v>
      </c>
      <c r="CB295" s="850">
        <f t="shared" ref="CB295" si="2741">CB294</f>
        <v>2.9542858293228669E-2</v>
      </c>
      <c r="CC295" s="850">
        <f t="shared" ref="CC295" si="2742">CC294</f>
        <v>2.9542858293228669E-2</v>
      </c>
      <c r="CD295" s="850">
        <f t="shared" ref="CD295" si="2743">CD294</f>
        <v>4.4484465644141657E-2</v>
      </c>
      <c r="CE295" s="850">
        <f t="shared" ref="CE295" si="2744">CE294</f>
        <v>4.4484465644141657E-2</v>
      </c>
      <c r="CF295" s="850">
        <f t="shared" ref="CF295" si="2745">CF294</f>
        <v>4.4484465644141657E-2</v>
      </c>
      <c r="CG295" s="850">
        <f t="shared" ref="CG295" si="2746">CG294</f>
        <v>4.4484465644141657E-2</v>
      </c>
      <c r="CH295" s="850">
        <f t="shared" ref="CH295" si="2747">CH294</f>
        <v>4.5142149078515992E-2</v>
      </c>
      <c r="CI295" s="850">
        <f t="shared" ref="CI295" si="2748">CI294</f>
        <v>4.0071470206308746E-2</v>
      </c>
      <c r="CJ295" s="850">
        <f t="shared" ref="CJ295" si="2749">CJ294</f>
        <v>4.0071470206308746E-2</v>
      </c>
      <c r="CK295" s="850">
        <f t="shared" ref="CK295" si="2750">CK294</f>
        <v>4.0071470206308746E-2</v>
      </c>
      <c r="CL295" s="850">
        <f t="shared" ref="CL295" si="2751">CL294</f>
        <v>4.0071470206308746E-2</v>
      </c>
      <c r="CM295" s="850">
        <f t="shared" ref="CM295" si="2752">CM294</f>
        <v>4.0071470206308746E-2</v>
      </c>
      <c r="CN295" s="850">
        <f t="shared" ref="CN295" si="2753">CN294</f>
        <v>4.0071470206308746E-2</v>
      </c>
      <c r="CO295" s="850">
        <f t="shared" ref="CO295" si="2754">CO294</f>
        <v>4.0071470206308746E-2</v>
      </c>
      <c r="CP295" s="850">
        <f t="shared" ref="CP295" si="2755">CP294</f>
        <v>0</v>
      </c>
      <c r="CQ295" s="850">
        <f t="shared" ref="CQ295" si="2756">CQ294</f>
        <v>0</v>
      </c>
      <c r="CR295" s="850">
        <f t="shared" ref="CR295" si="2757">CR294</f>
        <v>0</v>
      </c>
      <c r="CS295" s="850">
        <f t="shared" ref="CS295" si="2758">CS294</f>
        <v>0</v>
      </c>
      <c r="CT295" s="850">
        <f t="shared" ref="CT295" si="2759">CT294</f>
        <v>0</v>
      </c>
      <c r="CU295" s="850">
        <f t="shared" ref="CU295" si="2760">CU294</f>
        <v>0</v>
      </c>
      <c r="CV295" s="850">
        <f t="shared" ref="CV295" si="2761">CV294</f>
        <v>0</v>
      </c>
      <c r="CW295" s="850">
        <f t="shared" ref="CW295" si="2762">CW294</f>
        <v>-8.813167494439611E-3</v>
      </c>
      <c r="CX295" s="850">
        <f t="shared" ref="CX295" si="2763">CX294</f>
        <v>-8.813167494439611E-3</v>
      </c>
      <c r="CY295" s="850">
        <f t="shared" ref="CY295" si="2764">CY294</f>
        <v>-8.813167494439611E-3</v>
      </c>
      <c r="CZ295" s="850">
        <f t="shared" ref="CZ295" si="2765">CZ294</f>
        <v>-8.813167494439611E-3</v>
      </c>
      <c r="DA295" s="850">
        <f t="shared" ref="DA295" si="2766">DA294</f>
        <v>-8.813167494439611E-3</v>
      </c>
      <c r="DB295" s="850">
        <f t="shared" ref="DB295" si="2767">DB294</f>
        <v>-0.15540510312044198</v>
      </c>
      <c r="DC295" s="850">
        <f t="shared" ref="DC295" si="2768">DC294</f>
        <v>-0.15540510312044198</v>
      </c>
      <c r="DD295" s="850">
        <f t="shared" ref="DD295" si="2769">DD294</f>
        <v>-0.15540510312044198</v>
      </c>
      <c r="DE295" s="850">
        <f t="shared" ref="DE295" si="2770">DE294</f>
        <v>-0.15540510312044198</v>
      </c>
      <c r="DF295" s="850">
        <f t="shared" ref="DF295" si="2771">DF294</f>
        <v>-3.345844281493271E-2</v>
      </c>
      <c r="DG295" s="850">
        <f t="shared" ref="DG295" si="2772">DG294</f>
        <v>-2.6766754251942082E-2</v>
      </c>
      <c r="DH295" s="850">
        <f t="shared" ref="DH295" si="2773">DH294</f>
        <v>-2.6766754251942082E-2</v>
      </c>
      <c r="DI295" s="850">
        <f t="shared" ref="DI295" si="2774">DI294</f>
        <v>-2.6766754251942082E-2</v>
      </c>
      <c r="DJ295" s="850">
        <f t="shared" ref="DJ295" si="2775">DJ294</f>
        <v>-2.6766754251942082E-2</v>
      </c>
      <c r="DK295" s="850">
        <f t="shared" ref="DK295" si="2776">DK294</f>
        <v>-2.6766754251942082E-2</v>
      </c>
      <c r="DL295" s="850">
        <f t="shared" ref="DL295" si="2777">DL294</f>
        <v>-2.6766754251942082E-2</v>
      </c>
      <c r="DM295" s="850">
        <f t="shared" ref="DM295" si="2778">DM294</f>
        <v>-2.6766754251942082E-2</v>
      </c>
      <c r="DN295" s="850">
        <f t="shared" ref="DN295" si="2779">DN294</f>
        <v>0</v>
      </c>
      <c r="DO295" s="850">
        <f t="shared" ref="DO295" si="2780">DO294</f>
        <v>0</v>
      </c>
      <c r="DP295" s="850">
        <f t="shared" ref="DP295" si="2781">DP294</f>
        <v>0</v>
      </c>
      <c r="DQ295" s="850">
        <f t="shared" ref="DQ295" si="2782">DQ294</f>
        <v>0</v>
      </c>
      <c r="DR295" s="850">
        <f t="shared" ref="DR295" si="2783">DR294</f>
        <v>0</v>
      </c>
      <c r="DS295" s="850">
        <f t="shared" ref="DS295" si="2784">DS294</f>
        <v>0</v>
      </c>
      <c r="DT295" s="850">
        <f t="shared" ref="DT295" si="2785">DT294</f>
        <v>0</v>
      </c>
      <c r="DU295" s="850">
        <f t="shared" ref="DU295" si="2786">DU294</f>
        <v>1.5640783779676219</v>
      </c>
      <c r="DV295" s="850">
        <f t="shared" ref="DV295" si="2787">DV294</f>
        <v>1.5640783779676219</v>
      </c>
      <c r="DW295" s="850">
        <f t="shared" ref="DW295" si="2788">DW294</f>
        <v>1.5640783779676219</v>
      </c>
      <c r="DX295" s="850">
        <f t="shared" ref="DX295" si="2789">DX294</f>
        <v>1.5640783779676219</v>
      </c>
      <c r="DY295" s="850">
        <f t="shared" ref="DY295" si="2790">DY294</f>
        <v>1.4763771784033235</v>
      </c>
      <c r="DZ295" s="850">
        <f t="shared" ref="DZ295" si="2791">DZ294</f>
        <v>1.4763771784033235</v>
      </c>
      <c r="EA295" s="850">
        <f t="shared" ref="EA295" si="2792">EA294</f>
        <v>1.2408000483155446</v>
      </c>
      <c r="EB295" s="850">
        <f t="shared" ref="EB295" si="2793">EB294</f>
        <v>1.2408000483155446</v>
      </c>
      <c r="EC295" s="850">
        <f t="shared" ref="EC295" si="2794">EC294</f>
        <v>1.2408000483155446</v>
      </c>
      <c r="ED295" s="850">
        <f t="shared" ref="ED295" si="2795">ED294</f>
        <v>1.2029577592675507</v>
      </c>
      <c r="EE295" s="850">
        <f t="shared" ref="EE295" si="2796">EE294</f>
        <v>1.2029577592675507</v>
      </c>
      <c r="EF295" s="850">
        <f t="shared" ref="EF295" si="2797">EF294</f>
        <v>1.2029577592675507</v>
      </c>
      <c r="EG295" s="850">
        <f t="shared" ref="EG295" si="2798">EG294</f>
        <v>1.2029577592675507</v>
      </c>
      <c r="EH295" s="850">
        <f t="shared" ref="EH295" si="2799">EH294</f>
        <v>2.5276666395140959</v>
      </c>
      <c r="EI295" s="850">
        <f t="shared" ref="EI295" si="2800">EI294</f>
        <v>2.5276666395140959</v>
      </c>
      <c r="EJ295" s="850">
        <f t="shared" ref="EJ295" si="2801">EJ294</f>
        <v>2.5276666395140959</v>
      </c>
      <c r="EK295" s="850">
        <f t="shared" ref="EK295" si="2802">EK294</f>
        <v>2.5276666395140959</v>
      </c>
      <c r="EL295" s="850">
        <f t="shared" ref="EL295" si="2803">EL294</f>
        <v>2.5276666395140959</v>
      </c>
      <c r="EM295" s="850">
        <f t="shared" ref="EM295" si="2804">EM294</f>
        <v>2.5276666395140959</v>
      </c>
      <c r="EN295" s="850">
        <f t="shared" ref="EN295" si="2805">EN294</f>
        <v>2.5276666395140959</v>
      </c>
      <c r="EO295" s="850">
        <f t="shared" ref="EO295" si="2806">EO294</f>
        <v>2.5276666395140959</v>
      </c>
      <c r="EP295" s="850">
        <f t="shared" ref="EP295" si="2807">EP294</f>
        <v>-8.5607707191691418E-2</v>
      </c>
      <c r="EQ295" s="850">
        <f t="shared" ref="EQ295" si="2808">EQ294</f>
        <v>-8.5607707191691418E-2</v>
      </c>
      <c r="ER295" s="850">
        <f t="shared" ref="ER295" si="2809">ER294</f>
        <v>-8.5607707191691418E-2</v>
      </c>
      <c r="ES295" s="850">
        <f t="shared" ref="ES295" si="2810">ES294</f>
        <v>-8.5607707191691418E-2</v>
      </c>
      <c r="ET295" s="850">
        <f t="shared" ref="ET295" si="2811">ET294</f>
        <v>-8.5607707191691418E-2</v>
      </c>
      <c r="EU295" s="850">
        <f t="shared" ref="EU295" si="2812">EU294</f>
        <v>-8.5607707191691418E-2</v>
      </c>
      <c r="EV295" s="850">
        <f t="shared" ref="EV295" si="2813">EV294</f>
        <v>-8.5607707191691418E-2</v>
      </c>
      <c r="EW295" s="850">
        <f t="shared" ref="EW295" si="2814">EW294</f>
        <v>-0.51872493292592914</v>
      </c>
      <c r="EX295" s="850">
        <f t="shared" ref="EX295" si="2815">EX294</f>
        <v>-0.51872493292592914</v>
      </c>
      <c r="EY295" s="850">
        <f t="shared" ref="EY295" si="2816">EY294</f>
        <v>-0.51872493292592914</v>
      </c>
      <c r="EZ295" s="850">
        <f t="shared" ref="EZ295" si="2817">EZ294</f>
        <v>-0.51872493292592914</v>
      </c>
      <c r="FA295" s="850">
        <f t="shared" ref="FA295" si="2818">FA294</f>
        <v>-0.51872493292592914</v>
      </c>
      <c r="FB295" s="850">
        <f t="shared" ref="FB295" si="2819">FB294</f>
        <v>-0.64501409458122527</v>
      </c>
      <c r="FC295" s="850">
        <f t="shared" ref="FC295" si="2820">FC294</f>
        <v>-0.64501409458122527</v>
      </c>
      <c r="FD295" s="850">
        <f t="shared" ref="FD295" si="2821">FD294</f>
        <v>-0.64501409458122527</v>
      </c>
      <c r="FE295" s="850">
        <f t="shared" ref="FE295" si="2822">FE294</f>
        <v>-0.64501409458122527</v>
      </c>
      <c r="FF295" s="850">
        <f t="shared" ref="FF295" si="2823">FF294</f>
        <v>-0.20242967846767002</v>
      </c>
      <c r="FG295" s="850">
        <f t="shared" ref="FG295" si="2824">FG294</f>
        <v>-0.17658063022792359</v>
      </c>
      <c r="FH295" s="850">
        <f t="shared" ref="FH295" si="2825">FH294</f>
        <v>-0.17658063022792359</v>
      </c>
      <c r="FI295" s="850">
        <f t="shared" ref="FI295" si="2826">FI294</f>
        <v>-0.17658063022792359</v>
      </c>
      <c r="FJ295" s="850">
        <f t="shared" ref="FJ295" si="2827">FJ294</f>
        <v>-0.17658063022792359</v>
      </c>
      <c r="FK295" s="850">
        <f t="shared" ref="FK295" si="2828">FK294</f>
        <v>-0.17658063022792359</v>
      </c>
      <c r="FL295" s="850">
        <f t="shared" ref="FL295" si="2829">FL294</f>
        <v>-0.17658063022792359</v>
      </c>
      <c r="FM295" s="850">
        <f t="shared" ref="FM295" si="2830">FM294</f>
        <v>-0.17658063022792359</v>
      </c>
      <c r="FN295" s="850">
        <f t="shared" ref="FN295" si="2831">FN294</f>
        <v>0</v>
      </c>
      <c r="FO295" s="850">
        <f t="shared" ref="FO295" si="2832">FO294</f>
        <v>0</v>
      </c>
      <c r="FP295" s="850">
        <f t="shared" ref="FP295" si="2833">FP294</f>
        <v>0</v>
      </c>
      <c r="FQ295" s="850">
        <f t="shared" ref="FQ295" si="2834">FQ294</f>
        <v>0</v>
      </c>
      <c r="FR295" s="850">
        <f t="shared" ref="FR295" si="2835">FR294</f>
        <v>0</v>
      </c>
      <c r="FS295" s="850">
        <f t="shared" ref="FS295" si="2836">FS294</f>
        <v>0</v>
      </c>
      <c r="FT295" s="850">
        <f t="shared" ref="FT295" si="2837">FT294</f>
        <v>0</v>
      </c>
      <c r="FU295" s="850">
        <f t="shared" ref="FU295" si="2838">FU294</f>
        <v>1.1157756581679852</v>
      </c>
      <c r="FV295" s="850">
        <f t="shared" ref="FV295" si="2839">FV294</f>
        <v>1.1157756581679852</v>
      </c>
      <c r="FW295" s="850">
        <f t="shared" ref="FW295" si="2840">FW294</f>
        <v>1.1157756581679852</v>
      </c>
      <c r="FX295" s="850">
        <f t="shared" ref="FX295" si="2841">FX294</f>
        <v>1.1157756581679852</v>
      </c>
      <c r="FY295" s="850">
        <f t="shared" ref="FY295" si="2842">FY294</f>
        <v>0.83046216285187047</v>
      </c>
      <c r="FZ295" s="850">
        <f t="shared" ref="FZ295" si="2843">FZ294</f>
        <v>0.83046216285187047</v>
      </c>
      <c r="GA295" s="850">
        <f t="shared" ref="GA295" si="2844">GA294</f>
        <v>0.5416190687091671</v>
      </c>
      <c r="GB295" s="850">
        <f t="shared" ref="GB295" si="2845">GB294</f>
        <v>0.5416190687091671</v>
      </c>
      <c r="GC295" s="850">
        <f t="shared" ref="GC295" si="2846">GC294</f>
        <v>0.5416190687091671</v>
      </c>
      <c r="GD295" s="850">
        <f t="shared" ref="GD295" si="2847">GD294</f>
        <v>8.9862378323187997E-2</v>
      </c>
      <c r="GE295" s="850">
        <f t="shared" ref="GE295" si="2848">GE294</f>
        <v>8.9862378323187997E-2</v>
      </c>
      <c r="GF295" s="850">
        <f t="shared" ref="GF295" si="2849">GF294</f>
        <v>8.9862378323187997E-2</v>
      </c>
      <c r="GG295" s="850">
        <f t="shared" ref="GG295" si="2850">GG294</f>
        <v>8.9862378323187997E-2</v>
      </c>
      <c r="GH295" s="850">
        <f t="shared" ref="GH295" si="2851">GH294</f>
        <v>0.53590106377844293</v>
      </c>
      <c r="GI295" s="850">
        <f t="shared" ref="GI295" si="2852">GI294</f>
        <v>0.53590106377844293</v>
      </c>
      <c r="GJ295" s="850">
        <f t="shared" ref="GJ295" si="2853">GJ294</f>
        <v>0.53590106377844293</v>
      </c>
      <c r="GK295" s="850">
        <f t="shared" ref="GK295" si="2854">GK294</f>
        <v>0.53590106377844293</v>
      </c>
      <c r="GL295" s="850">
        <f t="shared" ref="GL295" si="2855">GL294</f>
        <v>0.53590106377844293</v>
      </c>
      <c r="GM295" s="850">
        <f t="shared" ref="GM295" si="2856">GM294</f>
        <v>0.53590106377844293</v>
      </c>
      <c r="GN295" s="850">
        <f t="shared" ref="GN295" si="2857">GN294</f>
        <v>0.53590106377844293</v>
      </c>
      <c r="GO295" s="850">
        <f t="shared" ref="GO295" si="2858">GO294</f>
        <v>0.53590106377844293</v>
      </c>
      <c r="GP295" s="850">
        <f t="shared" ref="GP295" si="2859">GP294</f>
        <v>5.3810558806199893E-2</v>
      </c>
      <c r="GQ295" s="850">
        <f t="shared" ref="GQ295" si="2860">GQ294</f>
        <v>5.3810558806199893E-2</v>
      </c>
      <c r="GR295" s="850">
        <f t="shared" ref="GR295" si="2861">GR294</f>
        <v>5.3810558806199893E-2</v>
      </c>
      <c r="GS295" s="850">
        <f t="shared" ref="GS295" si="2862">GS294</f>
        <v>5.3810558806199893E-2</v>
      </c>
      <c r="GT295" s="850">
        <f t="shared" ref="GT295" si="2863">GT294</f>
        <v>5.3810558806199893E-2</v>
      </c>
      <c r="GU295" s="850">
        <f t="shared" ref="GU295" si="2864">GU294</f>
        <v>5.3810558806199893E-2</v>
      </c>
      <c r="GV295" s="850">
        <f t="shared" ref="GV295" si="2865">GV294</f>
        <v>5.3810558806199893E-2</v>
      </c>
      <c r="GW295" s="850">
        <f t="shared" ref="GW295" si="2866">GW294</f>
        <v>-0.40375818985518031</v>
      </c>
      <c r="GX295" s="850">
        <f t="shared" ref="GX295" si="2867">GX294</f>
        <v>-0.40375818985518031</v>
      </c>
      <c r="GY295" s="850">
        <f t="shared" ref="GY295" si="2868">GY294</f>
        <v>-0.40375818985518031</v>
      </c>
      <c r="GZ295" s="850">
        <f t="shared" ref="GZ295" si="2869">GZ294</f>
        <v>-0.40375818985518031</v>
      </c>
      <c r="HA295" s="850">
        <f t="shared" ref="HA295" si="2870">HA294</f>
        <v>-0.40375818985518031</v>
      </c>
      <c r="HB295" s="850">
        <f t="shared" ref="HB295" si="2871">HB294</f>
        <v>-0.62965964743967273</v>
      </c>
      <c r="HC295" s="850">
        <f t="shared" ref="HC295" si="2872">HC294</f>
        <v>-0.62965964743967273</v>
      </c>
      <c r="HD295" s="850">
        <f t="shared" ref="HD295" si="2873">HD294</f>
        <v>-0.62965964743967273</v>
      </c>
      <c r="HE295" s="850">
        <f t="shared" ref="HE295" si="2874">HE294</f>
        <v>-0.62965964743967273</v>
      </c>
      <c r="HF295" s="850">
        <f t="shared" ref="HF295" si="2875">HF294</f>
        <v>-0.1081515285195449</v>
      </c>
      <c r="HG295" s="850">
        <f t="shared" ref="HG295" si="2876">HG294</f>
        <v>-7.9952422966200309E-2</v>
      </c>
      <c r="HH295" s="850">
        <f t="shared" ref="HH295" si="2877">HH294</f>
        <v>-7.9952422966200309E-2</v>
      </c>
      <c r="HI295" s="850">
        <f t="shared" ref="HI295" si="2878">HI294</f>
        <v>-7.9952422966200309E-2</v>
      </c>
      <c r="HJ295" s="850">
        <f t="shared" ref="HJ295" si="2879">HJ294</f>
        <v>-7.9952422966200309E-2</v>
      </c>
      <c r="HK295" s="850">
        <f t="shared" ref="HK295" si="2880">HK294</f>
        <v>-7.9952422966200309E-2</v>
      </c>
      <c r="HL295" s="850">
        <f t="shared" ref="HL295" si="2881">HL294</f>
        <v>-7.9952422966200309E-2</v>
      </c>
      <c r="HM295" s="850">
        <f t="shared" ref="HM295" si="2882">HM294</f>
        <v>-7.9952422966200309E-2</v>
      </c>
      <c r="HN295" s="850">
        <f t="shared" ref="HN295" si="2883">HN294</f>
        <v>0.16132689759944085</v>
      </c>
      <c r="HO295" s="850">
        <f t="shared" ref="HO295" si="2884">HO294</f>
        <v>0.16132689759944085</v>
      </c>
      <c r="HP295" s="850">
        <f t="shared" ref="HP295" si="2885">HP294</f>
        <v>0.16132689759944085</v>
      </c>
      <c r="HQ295" s="850">
        <f t="shared" ref="HQ295" si="2886">HQ294</f>
        <v>0.16132689759944085</v>
      </c>
      <c r="HR295" s="850">
        <f t="shared" ref="HR295" si="2887">HR294</f>
        <v>0.16132689759944085</v>
      </c>
      <c r="HS295" s="850">
        <f t="shared" ref="HS295" si="2888">HS294</f>
        <v>0.16132689759944085</v>
      </c>
      <c r="HT295" s="850">
        <f t="shared" ref="HT295" si="2889">HT294</f>
        <v>0.16132689759944085</v>
      </c>
      <c r="HU295" s="850">
        <f t="shared" ref="HU295" si="2890">HU294</f>
        <v>1.9227205538073306</v>
      </c>
      <c r="HV295" s="850">
        <f t="shared" ref="HV295" si="2891">HV294</f>
        <v>1.9227205538073306</v>
      </c>
      <c r="HW295" s="850">
        <f t="shared" ref="HW295" si="2892">HW294</f>
        <v>1.9227205538073306</v>
      </c>
      <c r="HX295" s="850">
        <f t="shared" ref="HX295" si="2893">HX294</f>
        <v>1.9227205538073306</v>
      </c>
      <c r="HY295" s="850">
        <f t="shared" ref="HY295" si="2894">HY294</f>
        <v>1.5917191454660813</v>
      </c>
      <c r="HZ295" s="850">
        <f t="shared" ref="HZ295" si="2895">HZ294</f>
        <v>1.5917191454660813</v>
      </c>
      <c r="IA295" s="850">
        <f t="shared" ref="IA295" si="2896">IA294</f>
        <v>1.5657714895410439</v>
      </c>
      <c r="IB295" s="850">
        <f t="shared" ref="IB295" si="2897">IB294</f>
        <v>1.5657714895410439</v>
      </c>
      <c r="IC295" s="850">
        <f t="shared" ref="IC295" si="2898">IC294</f>
        <v>1.5657714895410439</v>
      </c>
      <c r="ID295" s="850">
        <f t="shared" ref="ID295" si="2899">ID294</f>
        <v>-5.9528156796403664E-2</v>
      </c>
      <c r="IE295" s="850">
        <f t="shared" ref="IE295" si="2900">IE294</f>
        <v>-5.9528156796403664E-2</v>
      </c>
      <c r="IF295" s="850">
        <f t="shared" ref="IF295" si="2901">IF294</f>
        <v>-5.9528156796403664E-2</v>
      </c>
      <c r="IG295" s="850">
        <f t="shared" ref="IG295" si="2902">IG294</f>
        <v>-5.9528156796403664E-2</v>
      </c>
      <c r="IH295" s="850">
        <f t="shared" ref="IH295" si="2903">IH294</f>
        <v>-0.20250312597592668</v>
      </c>
      <c r="II295" s="850">
        <f t="shared" ref="II295" si="2904">II294</f>
        <v>-0.20250312597592668</v>
      </c>
      <c r="IJ295" s="850">
        <f t="shared" ref="IJ295" si="2905">IJ294</f>
        <v>-0.20250312597592668</v>
      </c>
      <c r="IK295" s="850">
        <f t="shared" ref="IK295" si="2906">IK294</f>
        <v>-0.20250312597592668</v>
      </c>
      <c r="IL295" s="850">
        <f t="shared" ref="IL295" si="2907">IL294</f>
        <v>-0.20250312597592668</v>
      </c>
      <c r="IM295" s="850">
        <f t="shared" ref="IM295" si="2908">IM294</f>
        <v>-0.20250312597592668</v>
      </c>
      <c r="IN295" s="850">
        <f t="shared" ref="IN295" si="2909">IN294</f>
        <v>-0.20250312597592668</v>
      </c>
      <c r="IO295" s="850">
        <f t="shared" ref="IO295" si="2910">IO294</f>
        <v>-0.20250312597592668</v>
      </c>
      <c r="IP295" s="850">
        <f t="shared" ref="IP295" si="2911">IP294</f>
        <v>2.4459344911910819E-2</v>
      </c>
      <c r="IQ295" s="850">
        <f t="shared" ref="IQ295" si="2912">IQ294</f>
        <v>2.4459344911910819E-2</v>
      </c>
      <c r="IR295" s="850">
        <f t="shared" ref="IR295" si="2913">IR294</f>
        <v>2.4459344911910819E-2</v>
      </c>
      <c r="IS295" s="850">
        <f t="shared" ref="IS295" si="2914">IS294</f>
        <v>2.4459344911910819E-2</v>
      </c>
      <c r="IT295" s="850">
        <f t="shared" ref="IT295" si="2915">IT294</f>
        <v>2.4459344911910819E-2</v>
      </c>
      <c r="IU295" s="850">
        <f t="shared" ref="IU295" si="2916">IU294</f>
        <v>2.4459344911910819E-2</v>
      </c>
      <c r="IV295" s="850">
        <f t="shared" ref="IV295" si="2917">IV294</f>
        <v>2.4459344911910819E-2</v>
      </c>
      <c r="IW295" s="850">
        <f t="shared" ref="IW295" si="2918">IW294</f>
        <v>-0.49100990421878876</v>
      </c>
      <c r="IX295" s="850">
        <f t="shared" ref="IX295" si="2919">IX294</f>
        <v>-0.49100990421878876</v>
      </c>
      <c r="IY295" s="850">
        <f t="shared" ref="IY295" si="2920">IY294</f>
        <v>-0.49100990421878876</v>
      </c>
      <c r="IZ295" s="850">
        <f t="shared" ref="IZ295" si="2921">IZ294</f>
        <v>-0.49100990421878876</v>
      </c>
      <c r="JA295" s="850">
        <f t="shared" ref="JA295" si="2922">JA294</f>
        <v>-0.49100990421878876</v>
      </c>
      <c r="JB295" s="850">
        <f t="shared" ref="JB295" si="2923">JB294</f>
        <v>-0.68482915232093866</v>
      </c>
      <c r="JC295" s="850">
        <f t="shared" ref="JC295" si="2924">JC294</f>
        <v>-0.68482915232093866</v>
      </c>
      <c r="JD295" s="850">
        <f t="shared" ref="JD295" si="2925">JD294</f>
        <v>-0.68482915232093866</v>
      </c>
      <c r="JE295" s="850">
        <f t="shared" ref="JE295" si="2926">JE294</f>
        <v>-0.68482915232093866</v>
      </c>
      <c r="JF295" s="850">
        <f t="shared" ref="JF295" si="2927">JF294</f>
        <v>-6.1137385317808324E-2</v>
      </c>
      <c r="JG295" s="850">
        <f t="shared" ref="JG295" si="2928">JG294</f>
        <v>-3.5280221001900536E-2</v>
      </c>
      <c r="JH295" s="850">
        <f t="shared" ref="JH295" si="2929">JH294</f>
        <v>-3.5280221001900536E-2</v>
      </c>
      <c r="JI295" s="850">
        <f t="shared" ref="JI295" si="2930">JI294</f>
        <v>-3.5280221001900536E-2</v>
      </c>
      <c r="JJ295" s="850">
        <f t="shared" ref="JJ295" si="2931">JJ294</f>
        <v>-3.5280221001900536E-2</v>
      </c>
      <c r="JK295" s="850">
        <f t="shared" ref="JK295" si="2932">JK294</f>
        <v>-3.5280221001900536E-2</v>
      </c>
      <c r="JL295" s="850">
        <f t="shared" ref="JL295" si="2933">JL294</f>
        <v>-3.5280221001900536E-2</v>
      </c>
      <c r="JM295" s="850">
        <f t="shared" ref="JM295" si="2934">JM294</f>
        <v>-3.5280221001900536E-2</v>
      </c>
      <c r="JN295" s="850">
        <f t="shared" ref="JN295" si="2935">JN294</f>
        <v>0.20378134433613759</v>
      </c>
      <c r="JO295" s="850">
        <f t="shared" ref="JO295" si="2936">JO294</f>
        <v>0.20378134433613759</v>
      </c>
      <c r="JP295" s="850">
        <f t="shared" ref="JP295" si="2937">JP294</f>
        <v>0.20378134433613759</v>
      </c>
      <c r="JQ295" s="850">
        <f t="shared" ref="JQ295" si="2938">JQ294</f>
        <v>0.20378134433613759</v>
      </c>
      <c r="JR295" s="850">
        <f t="shared" ref="JR295" si="2939">JR294</f>
        <v>0.20378134433613759</v>
      </c>
      <c r="JS295" s="850">
        <f t="shared" ref="JS295" si="2940">JS294</f>
        <v>0.20378134433613759</v>
      </c>
      <c r="JT295" s="850">
        <f t="shared" ref="JT295" si="2941">JT294</f>
        <v>0.20378134433613759</v>
      </c>
      <c r="JU295" s="850">
        <f t="shared" ref="JU295" si="2942">JU294</f>
        <v>2.0522302284161134</v>
      </c>
      <c r="JV295" s="850">
        <f t="shared" ref="JV295" si="2943">JV294</f>
        <v>2.0522302284161134</v>
      </c>
      <c r="JW295" s="850">
        <f t="shared" ref="JW295" si="2944">JW294</f>
        <v>2.0522302284161134</v>
      </c>
      <c r="JX295" s="850">
        <f t="shared" ref="JX295" si="2945">JX294</f>
        <v>2.0522302284161134</v>
      </c>
      <c r="JY295" s="850">
        <f t="shared" ref="JY295" si="2946">JY294</f>
        <v>1.3264326212217314</v>
      </c>
      <c r="JZ295" s="850">
        <f t="shared" ref="JZ295" si="2947">JZ294</f>
        <v>1.3264326212217314</v>
      </c>
      <c r="KA295" s="850">
        <f t="shared" ref="KA295" si="2948">KA294</f>
        <v>1.0832381374183324</v>
      </c>
      <c r="KB295" s="850">
        <f t="shared" ref="KB295" si="2949">KB294</f>
        <v>1.0832381374183324</v>
      </c>
      <c r="KC295" s="850">
        <f t="shared" ref="KC295" si="2950">KC294</f>
        <v>1.0832381374183324</v>
      </c>
      <c r="KD295" s="850">
        <f t="shared" ref="KD295" si="2951">KD294</f>
        <v>0.22652463460560313</v>
      </c>
      <c r="KE295" s="850">
        <f t="shared" ref="KE295" si="2952">KE294</f>
        <v>0.22652463460560313</v>
      </c>
      <c r="KF295" s="850">
        <f t="shared" ref="KF295" si="2953">KF294</f>
        <v>0.22652463460560313</v>
      </c>
      <c r="KG295" s="850">
        <f t="shared" ref="KG295" si="2954">KG294</f>
        <v>0.22652463460560313</v>
      </c>
      <c r="KH295" s="850">
        <f t="shared" ref="KH295" si="2955">KH294</f>
        <v>0.16762984504368639</v>
      </c>
      <c r="KI295" s="850">
        <f t="shared" ref="KI295" si="2956">KI294</f>
        <v>0.16762984504368639</v>
      </c>
      <c r="KJ295" s="850">
        <f t="shared" ref="KJ295" si="2957">KJ294</f>
        <v>0.16762984504368639</v>
      </c>
      <c r="KK295" s="850">
        <f t="shared" ref="KK295" si="2958">KK294</f>
        <v>0.16762984504368639</v>
      </c>
      <c r="KL295" s="850">
        <f t="shared" ref="KL295" si="2959">KL294</f>
        <v>0.16762984504368639</v>
      </c>
      <c r="KM295" s="850">
        <f t="shared" ref="KM295" si="2960">KM294</f>
        <v>0.16762984504368639</v>
      </c>
      <c r="KN295" s="850">
        <f t="shared" ref="KN295" si="2961">KN294</f>
        <v>0.16762984504368639</v>
      </c>
      <c r="KO295" s="850">
        <f t="shared" ref="KO295" si="2962">KO294</f>
        <v>0.16762984504368639</v>
      </c>
      <c r="KP295" s="850">
        <f t="shared" ref="KP295" si="2963">KP294</f>
        <v>-0.1492020039626496</v>
      </c>
      <c r="KQ295" s="850">
        <f t="shared" ref="KQ295" si="2964">KQ294</f>
        <v>-0.1492020039626496</v>
      </c>
      <c r="KR295" s="850">
        <f t="shared" ref="KR295" si="2965">KR294</f>
        <v>-0.1492020039626496</v>
      </c>
      <c r="KS295" s="850">
        <f t="shared" ref="KS295" si="2966">KS294</f>
        <v>-0.1492020039626496</v>
      </c>
      <c r="KT295" s="850">
        <f t="shared" ref="KT295" si="2967">KT294</f>
        <v>-0.1492020039626496</v>
      </c>
      <c r="KU295" s="850">
        <f t="shared" ref="KU295" si="2968">KU294</f>
        <v>-0.1492020039626496</v>
      </c>
      <c r="KV295" s="850">
        <f t="shared" ref="KV295" si="2969">KV294</f>
        <v>-0.1492020039626496</v>
      </c>
      <c r="KW295" s="850">
        <f t="shared" ref="KW295" si="2970">KW294</f>
        <v>-0.64301298433764842</v>
      </c>
      <c r="KX295" s="850">
        <f t="shared" ref="KX295" si="2971">KX294</f>
        <v>-0.64301298433764842</v>
      </c>
      <c r="KY295" s="850">
        <f t="shared" ref="KY295" si="2972">KY294</f>
        <v>-0.64301298433764842</v>
      </c>
      <c r="KZ295" s="850">
        <f t="shared" ref="KZ295" si="2973">KZ294</f>
        <v>-0.64301298433764842</v>
      </c>
      <c r="LA295" s="850">
        <f t="shared" ref="LA295" si="2974">LA294</f>
        <v>-0.64301298433764842</v>
      </c>
      <c r="LB295" s="850">
        <f t="shared" ref="LB295" si="2975">LB294</f>
        <v>-0.68482915232093866</v>
      </c>
      <c r="LC295" s="850">
        <f t="shared" ref="LC295" si="2976">LC294</f>
        <v>-0.68482915232093866</v>
      </c>
      <c r="LD295" s="850">
        <f t="shared" ref="LD295" si="2977">LD294</f>
        <v>-0.68482915232093866</v>
      </c>
      <c r="LE295" s="850">
        <f t="shared" ref="LE295" si="2978">LE294</f>
        <v>-0.68482915232093866</v>
      </c>
      <c r="LF295" s="850">
        <f t="shared" ref="LF295" si="2979">LF294</f>
        <v>0.12674810036488626</v>
      </c>
      <c r="LG295" s="850">
        <f t="shared" ref="LG295" si="2980">LG294</f>
        <v>0.1619814116302285</v>
      </c>
      <c r="LH295" s="850">
        <f t="shared" ref="LH295" si="2981">LH294</f>
        <v>0.1619814116302285</v>
      </c>
      <c r="LI295" s="850">
        <f t="shared" ref="LI295" si="2982">LI294</f>
        <v>0.1619814116302285</v>
      </c>
      <c r="LJ295" s="850">
        <f t="shared" ref="LJ295" si="2983">LJ294</f>
        <v>0.1619814116302285</v>
      </c>
      <c r="LK295" s="850">
        <f t="shared" ref="LK295" si="2984">LK294</f>
        <v>0.1619814116302285</v>
      </c>
      <c r="LL295" s="850">
        <f t="shared" ref="LL295" si="2985">LL294</f>
        <v>0.1619814116302285</v>
      </c>
      <c r="LM295" s="850">
        <f t="shared" ref="LM295" si="2986">LM294</f>
        <v>0.1619814116302285</v>
      </c>
      <c r="LN295" s="850">
        <f t="shared" ref="LN295" si="2987">LN294</f>
        <v>0.56039869692438327</v>
      </c>
      <c r="LO295" s="850">
        <f t="shared" ref="LO295" si="2988">LO294</f>
        <v>0.56039869692438327</v>
      </c>
      <c r="LP295" s="850">
        <f t="shared" ref="LP295" si="2989">LP294</f>
        <v>0.56039869692438327</v>
      </c>
      <c r="LQ295" s="850">
        <f t="shared" ref="LQ295" si="2990">LQ294</f>
        <v>0.56039869692438327</v>
      </c>
      <c r="LR295" s="850">
        <f t="shared" ref="LR295" si="2991">LR294</f>
        <v>0.56039869692438327</v>
      </c>
      <c r="LS295" s="850">
        <f t="shared" ref="LS295" si="2992">LS294</f>
        <v>0.56039869692438327</v>
      </c>
      <c r="LT295" s="850">
        <f t="shared" ref="LT295" si="2993">LT294</f>
        <v>0.56039869692438327</v>
      </c>
      <c r="LU295" s="850">
        <f t="shared" ref="LU295" si="2994">LU294</f>
        <v>2.1120039243894011</v>
      </c>
      <c r="LV295" s="850">
        <f t="shared" ref="LV295" si="2995">LV294</f>
        <v>2.1120039243894011</v>
      </c>
      <c r="LW295" s="850">
        <f t="shared" ref="LW295" si="2996">LW294</f>
        <v>2.1120039243894011</v>
      </c>
      <c r="LX295" s="850">
        <f t="shared" ref="LX295" si="2997">LX294</f>
        <v>2.1120039243894011</v>
      </c>
      <c r="LY295" s="850">
        <f t="shared" ref="LY295" si="2998">LY294</f>
        <v>1.3264326212217314</v>
      </c>
      <c r="LZ295" s="850">
        <f t="shared" ref="LZ295" si="2999">LZ294</f>
        <v>1.3264326212217314</v>
      </c>
      <c r="MA295" s="850">
        <f t="shared" ref="MA295" si="3000">MA294</f>
        <v>1.0832381374183324</v>
      </c>
      <c r="MB295" s="850">
        <f t="shared" ref="MB295" si="3001">MB294</f>
        <v>1.0832381374183324</v>
      </c>
      <c r="MC295" s="850">
        <f t="shared" ref="MC295" si="3002">MC294</f>
        <v>1.0832381374183324</v>
      </c>
      <c r="MD295" s="850">
        <f t="shared" ref="MD295" si="3003">MD294</f>
        <v>0.22949369281818388</v>
      </c>
      <c r="ME295" s="850">
        <f t="shared" ref="ME295" si="3004">ME294</f>
        <v>0.22949369281818388</v>
      </c>
      <c r="MF295" s="850">
        <f t="shared" ref="MF295" si="3005">MF294</f>
        <v>0.22949369281818388</v>
      </c>
      <c r="MG295" s="850">
        <f t="shared" ref="MG295" si="3006">MG294</f>
        <v>0.22949369281818388</v>
      </c>
      <c r="MH295" s="850">
        <f t="shared" ref="MH295" si="3007">MH294</f>
        <v>0.16762984504368639</v>
      </c>
      <c r="MI295" s="850">
        <f t="shared" ref="MI295" si="3008">MI294</f>
        <v>0.16762984504368639</v>
      </c>
      <c r="MJ295" s="850">
        <f t="shared" ref="MJ295" si="3009">MJ294</f>
        <v>0.16762984504368639</v>
      </c>
      <c r="MK295" s="850">
        <f t="shared" ref="MK295" si="3010">MK294</f>
        <v>0.16762984504368639</v>
      </c>
      <c r="ML295" s="850">
        <f t="shared" ref="ML295" si="3011">ML294</f>
        <v>0.16762984504368639</v>
      </c>
      <c r="MM295" s="850">
        <f t="shared" ref="MM295" si="3012">MM294</f>
        <v>0.16762984504368639</v>
      </c>
      <c r="MN295" s="850">
        <f t="shared" ref="MN295" si="3013">MN294</f>
        <v>0.16762984504368639</v>
      </c>
      <c r="MO295" s="850">
        <f t="shared" ref="MO295" si="3014">MO294</f>
        <v>0.16762984504368639</v>
      </c>
      <c r="MP295" s="850">
        <f t="shared" ref="MP295" si="3015">MP294</f>
        <v>-0.81694212005774069</v>
      </c>
      <c r="MQ295" s="850">
        <f t="shared" ref="MQ295" si="3016">MQ294</f>
        <v>-0.81694212005774069</v>
      </c>
      <c r="MR295" s="850">
        <f t="shared" ref="MR295" si="3017">MR294</f>
        <v>-0.81694212005774069</v>
      </c>
      <c r="MS295" s="850">
        <f t="shared" ref="MS295" si="3018">MS294</f>
        <v>-0.81694212005774069</v>
      </c>
      <c r="MT295" s="850">
        <f t="shared" ref="MT295" si="3019">MT294</f>
        <v>-0.81694212005774069</v>
      </c>
      <c r="MU295" s="850">
        <f t="shared" ref="MU295" si="3020">MU294</f>
        <v>-0.81694212005774069</v>
      </c>
      <c r="MV295" s="850">
        <f t="shared" ref="MV295" si="3021">MV294</f>
        <v>-0.81694212005774069</v>
      </c>
      <c r="MW295" s="850">
        <f t="shared" ref="MW295" si="3022">MW294</f>
        <v>-0.9538456223040086</v>
      </c>
      <c r="MX295" s="850">
        <f t="shared" ref="MX295" si="3023">MX294</f>
        <v>-0.9538456223040086</v>
      </c>
      <c r="MY295" s="850">
        <f t="shared" ref="MY295" si="3024">MY294</f>
        <v>-0.9538456223040086</v>
      </c>
      <c r="MZ295" s="850">
        <f t="shared" ref="MZ295" si="3025">MZ294</f>
        <v>-0.9538456223040086</v>
      </c>
      <c r="NA295" s="850">
        <f t="shared" ref="NA295" si="3026">NA294</f>
        <v>-0.9538456223040086</v>
      </c>
      <c r="NB295" s="850">
        <f t="shared" ref="NB295" si="3027">NB294</f>
        <v>-0.68482915232093866</v>
      </c>
      <c r="NC295" s="850">
        <f t="shared" ref="NC295" si="3028">NC294</f>
        <v>-0.68482915232093866</v>
      </c>
      <c r="ND295" s="850">
        <f t="shared" ref="ND295" si="3029">ND294</f>
        <v>-0.68482915232093866</v>
      </c>
      <c r="NE295" s="850">
        <f t="shared" ref="NE295" si="3030">NE294</f>
        <v>-0.68482915232093866</v>
      </c>
      <c r="NF295" s="850">
        <f t="shared" ref="NF295" si="3031">NF294</f>
        <v>0.12674810036488626</v>
      </c>
      <c r="NG295" s="850">
        <f t="shared" ref="NG295" si="3032">NG294</f>
        <v>0.1619814116302285</v>
      </c>
      <c r="NH295" s="850">
        <f t="shared" ref="NH295" si="3033">NH294</f>
        <v>0.1619814116302285</v>
      </c>
      <c r="NI295" s="850">
        <f t="shared" ref="NI295" si="3034">NI294</f>
        <v>0.1619814116302285</v>
      </c>
      <c r="NJ295" s="850">
        <f t="shared" ref="NJ295" si="3035">NJ294</f>
        <v>0.1619814116302285</v>
      </c>
      <c r="NK295" s="850">
        <f t="shared" ref="NK295" si="3036">NK294</f>
        <v>0.1619814116302285</v>
      </c>
      <c r="NL295" s="850">
        <f t="shared" ref="NL295" si="3037">NL294</f>
        <v>0.1619814116302285</v>
      </c>
      <c r="NM295" s="850">
        <f t="shared" ref="NM295" si="3038">NM294</f>
        <v>0.1619814116302285</v>
      </c>
      <c r="NN295" s="850">
        <f t="shared" ref="NN295" si="3039">NN294</f>
        <v>0.56039869692438327</v>
      </c>
      <c r="NO295" s="850">
        <f t="shared" ref="NO295" si="3040">NO294</f>
        <v>0.56039869692438327</v>
      </c>
      <c r="NP295" s="850">
        <f t="shared" ref="NP295" si="3041">NP294</f>
        <v>0.56039869692438327</v>
      </c>
      <c r="NQ295" s="850">
        <f t="shared" ref="NQ295" si="3042">NQ294</f>
        <v>0.56039869692438327</v>
      </c>
      <c r="NR295" s="850">
        <f t="shared" ref="NR295" si="3043">NR294</f>
        <v>0.56039869692438327</v>
      </c>
      <c r="NS295" s="850">
        <f t="shared" ref="NS295" si="3044">NS294</f>
        <v>0.56039869692438327</v>
      </c>
      <c r="NT295" s="850">
        <f t="shared" ref="NT295" si="3045">NT294</f>
        <v>0.56039869692438327</v>
      </c>
      <c r="NU295" s="850">
        <f t="shared" ref="NU295" si="3046">NU294</f>
        <v>2.1120039243894011</v>
      </c>
      <c r="NV295" s="850">
        <f t="shared" ref="NV295" si="3047">NV294</f>
        <v>2.1120039243894011</v>
      </c>
      <c r="NW295" s="850">
        <f t="shared" ref="NW295" si="3048">NW294</f>
        <v>2.1120039243894011</v>
      </c>
      <c r="NX295" s="850">
        <f t="shared" ref="NX295" si="3049">NX294</f>
        <v>2.1120039243894011</v>
      </c>
      <c r="NY295" s="850">
        <f t="shared" ref="NY295" si="3050">NY294</f>
        <v>1.3264326212217314</v>
      </c>
      <c r="NZ295" s="850">
        <f t="shared" ref="NZ295" si="3051">NZ294</f>
        <v>1.3264326212217314</v>
      </c>
      <c r="OA295" s="850">
        <f t="shared" ref="OA295" si="3052">OA294</f>
        <v>1.0832381374183324</v>
      </c>
      <c r="OB295" s="850">
        <f t="shared" ref="OB295" si="3053">OB294</f>
        <v>1.0832381374183324</v>
      </c>
      <c r="OC295" s="850">
        <f t="shared" ref="OC295" si="3054">OC294</f>
        <v>1.0832381374183324</v>
      </c>
      <c r="OD295" s="850">
        <f t="shared" ref="OD295" si="3055">OD294</f>
        <v>0.22949369281818388</v>
      </c>
      <c r="OE295" s="850">
        <f t="shared" ref="OE295" si="3056">OE294</f>
        <v>0.22949369281818388</v>
      </c>
      <c r="OF295" s="850">
        <f t="shared" ref="OF295" si="3057">OF294</f>
        <v>0.22949369281818388</v>
      </c>
      <c r="OG295" s="850">
        <f t="shared" ref="OG295" si="3058">OG294</f>
        <v>0.22949369281818388</v>
      </c>
      <c r="OH295" s="850">
        <f t="shared" ref="OH295" si="3059">OH294</f>
        <v>0.16762984504368639</v>
      </c>
      <c r="OI295" s="850">
        <f t="shared" ref="OI295" si="3060">OI294</f>
        <v>0.16762984504368639</v>
      </c>
      <c r="OJ295" s="850">
        <f t="shared" ref="OJ295" si="3061">OJ294</f>
        <v>0.16762984504368639</v>
      </c>
      <c r="OK295" s="850">
        <f t="shared" ref="OK295" si="3062">OK294</f>
        <v>0.16762984504368639</v>
      </c>
      <c r="OL295" s="850">
        <f t="shared" ref="OL295" si="3063">OL294</f>
        <v>0.16762984504368639</v>
      </c>
      <c r="OM295" s="850">
        <f t="shared" ref="OM295" si="3064">OM294</f>
        <v>0.16762984504368639</v>
      </c>
      <c r="ON295" s="850">
        <f t="shared" ref="ON295" si="3065">ON294</f>
        <v>0.16762984504368639</v>
      </c>
      <c r="OO295" s="850">
        <f t="shared" ref="OO295" si="3066">OO294</f>
        <v>0.16762984504368639</v>
      </c>
      <c r="OP295" s="850">
        <f t="shared" ref="OP295" si="3067">OP294</f>
        <v>-0.81694212005774069</v>
      </c>
      <c r="OQ295" s="850">
        <f t="shared" ref="OQ295" si="3068">OQ294</f>
        <v>-0.81694212005774069</v>
      </c>
      <c r="OR295" s="850">
        <f t="shared" ref="OR295" si="3069">OR294</f>
        <v>-0.81694212005774069</v>
      </c>
      <c r="OS295" s="850">
        <f t="shared" ref="OS295" si="3070">OS294</f>
        <v>-0.81694212005774069</v>
      </c>
      <c r="OT295" s="850">
        <f t="shared" ref="OT295" si="3071">OT294</f>
        <v>-0.81694212005774069</v>
      </c>
      <c r="OU295" s="850">
        <f t="shared" ref="OU295" si="3072">OU294</f>
        <v>-0.81694212005774069</v>
      </c>
      <c r="OV295" s="850">
        <f t="shared" ref="OV295" si="3073">OV294</f>
        <v>-0.81694212005774069</v>
      </c>
      <c r="OW295" s="850">
        <f t="shared" ref="OW295" si="3074">OW294</f>
        <v>-0.9538456223040086</v>
      </c>
      <c r="OX295" s="850">
        <f t="shared" ref="OX295" si="3075">OX294</f>
        <v>-0.9538456223040086</v>
      </c>
      <c r="OY295" s="850">
        <f t="shared" ref="OY295" si="3076">OY294</f>
        <v>-0.9538456223040086</v>
      </c>
      <c r="OZ295" s="850">
        <f t="shared" ref="OZ295" si="3077">OZ294</f>
        <v>-0.9538456223040086</v>
      </c>
      <c r="PA295" s="850">
        <f t="shared" ref="PA295" si="3078">PA294</f>
        <v>-0.9538456223040086</v>
      </c>
      <c r="PB295" s="850">
        <f t="shared" ref="PB295" si="3079">PB294</f>
        <v>-0.68482915232093866</v>
      </c>
      <c r="PC295" s="850">
        <f t="shared" ref="PC295" si="3080">PC294</f>
        <v>-0.68482915232093866</v>
      </c>
      <c r="PD295" s="850">
        <f t="shared" ref="PD295" si="3081">PD294</f>
        <v>-0.68482915232093866</v>
      </c>
      <c r="PE295" s="850">
        <f t="shared" ref="PE295" si="3082">PE294</f>
        <v>-0.68482915232093866</v>
      </c>
      <c r="PF295" s="850">
        <f t="shared" ref="PF295" si="3083">PF294</f>
        <v>0.12674810036488626</v>
      </c>
      <c r="PG295" s="850">
        <f t="shared" ref="PG295" si="3084">PG294</f>
        <v>0.1619814116302285</v>
      </c>
      <c r="PH295" s="850">
        <f t="shared" ref="PH295" si="3085">PH294</f>
        <v>0.1619814116302285</v>
      </c>
      <c r="PI295" s="850">
        <f t="shared" ref="PI295" si="3086">PI294</f>
        <v>0.1619814116302285</v>
      </c>
      <c r="PJ295" s="850">
        <f t="shared" ref="PJ295" si="3087">PJ294</f>
        <v>0.1619814116302285</v>
      </c>
      <c r="PK295" s="850">
        <f t="shared" ref="PK295" si="3088">PK294</f>
        <v>0.1619814116302285</v>
      </c>
      <c r="PL295" s="850">
        <f t="shared" ref="PL295" si="3089">PL294</f>
        <v>0.1619814116302285</v>
      </c>
      <c r="PM295" s="850">
        <f t="shared" ref="PM295" si="3090">PM294</f>
        <v>0.1619814116302285</v>
      </c>
      <c r="PN295" s="850">
        <f t="shared" ref="PN295" si="3091">PN294</f>
        <v>0.56039869692438327</v>
      </c>
      <c r="PO295" s="850">
        <f t="shared" ref="PO295" si="3092">PO294</f>
        <v>0.56039869692438327</v>
      </c>
      <c r="PP295" s="850">
        <f t="shared" ref="PP295" si="3093">PP294</f>
        <v>0.56039869692438327</v>
      </c>
      <c r="PQ295" s="850">
        <f t="shared" ref="PQ295" si="3094">PQ294</f>
        <v>0.56039869692438327</v>
      </c>
      <c r="PR295" s="850">
        <f t="shared" ref="PR295" si="3095">PR294</f>
        <v>0.56039869692438327</v>
      </c>
      <c r="PS295" s="850">
        <f t="shared" ref="PS295" si="3096">PS294</f>
        <v>0.56039869692438327</v>
      </c>
      <c r="PT295" s="850">
        <f t="shared" ref="PT295" si="3097">PT294</f>
        <v>0.56039869692438327</v>
      </c>
      <c r="PU295" s="850">
        <f t="shared" ref="PU295" si="3098">PU294</f>
        <v>2.1120039243894011</v>
      </c>
      <c r="PV295" s="850">
        <f t="shared" ref="PV295" si="3099">PV294</f>
        <v>2.1120039243894011</v>
      </c>
      <c r="PW295" s="850">
        <f t="shared" ref="PW295" si="3100">PW294</f>
        <v>2.1120039243894011</v>
      </c>
      <c r="PX295" s="850">
        <f t="shared" ref="PX295" si="3101">PX294</f>
        <v>2.1120039243894011</v>
      </c>
      <c r="PY295" s="850">
        <f t="shared" ref="PY295" si="3102">PY294</f>
        <v>1.3264326212217314</v>
      </c>
      <c r="PZ295" s="850">
        <f t="shared" ref="PZ295" si="3103">PZ294</f>
        <v>1.3264326212217314</v>
      </c>
      <c r="QA295" s="850">
        <f t="shared" ref="QA295" si="3104">QA294</f>
        <v>1.0832381374183324</v>
      </c>
      <c r="QB295" s="850">
        <f t="shared" ref="QB295" si="3105">QB294</f>
        <v>1.0832381374183324</v>
      </c>
      <c r="QC295" s="850">
        <f t="shared" ref="QC295" si="3106">QC294</f>
        <v>1.0832381374183324</v>
      </c>
      <c r="QD295" s="850">
        <f t="shared" ref="QD295" si="3107">QD294</f>
        <v>0.22949369281818388</v>
      </c>
      <c r="QE295" s="850">
        <f t="shared" ref="QE295" si="3108">QE294</f>
        <v>0.22949369281818388</v>
      </c>
      <c r="QF295" s="850">
        <f t="shared" ref="QF295" si="3109">QF294</f>
        <v>0.22949369281818388</v>
      </c>
      <c r="QG295" s="850">
        <f t="shared" ref="QG295" si="3110">QG294</f>
        <v>0.22949369281818388</v>
      </c>
      <c r="QH295" s="850">
        <f t="shared" ref="QH295" si="3111">QH294</f>
        <v>0.16762984504368639</v>
      </c>
      <c r="QI295" s="850">
        <f t="shared" ref="QI295" si="3112">QI294</f>
        <v>0.16762984504368639</v>
      </c>
      <c r="QJ295" s="850">
        <f t="shared" ref="QJ295" si="3113">QJ294</f>
        <v>0.16762984504368639</v>
      </c>
      <c r="QK295" s="850">
        <f t="shared" ref="QK295" si="3114">QK294</f>
        <v>0.16762984504368639</v>
      </c>
      <c r="QL295" s="850">
        <f t="shared" ref="QL295" si="3115">QL294</f>
        <v>0.16762984504368639</v>
      </c>
      <c r="QM295" s="850">
        <f t="shared" ref="QM295" si="3116">QM294</f>
        <v>0.16762984504368639</v>
      </c>
      <c r="QN295" s="850">
        <f t="shared" ref="QN295" si="3117">QN294</f>
        <v>0.16762984504368639</v>
      </c>
      <c r="QO295" s="850">
        <f t="shared" ref="QO295" si="3118">QO294</f>
        <v>0.16762984504368639</v>
      </c>
      <c r="QP295" s="850">
        <f t="shared" ref="QP295" si="3119">QP294</f>
        <v>-0.81694212005774069</v>
      </c>
      <c r="QQ295" s="850">
        <f t="shared" ref="QQ295" si="3120">QQ294</f>
        <v>-0.81694212005774069</v>
      </c>
      <c r="QR295" s="850">
        <f t="shared" ref="QR295" si="3121">QR294</f>
        <v>-0.81694212005774069</v>
      </c>
      <c r="QS295" s="850">
        <f t="shared" ref="QS295" si="3122">QS294</f>
        <v>-0.81694212005774069</v>
      </c>
      <c r="QT295" s="850">
        <f t="shared" ref="QT295" si="3123">QT294</f>
        <v>-0.81694212005774069</v>
      </c>
      <c r="QU295" s="850">
        <f t="shared" ref="QU295" si="3124">QU294</f>
        <v>-0.81694212005774069</v>
      </c>
      <c r="QV295" s="850">
        <f t="shared" ref="QV295" si="3125">QV294</f>
        <v>-0.81694212005774069</v>
      </c>
      <c r="QW295" s="850">
        <f t="shared" ref="QW295" si="3126">QW294</f>
        <v>-0.9538456223040086</v>
      </c>
      <c r="QX295" s="850">
        <f t="shared" ref="QX295" si="3127">QX294</f>
        <v>-0.9538456223040086</v>
      </c>
      <c r="QY295" s="850">
        <f t="shared" ref="QY295" si="3128">QY294</f>
        <v>-0.9538456223040086</v>
      </c>
      <c r="QZ295" s="850">
        <f t="shared" ref="QZ295" si="3129">QZ294</f>
        <v>-0.9538456223040086</v>
      </c>
      <c r="RA295" s="850">
        <f t="shared" ref="RA295" si="3130">RA294</f>
        <v>-0.9538456223040086</v>
      </c>
      <c r="RB295" s="850">
        <f t="shared" ref="RB295" si="3131">RB294</f>
        <v>-0.68482915232093866</v>
      </c>
      <c r="RC295" s="850">
        <f t="shared" ref="RC295" si="3132">RC294</f>
        <v>-0.68482915232093866</v>
      </c>
      <c r="RD295" s="850">
        <f t="shared" ref="RD295" si="3133">RD294</f>
        <v>-0.68482915232093866</v>
      </c>
      <c r="RE295" s="850">
        <f t="shared" ref="RE295" si="3134">RE294</f>
        <v>-0.68482915232093866</v>
      </c>
      <c r="RF295" s="850">
        <f t="shared" ref="RF295" si="3135">RF294</f>
        <v>0.12674810036488626</v>
      </c>
      <c r="RG295" s="850">
        <f t="shared" ref="RG295" si="3136">RG294</f>
        <v>0.1619814116302285</v>
      </c>
      <c r="RH295" s="850">
        <f t="shared" ref="RH295" si="3137">RH294</f>
        <v>0.1619814116302285</v>
      </c>
      <c r="RI295" s="850">
        <f t="shared" ref="RI295" si="3138">RI294</f>
        <v>0.1619814116302285</v>
      </c>
      <c r="RJ295" s="850">
        <f t="shared" ref="RJ295" si="3139">RJ294</f>
        <v>0.1619814116302285</v>
      </c>
      <c r="RK295" s="850">
        <f t="shared" ref="RK295" si="3140">RK294</f>
        <v>0.1619814116302285</v>
      </c>
      <c r="RL295" s="850">
        <f t="shared" ref="RL295" si="3141">RL294</f>
        <v>0.1619814116302285</v>
      </c>
      <c r="RM295" s="850">
        <f t="shared" ref="RM295" si="3142">RM294</f>
        <v>0.1619814116302285</v>
      </c>
      <c r="RN295" s="850">
        <f t="shared" ref="RN295" si="3143">RN294</f>
        <v>0.56039869692438327</v>
      </c>
      <c r="RO295" s="850">
        <f t="shared" ref="RO295" si="3144">RO294</f>
        <v>0.56039869692438327</v>
      </c>
      <c r="RP295" s="850">
        <f t="shared" ref="RP295" si="3145">RP294</f>
        <v>0.56039869692438327</v>
      </c>
      <c r="RQ295" s="850">
        <f t="shared" ref="RQ295" si="3146">RQ294</f>
        <v>0.56039869692438327</v>
      </c>
      <c r="RR295" s="850">
        <f t="shared" ref="RR295" si="3147">RR294</f>
        <v>0.56039869692438327</v>
      </c>
      <c r="RS295" s="850">
        <f t="shared" ref="RS295" si="3148">RS294</f>
        <v>0.56039869692438327</v>
      </c>
      <c r="RT295" s="850">
        <f t="shared" ref="RT295" si="3149">RT294</f>
        <v>0.56039869692438327</v>
      </c>
      <c r="RU295" s="850">
        <f t="shared" ref="RU295" si="3150">RU294</f>
        <v>2.1120039243894011</v>
      </c>
      <c r="RV295" s="850">
        <f t="shared" ref="RV295" si="3151">RV294</f>
        <v>2.1120039243894011</v>
      </c>
      <c r="RW295" s="850">
        <f t="shared" ref="RW295" si="3152">RW294</f>
        <v>2.1120039243894011</v>
      </c>
      <c r="RX295" s="850">
        <f t="shared" ref="RX295" si="3153">RX294</f>
        <v>2.1120039243894011</v>
      </c>
      <c r="RY295" s="850">
        <f t="shared" ref="RY295" si="3154">RY294</f>
        <v>1.3264326212217314</v>
      </c>
      <c r="RZ295" s="850">
        <f t="shared" ref="RZ295" si="3155">RZ294</f>
        <v>1.3264326212217314</v>
      </c>
      <c r="SA295" s="850">
        <f t="shared" ref="SA295" si="3156">SA294</f>
        <v>1.0832381374183324</v>
      </c>
      <c r="SB295" s="850">
        <f t="shared" ref="SB295" si="3157">SB294</f>
        <v>1.0832381374183324</v>
      </c>
      <c r="SC295" s="850">
        <f t="shared" ref="SC295" si="3158">SC294</f>
        <v>1.0832381374183324</v>
      </c>
      <c r="SD295" s="850">
        <f t="shared" ref="SD295" si="3159">SD294</f>
        <v>0.22949369281818388</v>
      </c>
      <c r="SE295" s="850">
        <f t="shared" ref="SE295" si="3160">SE294</f>
        <v>0.22949369281818388</v>
      </c>
      <c r="SF295" s="850">
        <f t="shared" ref="SF295" si="3161">SF294</f>
        <v>0.22949369281818388</v>
      </c>
      <c r="SG295" s="850">
        <f t="shared" ref="SG295" si="3162">SG294</f>
        <v>0.22949369281818388</v>
      </c>
      <c r="SH295" s="850">
        <f t="shared" ref="SH295" si="3163">SH294</f>
        <v>0.16762984504368639</v>
      </c>
      <c r="SI295" s="850">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49">
        <f>K313</f>
        <v>0</v>
      </c>
      <c r="L316" s="849">
        <f t="shared" ref="L316:BW316" si="3170">L313</f>
        <v>0</v>
      </c>
      <c r="M316" s="849">
        <f t="shared" si="3170"/>
        <v>0</v>
      </c>
      <c r="N316" s="849">
        <f t="shared" si="3170"/>
        <v>0</v>
      </c>
      <c r="O316" s="849">
        <f t="shared" si="3170"/>
        <v>0</v>
      </c>
      <c r="P316" s="849">
        <f t="shared" si="3170"/>
        <v>0</v>
      </c>
      <c r="Q316" s="849">
        <f t="shared" si="3170"/>
        <v>0</v>
      </c>
      <c r="R316" s="849">
        <f t="shared" si="3170"/>
        <v>0</v>
      </c>
      <c r="S316" s="849">
        <f t="shared" si="3170"/>
        <v>0</v>
      </c>
      <c r="T316" s="849">
        <f t="shared" si="3170"/>
        <v>0</v>
      </c>
      <c r="U316" s="849">
        <f t="shared" si="3170"/>
        <v>0</v>
      </c>
      <c r="V316" s="849">
        <f t="shared" si="3170"/>
        <v>0</v>
      </c>
      <c r="W316" s="849">
        <f t="shared" si="3170"/>
        <v>0</v>
      </c>
      <c r="X316" s="849">
        <f t="shared" si="3170"/>
        <v>0</v>
      </c>
      <c r="Y316" s="849">
        <f t="shared" si="3170"/>
        <v>0</v>
      </c>
      <c r="Z316" s="849">
        <f t="shared" si="3170"/>
        <v>0</v>
      </c>
      <c r="AA316" s="849">
        <f t="shared" si="3170"/>
        <v>0</v>
      </c>
      <c r="AB316" s="849">
        <f t="shared" si="3170"/>
        <v>0</v>
      </c>
      <c r="AC316" s="849">
        <f t="shared" si="3170"/>
        <v>0</v>
      </c>
      <c r="AD316" s="849">
        <f t="shared" si="3170"/>
        <v>0</v>
      </c>
      <c r="AE316" s="849">
        <f t="shared" si="3170"/>
        <v>0</v>
      </c>
      <c r="AF316" s="849">
        <f t="shared" si="3170"/>
        <v>0</v>
      </c>
      <c r="AG316" s="849">
        <f t="shared" si="3170"/>
        <v>0</v>
      </c>
      <c r="AH316" s="849">
        <f t="shared" si="3170"/>
        <v>0</v>
      </c>
      <c r="AI316" s="849">
        <f t="shared" si="3170"/>
        <v>0</v>
      </c>
      <c r="AJ316" s="849">
        <f t="shared" si="3170"/>
        <v>0</v>
      </c>
      <c r="AK316" s="849">
        <f t="shared" si="3170"/>
        <v>0</v>
      </c>
      <c r="AL316" s="849">
        <f t="shared" si="3170"/>
        <v>0</v>
      </c>
      <c r="AM316" s="849">
        <f t="shared" si="3170"/>
        <v>0</v>
      </c>
      <c r="AN316" s="849">
        <f t="shared" si="3170"/>
        <v>0</v>
      </c>
      <c r="AO316" s="849">
        <f t="shared" si="3170"/>
        <v>0</v>
      </c>
      <c r="AP316" s="849">
        <f t="shared" si="3170"/>
        <v>0</v>
      </c>
      <c r="AQ316" s="849">
        <f t="shared" si="3170"/>
        <v>0</v>
      </c>
      <c r="AR316" s="849">
        <f t="shared" si="3170"/>
        <v>0</v>
      </c>
      <c r="AS316" s="849">
        <f t="shared" si="3170"/>
        <v>0</v>
      </c>
      <c r="AT316" s="849">
        <f t="shared" si="3170"/>
        <v>0</v>
      </c>
      <c r="AU316" s="849">
        <f t="shared" si="3170"/>
        <v>0</v>
      </c>
      <c r="AV316" s="849">
        <f t="shared" si="3170"/>
        <v>0</v>
      </c>
      <c r="AW316" s="849">
        <f t="shared" si="3170"/>
        <v>-2.9327658700101011E-2</v>
      </c>
      <c r="AX316" s="849">
        <f t="shared" si="3170"/>
        <v>-2.9327658700101011E-2</v>
      </c>
      <c r="AY316" s="849">
        <f t="shared" si="3170"/>
        <v>-2.9327658700101011E-2</v>
      </c>
      <c r="AZ316" s="849">
        <f t="shared" si="3170"/>
        <v>-2.9327658700101011E-2</v>
      </c>
      <c r="BA316" s="849">
        <f t="shared" si="3170"/>
        <v>-2.9327658700101011E-2</v>
      </c>
      <c r="BB316" s="849">
        <f t="shared" si="3170"/>
        <v>-0.24420801918926038</v>
      </c>
      <c r="BC316" s="849">
        <f t="shared" si="3170"/>
        <v>-0.24420801918926038</v>
      </c>
      <c r="BD316" s="849">
        <f t="shared" si="3170"/>
        <v>-0.24420801918926038</v>
      </c>
      <c r="BE316" s="849">
        <f t="shared" si="3170"/>
        <v>-0.24420801918926038</v>
      </c>
      <c r="BF316" s="849">
        <f t="shared" si="3170"/>
        <v>-0.12714208269673399</v>
      </c>
      <c r="BG316" s="849">
        <f t="shared" si="3170"/>
        <v>-0.12045039413375047</v>
      </c>
      <c r="BH316" s="849">
        <f t="shared" si="3170"/>
        <v>-0.12045039413375047</v>
      </c>
      <c r="BI316" s="849">
        <f t="shared" si="3170"/>
        <v>-0.12045039413375047</v>
      </c>
      <c r="BJ316" s="849">
        <f t="shared" si="3170"/>
        <v>-0.12045039413375047</v>
      </c>
      <c r="BK316" s="849">
        <f t="shared" si="3170"/>
        <v>-0.12045039413375047</v>
      </c>
      <c r="BL316" s="849">
        <f t="shared" si="3170"/>
        <v>-0.12045039413375047</v>
      </c>
      <c r="BM316" s="849">
        <f t="shared" si="3170"/>
        <v>-0.12045039413375047</v>
      </c>
      <c r="BN316" s="849">
        <f t="shared" si="3170"/>
        <v>-4.2454446736693185E-2</v>
      </c>
      <c r="BO316" s="849">
        <f t="shared" si="3170"/>
        <v>-4.2454446736693185E-2</v>
      </c>
      <c r="BP316" s="849">
        <f t="shared" si="3170"/>
        <v>-4.2454446736693185E-2</v>
      </c>
      <c r="BQ316" s="849">
        <f t="shared" si="3170"/>
        <v>-4.2454446736693185E-2</v>
      </c>
      <c r="BR316" s="849">
        <f t="shared" si="3170"/>
        <v>-4.2454446736693185E-2</v>
      </c>
      <c r="BS316" s="849">
        <f t="shared" si="3170"/>
        <v>-4.2454446736693185E-2</v>
      </c>
      <c r="BT316" s="849">
        <f t="shared" si="3170"/>
        <v>-4.2454446736693185E-2</v>
      </c>
      <c r="BU316" s="849">
        <f t="shared" si="3170"/>
        <v>9.9622826622143279E-3</v>
      </c>
      <c r="BV316" s="849">
        <f t="shared" si="3170"/>
        <v>9.9622826622143279E-3</v>
      </c>
      <c r="BW316" s="849">
        <f t="shared" si="3170"/>
        <v>9.9622826622143279E-3</v>
      </c>
      <c r="BX316" s="849">
        <f t="shared" ref="BX316:EI316" si="3171">BX313</f>
        <v>9.9622826622143279E-3</v>
      </c>
      <c r="BY316" s="849">
        <f t="shared" si="3171"/>
        <v>1.1534196706275424E-2</v>
      </c>
      <c r="BZ316" s="849">
        <f t="shared" si="3171"/>
        <v>1.1534196706275424E-2</v>
      </c>
      <c r="CA316" s="849">
        <f t="shared" si="3171"/>
        <v>0.42344763553625508</v>
      </c>
      <c r="CB316" s="849">
        <f t="shared" si="3171"/>
        <v>0.42344763553625508</v>
      </c>
      <c r="CC316" s="849">
        <f t="shared" si="3171"/>
        <v>0.42344763553625508</v>
      </c>
      <c r="CD316" s="849">
        <f t="shared" si="3171"/>
        <v>0.28414723296760958</v>
      </c>
      <c r="CE316" s="849">
        <f t="shared" si="3171"/>
        <v>0.28414723296760958</v>
      </c>
      <c r="CF316" s="849">
        <f t="shared" si="3171"/>
        <v>0.28414723296760958</v>
      </c>
      <c r="CG316" s="849">
        <f t="shared" si="3171"/>
        <v>0.28414723296760958</v>
      </c>
      <c r="CH316" s="849">
        <f t="shared" si="3171"/>
        <v>-2.5170483557862333E-2</v>
      </c>
      <c r="CI316" s="849">
        <f t="shared" si="3171"/>
        <v>3.0383281040710308E-2</v>
      </c>
      <c r="CJ316" s="849">
        <f t="shared" si="3171"/>
        <v>3.0383281040710308E-2</v>
      </c>
      <c r="CK316" s="849">
        <f t="shared" si="3171"/>
        <v>3.0383281040710308E-2</v>
      </c>
      <c r="CL316" s="849">
        <f t="shared" si="3171"/>
        <v>3.0383281040710308E-2</v>
      </c>
      <c r="CM316" s="849">
        <f t="shared" si="3171"/>
        <v>3.0383281040710308E-2</v>
      </c>
      <c r="CN316" s="849">
        <f t="shared" si="3171"/>
        <v>3.0383281040710308E-2</v>
      </c>
      <c r="CO316" s="849">
        <f t="shared" si="3171"/>
        <v>3.0383281040710308E-2</v>
      </c>
      <c r="CP316" s="849">
        <f t="shared" si="3171"/>
        <v>0.11740485557716163</v>
      </c>
      <c r="CQ316" s="849">
        <f t="shared" si="3171"/>
        <v>0.11740485557716163</v>
      </c>
      <c r="CR316" s="849">
        <f t="shared" si="3171"/>
        <v>0.11740485557716163</v>
      </c>
      <c r="CS316" s="849">
        <f t="shared" si="3171"/>
        <v>0.11740485557716163</v>
      </c>
      <c r="CT316" s="849">
        <f t="shared" si="3171"/>
        <v>0.11740485557716163</v>
      </c>
      <c r="CU316" s="849">
        <f t="shared" si="3171"/>
        <v>0.11740485557716163</v>
      </c>
      <c r="CV316" s="849">
        <f t="shared" si="3171"/>
        <v>0.11740485557716163</v>
      </c>
      <c r="CW316" s="849">
        <f t="shared" si="3171"/>
        <v>-0.19620967662539002</v>
      </c>
      <c r="CX316" s="849">
        <f t="shared" si="3171"/>
        <v>-0.19620967662539002</v>
      </c>
      <c r="CY316" s="849">
        <f t="shared" si="3171"/>
        <v>-0.19620967662539002</v>
      </c>
      <c r="CZ316" s="849">
        <f t="shared" si="3171"/>
        <v>-0.19620967662539002</v>
      </c>
      <c r="DA316" s="849">
        <f t="shared" si="3171"/>
        <v>-0.19620967662539002</v>
      </c>
      <c r="DB316" s="849">
        <f t="shared" si="3171"/>
        <v>-0.59940979962993435</v>
      </c>
      <c r="DC316" s="849">
        <f t="shared" si="3171"/>
        <v>-0.59940979962993435</v>
      </c>
      <c r="DD316" s="849">
        <f t="shared" si="3171"/>
        <v>-0.59940979962993435</v>
      </c>
      <c r="DE316" s="849">
        <f t="shared" si="3171"/>
        <v>-0.59940979962993435</v>
      </c>
      <c r="DF316" s="849">
        <f t="shared" si="3171"/>
        <v>-0.63571041348366641</v>
      </c>
      <c r="DG316" s="849">
        <f t="shared" si="3171"/>
        <v>-0.55541015072783662</v>
      </c>
      <c r="DH316" s="849">
        <f t="shared" si="3171"/>
        <v>-0.55541015072783662</v>
      </c>
      <c r="DI316" s="849">
        <f t="shared" si="3171"/>
        <v>-0.55541015072783662</v>
      </c>
      <c r="DJ316" s="849">
        <f t="shared" si="3171"/>
        <v>-0.55541015072783662</v>
      </c>
      <c r="DK316" s="849">
        <f t="shared" si="3171"/>
        <v>-0.55541015072783662</v>
      </c>
      <c r="DL316" s="849">
        <f t="shared" si="3171"/>
        <v>-0.55541015072783662</v>
      </c>
      <c r="DM316" s="849">
        <f t="shared" si="3171"/>
        <v>-0.55541015072783662</v>
      </c>
      <c r="DN316" s="849">
        <f t="shared" si="3171"/>
        <v>8.490889347337216E-3</v>
      </c>
      <c r="DO316" s="849">
        <f t="shared" si="3171"/>
        <v>8.490889347337216E-3</v>
      </c>
      <c r="DP316" s="849">
        <f t="shared" si="3171"/>
        <v>8.490889347337216E-3</v>
      </c>
      <c r="DQ316" s="849">
        <f t="shared" si="3171"/>
        <v>8.490889347337216E-3</v>
      </c>
      <c r="DR316" s="849">
        <f t="shared" si="3171"/>
        <v>8.490889347337216E-3</v>
      </c>
      <c r="DS316" s="849">
        <f t="shared" si="3171"/>
        <v>8.490889347337216E-3</v>
      </c>
      <c r="DT316" s="849">
        <f t="shared" si="3171"/>
        <v>8.490889347337216E-3</v>
      </c>
      <c r="DU316" s="849">
        <f t="shared" si="3171"/>
        <v>0</v>
      </c>
      <c r="DV316" s="849">
        <f t="shared" si="3171"/>
        <v>0</v>
      </c>
      <c r="DW316" s="849">
        <f t="shared" si="3171"/>
        <v>0</v>
      </c>
      <c r="DX316" s="849">
        <f t="shared" si="3171"/>
        <v>0</v>
      </c>
      <c r="DY316" s="849">
        <f t="shared" si="3171"/>
        <v>0.68051760567028285</v>
      </c>
      <c r="DZ316" s="849">
        <f t="shared" si="3171"/>
        <v>0.68051760567028285</v>
      </c>
      <c r="EA316" s="849">
        <f t="shared" si="3171"/>
        <v>3.9390477724303707E-2</v>
      </c>
      <c r="EB316" s="849">
        <f t="shared" si="3171"/>
        <v>3.9390477724303707E-2</v>
      </c>
      <c r="EC316" s="849">
        <f t="shared" si="3171"/>
        <v>3.9390477724303707E-2</v>
      </c>
      <c r="ED316" s="849">
        <f t="shared" si="3171"/>
        <v>-2.2241155938544308</v>
      </c>
      <c r="EE316" s="849">
        <f t="shared" si="3171"/>
        <v>-2.2241155938544308</v>
      </c>
      <c r="EF316" s="849">
        <f t="shared" si="3171"/>
        <v>-2.2241155938544308</v>
      </c>
      <c r="EG316" s="849">
        <f t="shared" si="3171"/>
        <v>-2.2241155938544308</v>
      </c>
      <c r="EH316" s="849">
        <f t="shared" si="3171"/>
        <v>-3.0315689151664857</v>
      </c>
      <c r="EI316" s="849">
        <f t="shared" si="3171"/>
        <v>-2.9921118732855749</v>
      </c>
      <c r="EJ316" s="849">
        <f t="shared" ref="EJ316:GU316" si="3172">EJ313</f>
        <v>-2.9921118732855749</v>
      </c>
      <c r="EK316" s="849">
        <f t="shared" si="3172"/>
        <v>-2.9921118732855749</v>
      </c>
      <c r="EL316" s="849">
        <f t="shared" si="3172"/>
        <v>-2.9921118732855749</v>
      </c>
      <c r="EM316" s="849">
        <f t="shared" si="3172"/>
        <v>-2.9921118732855749</v>
      </c>
      <c r="EN316" s="849">
        <f t="shared" si="3172"/>
        <v>-2.9921118732855749</v>
      </c>
      <c r="EO316" s="849">
        <f t="shared" si="3172"/>
        <v>-2.9921118732855749</v>
      </c>
      <c r="EP316" s="849">
        <f t="shared" si="3172"/>
        <v>-0.92754772003038077</v>
      </c>
      <c r="EQ316" s="849">
        <f t="shared" si="3172"/>
        <v>-0.92754772003038077</v>
      </c>
      <c r="ER316" s="849">
        <f t="shared" si="3172"/>
        <v>-0.92754772003038077</v>
      </c>
      <c r="ES316" s="849">
        <f t="shared" si="3172"/>
        <v>-0.92754772003038077</v>
      </c>
      <c r="ET316" s="849">
        <f t="shared" si="3172"/>
        <v>-0.92754772003038077</v>
      </c>
      <c r="EU316" s="849">
        <f t="shared" si="3172"/>
        <v>-0.92754772003038077</v>
      </c>
      <c r="EV316" s="849">
        <f t="shared" si="3172"/>
        <v>-0.92754772003038077</v>
      </c>
      <c r="EW316" s="849">
        <f t="shared" si="3172"/>
        <v>-0.61887167667540943</v>
      </c>
      <c r="EX316" s="849">
        <f t="shared" si="3172"/>
        <v>-0.61887167667540943</v>
      </c>
      <c r="EY316" s="849">
        <f t="shared" si="3172"/>
        <v>-0.61887167667540943</v>
      </c>
      <c r="EZ316" s="849">
        <f t="shared" si="3172"/>
        <v>-0.61887167667540943</v>
      </c>
      <c r="FA316" s="849">
        <f t="shared" si="3172"/>
        <v>-0.61887167667540943</v>
      </c>
      <c r="FB316" s="849">
        <f t="shared" si="3172"/>
        <v>-0.97691786246312695</v>
      </c>
      <c r="FC316" s="849">
        <f t="shared" si="3172"/>
        <v>-0.97691786246312695</v>
      </c>
      <c r="FD316" s="849">
        <f t="shared" si="3172"/>
        <v>-0.97691786246312695</v>
      </c>
      <c r="FE316" s="849">
        <f t="shared" si="3172"/>
        <v>-0.97691786246312695</v>
      </c>
      <c r="FF316" s="849">
        <f t="shared" si="3172"/>
        <v>-0.6810208364738104</v>
      </c>
      <c r="FG316" s="849">
        <f t="shared" si="3172"/>
        <v>-0.6326034943005876</v>
      </c>
      <c r="FH316" s="849">
        <f t="shared" si="3172"/>
        <v>-0.6326034943005876</v>
      </c>
      <c r="FI316" s="849">
        <f t="shared" si="3172"/>
        <v>-0.6326034943005876</v>
      </c>
      <c r="FJ316" s="849">
        <f t="shared" si="3172"/>
        <v>-0.6326034943005876</v>
      </c>
      <c r="FK316" s="849">
        <f t="shared" si="3172"/>
        <v>-0.6326034943005876</v>
      </c>
      <c r="FL316" s="849">
        <f t="shared" si="3172"/>
        <v>-0.6326034943005876</v>
      </c>
      <c r="FM316" s="849">
        <f t="shared" si="3172"/>
        <v>-0.6326034943005876</v>
      </c>
      <c r="FN316" s="849">
        <f t="shared" si="3172"/>
        <v>-0.34812646324090757</v>
      </c>
      <c r="FO316" s="849">
        <f t="shared" si="3172"/>
        <v>-0.34812646324090757</v>
      </c>
      <c r="FP316" s="849">
        <f t="shared" si="3172"/>
        <v>-0.34812646324090757</v>
      </c>
      <c r="FQ316" s="849">
        <f t="shared" si="3172"/>
        <v>-0.34812646324090757</v>
      </c>
      <c r="FR316" s="849">
        <f t="shared" si="3172"/>
        <v>-0.34812646324090757</v>
      </c>
      <c r="FS316" s="849">
        <f t="shared" si="3172"/>
        <v>-0.34812646324090757</v>
      </c>
      <c r="FT316" s="849">
        <f t="shared" si="3172"/>
        <v>-0.34812646324090757</v>
      </c>
      <c r="FU316" s="849">
        <f t="shared" si="3172"/>
        <v>-0.17932108791985257</v>
      </c>
      <c r="FV316" s="849">
        <f t="shared" si="3172"/>
        <v>-0.17932108791985257</v>
      </c>
      <c r="FW316" s="849">
        <f t="shared" si="3172"/>
        <v>-0.17932108791985257</v>
      </c>
      <c r="FX316" s="849">
        <f t="shared" si="3172"/>
        <v>-0.17932108791985257</v>
      </c>
      <c r="FY316" s="849">
        <f t="shared" si="3172"/>
        <v>0.47290206495731368</v>
      </c>
      <c r="FZ316" s="849">
        <f t="shared" si="3172"/>
        <v>0.47290206495731368</v>
      </c>
      <c r="GA316" s="849">
        <f t="shared" si="3172"/>
        <v>0.40375239667410501</v>
      </c>
      <c r="GB316" s="849">
        <f t="shared" si="3172"/>
        <v>0.40375239667410501</v>
      </c>
      <c r="GC316" s="849">
        <f t="shared" si="3172"/>
        <v>0.40375239667410501</v>
      </c>
      <c r="GD316" s="849">
        <f t="shared" si="3172"/>
        <v>-2.9912440248407046</v>
      </c>
      <c r="GE316" s="849">
        <f t="shared" si="3172"/>
        <v>-2.9912440248407046</v>
      </c>
      <c r="GF316" s="849">
        <f t="shared" si="3172"/>
        <v>-2.9912440248407046</v>
      </c>
      <c r="GG316" s="849">
        <f t="shared" si="3172"/>
        <v>-2.9912440248407046</v>
      </c>
      <c r="GH316" s="849">
        <f t="shared" si="3172"/>
        <v>-4.0696841134063213</v>
      </c>
      <c r="GI316" s="849">
        <f t="shared" si="3172"/>
        <v>-4.1517988136807755</v>
      </c>
      <c r="GJ316" s="849">
        <f t="shared" si="3172"/>
        <v>-4.1517988136807755</v>
      </c>
      <c r="GK316" s="849">
        <f t="shared" si="3172"/>
        <v>-4.1517988136807755</v>
      </c>
      <c r="GL316" s="849">
        <f t="shared" si="3172"/>
        <v>-4.1517988136807755</v>
      </c>
      <c r="GM316" s="849">
        <f t="shared" si="3172"/>
        <v>-4.1517988136807755</v>
      </c>
      <c r="GN316" s="849">
        <f t="shared" si="3172"/>
        <v>-4.1517988136807755</v>
      </c>
      <c r="GO316" s="849">
        <f t="shared" si="3172"/>
        <v>-4.1517988136807755</v>
      </c>
      <c r="GP316" s="849">
        <f t="shared" si="3172"/>
        <v>-1.1936160317011204</v>
      </c>
      <c r="GQ316" s="849">
        <f t="shared" si="3172"/>
        <v>-1.1936160317011204</v>
      </c>
      <c r="GR316" s="849">
        <f t="shared" si="3172"/>
        <v>-1.1936160317011204</v>
      </c>
      <c r="GS316" s="849">
        <f t="shared" si="3172"/>
        <v>-1.1936160317011204</v>
      </c>
      <c r="GT316" s="849">
        <f t="shared" si="3172"/>
        <v>-1.1936160317011204</v>
      </c>
      <c r="GU316" s="849">
        <f t="shared" si="3172"/>
        <v>-1.1936160317011204</v>
      </c>
      <c r="GV316" s="849">
        <f t="shared" ref="GV316:JG316" si="3173">GV313</f>
        <v>-1.1936160317011204</v>
      </c>
      <c r="GW316" s="849">
        <f t="shared" si="3173"/>
        <v>-0.87066341558531946</v>
      </c>
      <c r="GX316" s="849">
        <f t="shared" si="3173"/>
        <v>-0.87066341558531946</v>
      </c>
      <c r="GY316" s="849">
        <f t="shared" si="3173"/>
        <v>-0.87066341558531946</v>
      </c>
      <c r="GZ316" s="849">
        <f t="shared" si="3173"/>
        <v>-0.87066341558531946</v>
      </c>
      <c r="HA316" s="849">
        <f t="shared" si="3173"/>
        <v>-0.87066341558531946</v>
      </c>
      <c r="HB316" s="849">
        <f t="shared" si="3173"/>
        <v>-1.3355068558797125</v>
      </c>
      <c r="HC316" s="849">
        <f t="shared" si="3173"/>
        <v>-1.3355068558797125</v>
      </c>
      <c r="HD316" s="849">
        <f t="shared" si="3173"/>
        <v>-1.3355068558797125</v>
      </c>
      <c r="HE316" s="849">
        <f t="shared" si="3173"/>
        <v>-1.3355068558797125</v>
      </c>
      <c r="HF316" s="849">
        <f t="shared" si="3173"/>
        <v>-1.3142748983012975</v>
      </c>
      <c r="HG316" s="849">
        <f t="shared" si="3173"/>
        <v>-1.1277503957695743</v>
      </c>
      <c r="HH316" s="849">
        <f t="shared" si="3173"/>
        <v>-1.1277503957695743</v>
      </c>
      <c r="HI316" s="849">
        <f t="shared" si="3173"/>
        <v>-1.1277503957695743</v>
      </c>
      <c r="HJ316" s="849">
        <f t="shared" si="3173"/>
        <v>-1.1277503957695743</v>
      </c>
      <c r="HK316" s="849">
        <f t="shared" si="3173"/>
        <v>-1.1277503957695743</v>
      </c>
      <c r="HL316" s="849">
        <f t="shared" si="3173"/>
        <v>-1.1277503957695743</v>
      </c>
      <c r="HM316" s="849">
        <f t="shared" si="3173"/>
        <v>-1.1277503957695743</v>
      </c>
      <c r="HN316" s="849">
        <f t="shared" si="3173"/>
        <v>0.22925401237815635</v>
      </c>
      <c r="HO316" s="849">
        <f t="shared" si="3173"/>
        <v>0.22925401237815635</v>
      </c>
      <c r="HP316" s="849">
        <f t="shared" si="3173"/>
        <v>0.22925401237815635</v>
      </c>
      <c r="HQ316" s="849">
        <f t="shared" si="3173"/>
        <v>0.22925401237815635</v>
      </c>
      <c r="HR316" s="849">
        <f t="shared" si="3173"/>
        <v>0.22925401237815635</v>
      </c>
      <c r="HS316" s="849">
        <f t="shared" si="3173"/>
        <v>0.22925401237815635</v>
      </c>
      <c r="HT316" s="849">
        <f t="shared" si="3173"/>
        <v>0.22925401237815635</v>
      </c>
      <c r="HU316" s="849">
        <f t="shared" si="3173"/>
        <v>0.11954739194657016</v>
      </c>
      <c r="HV316" s="849">
        <f t="shared" si="3173"/>
        <v>0.11954739194657016</v>
      </c>
      <c r="HW316" s="849">
        <f t="shared" si="3173"/>
        <v>0.11954739194657016</v>
      </c>
      <c r="HX316" s="849">
        <f t="shared" si="3173"/>
        <v>0.11954739194657016</v>
      </c>
      <c r="HY316" s="849">
        <f t="shared" si="3173"/>
        <v>0.81892796614559416</v>
      </c>
      <c r="HZ316" s="849">
        <f t="shared" si="3173"/>
        <v>0.81892796614559416</v>
      </c>
      <c r="IA316" s="849">
        <f t="shared" si="3173"/>
        <v>-4.9238097155383187E-2</v>
      </c>
      <c r="IB316" s="849">
        <f t="shared" si="3173"/>
        <v>-4.9238097155383187E-2</v>
      </c>
      <c r="IC316" s="849">
        <f t="shared" si="3173"/>
        <v>-4.9238097155383187E-2</v>
      </c>
      <c r="ID316" s="849">
        <f t="shared" si="3173"/>
        <v>-2.7471127365493699</v>
      </c>
      <c r="IE316" s="849">
        <f t="shared" si="3173"/>
        <v>-2.7471127365493699</v>
      </c>
      <c r="IF316" s="849">
        <f t="shared" si="3173"/>
        <v>-2.7471127365493699</v>
      </c>
      <c r="IG316" s="849">
        <f t="shared" si="3173"/>
        <v>-2.7471127365493699</v>
      </c>
      <c r="IH316" s="849">
        <f t="shared" si="3173"/>
        <v>-2.4242592461208643</v>
      </c>
      <c r="II316" s="849">
        <f t="shared" si="3173"/>
        <v>-2.3791544285658039</v>
      </c>
      <c r="IJ316" s="849">
        <f t="shared" si="3173"/>
        <v>-2.3791544285658039</v>
      </c>
      <c r="IK316" s="849">
        <f t="shared" si="3173"/>
        <v>-2.3791544285658039</v>
      </c>
      <c r="IL316" s="849">
        <f t="shared" si="3173"/>
        <v>-2.3791544285658039</v>
      </c>
      <c r="IM316" s="849">
        <f t="shared" si="3173"/>
        <v>-2.3791544285658039</v>
      </c>
      <c r="IN316" s="849">
        <f t="shared" si="3173"/>
        <v>-2.3791544285658039</v>
      </c>
      <c r="IO316" s="849">
        <f t="shared" si="3173"/>
        <v>-2.3791544285658039</v>
      </c>
      <c r="IP316" s="849">
        <f t="shared" si="3173"/>
        <v>-0.26660685953979879</v>
      </c>
      <c r="IQ316" s="849">
        <f t="shared" si="3173"/>
        <v>-0.26660685953979879</v>
      </c>
      <c r="IR316" s="849">
        <f t="shared" si="3173"/>
        <v>-0.26660685953979879</v>
      </c>
      <c r="IS316" s="849">
        <f t="shared" si="3173"/>
        <v>-0.26660685953979879</v>
      </c>
      <c r="IT316" s="849">
        <f t="shared" si="3173"/>
        <v>-0.26660685953979879</v>
      </c>
      <c r="IU316" s="849">
        <f t="shared" si="3173"/>
        <v>-0.26660685953979879</v>
      </c>
      <c r="IV316" s="849">
        <f t="shared" si="3173"/>
        <v>-0.26660685953979879</v>
      </c>
      <c r="IW316" s="849">
        <f t="shared" si="3173"/>
        <v>-0.77135679989436134</v>
      </c>
      <c r="IX316" s="849">
        <f t="shared" si="3173"/>
        <v>-0.77135679989436134</v>
      </c>
      <c r="IY316" s="849">
        <f t="shared" si="3173"/>
        <v>-0.77135679989436134</v>
      </c>
      <c r="IZ316" s="849">
        <f t="shared" si="3173"/>
        <v>-0.77135679989436134</v>
      </c>
      <c r="JA316" s="849">
        <f t="shared" si="3173"/>
        <v>-0.77135679989436134</v>
      </c>
      <c r="JB316" s="849">
        <f t="shared" si="3173"/>
        <v>-1.3867842295307478</v>
      </c>
      <c r="JC316" s="849">
        <f t="shared" si="3173"/>
        <v>-1.3867842295307478</v>
      </c>
      <c r="JD316" s="849">
        <f t="shared" si="3173"/>
        <v>-1.3867842295307478</v>
      </c>
      <c r="JE316" s="849">
        <f t="shared" si="3173"/>
        <v>-1.3867842295307478</v>
      </c>
      <c r="JF316" s="849">
        <f t="shared" si="3173"/>
        <v>-1.1662755845591395</v>
      </c>
      <c r="JG316" s="849">
        <f t="shared" si="3173"/>
        <v>-1.0403545630059385</v>
      </c>
      <c r="JH316" s="849">
        <f t="shared" ref="JH316:LS316" si="3174">JH313</f>
        <v>-1.0403545630059385</v>
      </c>
      <c r="JI316" s="849">
        <f t="shared" si="3174"/>
        <v>-1.0403545630059385</v>
      </c>
      <c r="JJ316" s="849">
        <f t="shared" si="3174"/>
        <v>-1.0403545630059385</v>
      </c>
      <c r="JK316" s="849">
        <f t="shared" si="3174"/>
        <v>-1.0403545630059385</v>
      </c>
      <c r="JL316" s="849">
        <f t="shared" si="3174"/>
        <v>-1.0403545630059385</v>
      </c>
      <c r="JM316" s="849">
        <f t="shared" si="3174"/>
        <v>-1.0403545630059385</v>
      </c>
      <c r="JN316" s="849">
        <f t="shared" si="3174"/>
        <v>-0.16981778694678162</v>
      </c>
      <c r="JO316" s="849">
        <f t="shared" si="3174"/>
        <v>-0.16981778694678162</v>
      </c>
      <c r="JP316" s="849">
        <f t="shared" si="3174"/>
        <v>-0.16981778694678162</v>
      </c>
      <c r="JQ316" s="849">
        <f t="shared" si="3174"/>
        <v>-0.16981778694678162</v>
      </c>
      <c r="JR316" s="849">
        <f t="shared" si="3174"/>
        <v>-0.16981778694678162</v>
      </c>
      <c r="JS316" s="849">
        <f t="shared" si="3174"/>
        <v>-0.16981778694678162</v>
      </c>
      <c r="JT316" s="849">
        <f t="shared" si="3174"/>
        <v>-0.16981778694678162</v>
      </c>
      <c r="JU316" s="849">
        <f t="shared" si="3174"/>
        <v>-7.9698261297712847E-2</v>
      </c>
      <c r="JV316" s="849">
        <f t="shared" si="3174"/>
        <v>-7.9698261297712847E-2</v>
      </c>
      <c r="JW316" s="849">
        <f t="shared" si="3174"/>
        <v>-7.9698261297712847E-2</v>
      </c>
      <c r="JX316" s="849">
        <f t="shared" si="3174"/>
        <v>-7.9698261297712847E-2</v>
      </c>
      <c r="JY316" s="849">
        <f t="shared" si="3174"/>
        <v>0.59977822872635134</v>
      </c>
      <c r="JZ316" s="849">
        <f t="shared" si="3174"/>
        <v>0.59977822872635134</v>
      </c>
      <c r="KA316" s="849">
        <f t="shared" si="3174"/>
        <v>1.102933376280486</v>
      </c>
      <c r="KB316" s="849">
        <f t="shared" si="3174"/>
        <v>1.102933376280486</v>
      </c>
      <c r="KC316" s="849">
        <f t="shared" si="3174"/>
        <v>1.102933376280486</v>
      </c>
      <c r="KD316" s="849">
        <f t="shared" si="3174"/>
        <v>-0.92741381273556378</v>
      </c>
      <c r="KE316" s="849">
        <f t="shared" si="3174"/>
        <v>-0.92741381273556378</v>
      </c>
      <c r="KF316" s="849">
        <f t="shared" si="3174"/>
        <v>-0.92741381273556378</v>
      </c>
      <c r="KG316" s="849">
        <f t="shared" si="3174"/>
        <v>-0.92741381273556378</v>
      </c>
      <c r="KH316" s="849">
        <f t="shared" si="3174"/>
        <v>-2.3710683825700292</v>
      </c>
      <c r="KI316" s="849">
        <f t="shared" si="3174"/>
        <v>-2.3771639290556275</v>
      </c>
      <c r="KJ316" s="849">
        <f t="shared" si="3174"/>
        <v>-2.3771639290556275</v>
      </c>
      <c r="KK316" s="849">
        <f t="shared" si="3174"/>
        <v>-2.3771639290556275</v>
      </c>
      <c r="KL316" s="849">
        <f t="shared" si="3174"/>
        <v>-2.3771639290556275</v>
      </c>
      <c r="KM316" s="849">
        <f t="shared" si="3174"/>
        <v>-2.3771639290556275</v>
      </c>
      <c r="KN316" s="849">
        <f t="shared" si="3174"/>
        <v>-2.3771639290556275</v>
      </c>
      <c r="KO316" s="849">
        <f t="shared" si="3174"/>
        <v>-2.3771639290556275</v>
      </c>
      <c r="KP316" s="849">
        <f t="shared" si="3174"/>
        <v>-0.48429502925578838</v>
      </c>
      <c r="KQ316" s="849">
        <f t="shared" si="3174"/>
        <v>-0.48429502925578838</v>
      </c>
      <c r="KR316" s="849">
        <f t="shared" si="3174"/>
        <v>-0.48429502925578838</v>
      </c>
      <c r="KS316" s="849">
        <f t="shared" si="3174"/>
        <v>-0.48429502925578838</v>
      </c>
      <c r="KT316" s="849">
        <f t="shared" si="3174"/>
        <v>-0.48429502925578838</v>
      </c>
      <c r="KU316" s="849">
        <f t="shared" si="3174"/>
        <v>-0.48429502925578838</v>
      </c>
      <c r="KV316" s="849">
        <f t="shared" si="3174"/>
        <v>-0.48429502925578838</v>
      </c>
      <c r="KW316" s="849">
        <f t="shared" si="3174"/>
        <v>-0.39883226648344028</v>
      </c>
      <c r="KX316" s="849">
        <f t="shared" si="3174"/>
        <v>-0.39883226648344028</v>
      </c>
      <c r="KY316" s="849">
        <f t="shared" si="3174"/>
        <v>-0.39883226648344028</v>
      </c>
      <c r="KZ316" s="849">
        <f t="shared" si="3174"/>
        <v>-0.39883226648344028</v>
      </c>
      <c r="LA316" s="849">
        <f t="shared" si="3174"/>
        <v>-0.39883226648344028</v>
      </c>
      <c r="LB316" s="849">
        <f t="shared" si="3174"/>
        <v>-0.72599016547420536</v>
      </c>
      <c r="LC316" s="849">
        <f t="shared" si="3174"/>
        <v>-0.72599016547420536</v>
      </c>
      <c r="LD316" s="849">
        <f t="shared" si="3174"/>
        <v>-0.72599016547420536</v>
      </c>
      <c r="LE316" s="849">
        <f t="shared" si="3174"/>
        <v>-0.72599016547420536</v>
      </c>
      <c r="LF316" s="849">
        <f t="shared" si="3174"/>
        <v>-0.70931898767651624</v>
      </c>
      <c r="LG316" s="849">
        <f t="shared" si="3174"/>
        <v>-0.60225197066874081</v>
      </c>
      <c r="LH316" s="849">
        <f t="shared" si="3174"/>
        <v>-0.60225197066874081</v>
      </c>
      <c r="LI316" s="849">
        <f t="shared" si="3174"/>
        <v>-0.60225197066874081</v>
      </c>
      <c r="LJ316" s="849">
        <f t="shared" si="3174"/>
        <v>-0.60225197066874081</v>
      </c>
      <c r="LK316" s="849">
        <f t="shared" si="3174"/>
        <v>-0.60225197066874081</v>
      </c>
      <c r="LL316" s="849">
        <f t="shared" si="3174"/>
        <v>-0.60225197066874081</v>
      </c>
      <c r="LM316" s="849">
        <f t="shared" si="3174"/>
        <v>-0.60225197066874081</v>
      </c>
      <c r="LN316" s="849">
        <f t="shared" si="3174"/>
        <v>0.14434511890476642</v>
      </c>
      <c r="LO316" s="849">
        <f t="shared" si="3174"/>
        <v>0.14434511890476642</v>
      </c>
      <c r="LP316" s="849">
        <f t="shared" si="3174"/>
        <v>0.14434511890476642</v>
      </c>
      <c r="LQ316" s="849">
        <f t="shared" si="3174"/>
        <v>0.14434511890476642</v>
      </c>
      <c r="LR316" s="849">
        <f t="shared" si="3174"/>
        <v>0.14434511890476642</v>
      </c>
      <c r="LS316" s="849">
        <f t="shared" si="3174"/>
        <v>0.14434511890476642</v>
      </c>
      <c r="LT316" s="849">
        <f t="shared" ref="LT316:OE316" si="3175">LT313</f>
        <v>0.14434511890476642</v>
      </c>
      <c r="LU316" s="849">
        <f t="shared" si="3175"/>
        <v>5.9773695973286856E-2</v>
      </c>
      <c r="LV316" s="849">
        <f t="shared" si="3175"/>
        <v>5.9773695973286856E-2</v>
      </c>
      <c r="LW316" s="849">
        <f t="shared" si="3175"/>
        <v>5.9773695973286856E-2</v>
      </c>
      <c r="LX316" s="849">
        <f t="shared" si="3175"/>
        <v>5.9773695973286856E-2</v>
      </c>
      <c r="LY316" s="849">
        <f t="shared" si="3175"/>
        <v>0.69205180237655295</v>
      </c>
      <c r="LZ316" s="849">
        <f t="shared" si="3175"/>
        <v>0.69205180237655295</v>
      </c>
      <c r="MA316" s="849">
        <f t="shared" si="3175"/>
        <v>0.4332952549673319</v>
      </c>
      <c r="MB316" s="849">
        <f t="shared" si="3175"/>
        <v>0.4332952549673319</v>
      </c>
      <c r="MC316" s="849">
        <f t="shared" si="3175"/>
        <v>0.4332952549673319</v>
      </c>
      <c r="MD316" s="849">
        <f t="shared" si="3175"/>
        <v>-1.3087316707379655</v>
      </c>
      <c r="ME316" s="849">
        <f t="shared" si="3175"/>
        <v>-1.3087316707379655</v>
      </c>
      <c r="MF316" s="849">
        <f t="shared" si="3175"/>
        <v>-1.3087316707379655</v>
      </c>
      <c r="MG316" s="849">
        <f t="shared" si="3175"/>
        <v>-1.3087316707379655</v>
      </c>
      <c r="MH316" s="849">
        <f t="shared" si="3175"/>
        <v>-1.7557299013803576</v>
      </c>
      <c r="MI316" s="849">
        <f t="shared" si="3175"/>
        <v>-1.7557299013803576</v>
      </c>
      <c r="MJ316" s="849">
        <f t="shared" si="3175"/>
        <v>-1.7557299013803576</v>
      </c>
      <c r="MK316" s="849">
        <f t="shared" si="3175"/>
        <v>-1.7557299013803576</v>
      </c>
      <c r="ML316" s="849">
        <f t="shared" si="3175"/>
        <v>-1.7557299013803576</v>
      </c>
      <c r="MM316" s="849">
        <f t="shared" si="3175"/>
        <v>-1.7557299013803576</v>
      </c>
      <c r="MN316" s="849">
        <f t="shared" si="3175"/>
        <v>-1.7557299013803576</v>
      </c>
      <c r="MO316" s="849">
        <f t="shared" si="3175"/>
        <v>-1.7557299013803576</v>
      </c>
      <c r="MP316" s="849">
        <f t="shared" si="3175"/>
        <v>-0.24948531810146868</v>
      </c>
      <c r="MQ316" s="849">
        <f t="shared" si="3175"/>
        <v>-0.24948531810146868</v>
      </c>
      <c r="MR316" s="849">
        <f t="shared" si="3175"/>
        <v>-0.24948531810146868</v>
      </c>
      <c r="MS316" s="849">
        <f t="shared" si="3175"/>
        <v>-0.24948531810146868</v>
      </c>
      <c r="MT316" s="849">
        <f t="shared" si="3175"/>
        <v>-0.24948531810146868</v>
      </c>
      <c r="MU316" s="849">
        <f t="shared" si="3175"/>
        <v>-0.24948531810146868</v>
      </c>
      <c r="MV316" s="849">
        <f t="shared" si="3175"/>
        <v>-0.24948531810146868</v>
      </c>
      <c r="MW316" s="849">
        <f t="shared" si="3175"/>
        <v>-8.6801379915979027E-2</v>
      </c>
      <c r="MX316" s="849">
        <f t="shared" si="3175"/>
        <v>-8.6801379915979027E-2</v>
      </c>
      <c r="MY316" s="849">
        <f t="shared" si="3175"/>
        <v>-8.6801379915979027E-2</v>
      </c>
      <c r="MZ316" s="849">
        <f t="shared" si="3175"/>
        <v>-8.6801379915979027E-2</v>
      </c>
      <c r="NA316" s="849">
        <f t="shared" si="3175"/>
        <v>-8.6801379915979027E-2</v>
      </c>
      <c r="NB316" s="849">
        <f t="shared" si="3175"/>
        <v>-6.105200479731554E-2</v>
      </c>
      <c r="NC316" s="849">
        <f t="shared" si="3175"/>
        <v>-6.105200479731554E-2</v>
      </c>
      <c r="ND316" s="849">
        <f t="shared" si="3175"/>
        <v>-6.105200479731554E-2</v>
      </c>
      <c r="NE316" s="849">
        <f t="shared" si="3175"/>
        <v>-6.105200479731554E-2</v>
      </c>
      <c r="NF316" s="849">
        <f t="shared" si="3175"/>
        <v>-0.27435923108242566</v>
      </c>
      <c r="NG316" s="849">
        <f t="shared" si="3175"/>
        <v>-0.27435923108242566</v>
      </c>
      <c r="NH316" s="849">
        <f t="shared" si="3175"/>
        <v>-0.27435923108242566</v>
      </c>
      <c r="NI316" s="849">
        <f t="shared" si="3175"/>
        <v>-0.27435923108242566</v>
      </c>
      <c r="NJ316" s="849">
        <f t="shared" si="3175"/>
        <v>-0.27435923108242566</v>
      </c>
      <c r="NK316" s="849">
        <f t="shared" si="3175"/>
        <v>-0.27435923108242566</v>
      </c>
      <c r="NL316" s="849">
        <f t="shared" si="3175"/>
        <v>-0.27435923108242566</v>
      </c>
      <c r="NM316" s="849">
        <f t="shared" si="3175"/>
        <v>-0.27435923108242566</v>
      </c>
      <c r="NN316" s="849">
        <f t="shared" si="3175"/>
        <v>0.14434511890476642</v>
      </c>
      <c r="NO316" s="849">
        <f t="shared" si="3175"/>
        <v>0.14434511890476642</v>
      </c>
      <c r="NP316" s="849">
        <f t="shared" si="3175"/>
        <v>0.14434511890476642</v>
      </c>
      <c r="NQ316" s="849">
        <f t="shared" si="3175"/>
        <v>0.14434511890476642</v>
      </c>
      <c r="NR316" s="849">
        <f t="shared" si="3175"/>
        <v>0.14434511890476642</v>
      </c>
      <c r="NS316" s="849">
        <f t="shared" si="3175"/>
        <v>0.14434511890476642</v>
      </c>
      <c r="NT316" s="849">
        <f t="shared" si="3175"/>
        <v>0.14434511890476642</v>
      </c>
      <c r="NU316" s="849">
        <f t="shared" si="3175"/>
        <v>5.9773695973286856E-2</v>
      </c>
      <c r="NV316" s="849">
        <f t="shared" si="3175"/>
        <v>5.9773695973286856E-2</v>
      </c>
      <c r="NW316" s="849">
        <f t="shared" si="3175"/>
        <v>5.9773695973286856E-2</v>
      </c>
      <c r="NX316" s="849">
        <f t="shared" si="3175"/>
        <v>5.9773695973286856E-2</v>
      </c>
      <c r="NY316" s="849">
        <f t="shared" si="3175"/>
        <v>0.69205180237655295</v>
      </c>
      <c r="NZ316" s="849">
        <f t="shared" si="3175"/>
        <v>0.69205180237655295</v>
      </c>
      <c r="OA316" s="849">
        <f t="shared" si="3175"/>
        <v>0.4332952549673319</v>
      </c>
      <c r="OB316" s="849">
        <f t="shared" si="3175"/>
        <v>0.4332952549673319</v>
      </c>
      <c r="OC316" s="849">
        <f t="shared" si="3175"/>
        <v>0.4332952549673319</v>
      </c>
      <c r="OD316" s="849">
        <f t="shared" si="3175"/>
        <v>-1.3087316707379655</v>
      </c>
      <c r="OE316" s="849">
        <f t="shared" si="3175"/>
        <v>-1.3087316707379655</v>
      </c>
      <c r="OF316" s="849">
        <f t="shared" ref="OF316:QQ316" si="3176">OF313</f>
        <v>-1.3087316707379655</v>
      </c>
      <c r="OG316" s="849">
        <f t="shared" si="3176"/>
        <v>-1.3087316707379655</v>
      </c>
      <c r="OH316" s="849">
        <f t="shared" si="3176"/>
        <v>-1.7557299013803576</v>
      </c>
      <c r="OI316" s="849">
        <f t="shared" si="3176"/>
        <v>-1.7557299013803576</v>
      </c>
      <c r="OJ316" s="849">
        <f t="shared" si="3176"/>
        <v>-1.7557299013803576</v>
      </c>
      <c r="OK316" s="849">
        <f t="shared" si="3176"/>
        <v>-1.7557299013803576</v>
      </c>
      <c r="OL316" s="849">
        <f t="shared" si="3176"/>
        <v>-1.7557299013803576</v>
      </c>
      <c r="OM316" s="849">
        <f t="shared" si="3176"/>
        <v>-1.7557299013803576</v>
      </c>
      <c r="ON316" s="849">
        <f t="shared" si="3176"/>
        <v>-1.7557299013803576</v>
      </c>
      <c r="OO316" s="849">
        <f t="shared" si="3176"/>
        <v>-1.7557299013803576</v>
      </c>
      <c r="OP316" s="849">
        <f t="shared" si="3176"/>
        <v>-0.24948531810146868</v>
      </c>
      <c r="OQ316" s="849">
        <f t="shared" si="3176"/>
        <v>-0.24948531810146868</v>
      </c>
      <c r="OR316" s="849">
        <f t="shared" si="3176"/>
        <v>-0.24948531810146868</v>
      </c>
      <c r="OS316" s="849">
        <f t="shared" si="3176"/>
        <v>-0.24948531810146868</v>
      </c>
      <c r="OT316" s="849">
        <f t="shared" si="3176"/>
        <v>-0.24948531810146868</v>
      </c>
      <c r="OU316" s="849">
        <f t="shared" si="3176"/>
        <v>-0.24948531810146868</v>
      </c>
      <c r="OV316" s="849">
        <f t="shared" si="3176"/>
        <v>-0.24948531810146868</v>
      </c>
      <c r="OW316" s="849">
        <f t="shared" si="3176"/>
        <v>-8.6801379915979027E-2</v>
      </c>
      <c r="OX316" s="849">
        <f t="shared" si="3176"/>
        <v>-8.6801379915979027E-2</v>
      </c>
      <c r="OY316" s="849">
        <f t="shared" si="3176"/>
        <v>-8.6801379915979027E-2</v>
      </c>
      <c r="OZ316" s="849">
        <f t="shared" si="3176"/>
        <v>-8.6801379915979027E-2</v>
      </c>
      <c r="PA316" s="849">
        <f t="shared" si="3176"/>
        <v>-8.6801379915979027E-2</v>
      </c>
      <c r="PB316" s="849">
        <f t="shared" si="3176"/>
        <v>-6.105200479731554E-2</v>
      </c>
      <c r="PC316" s="849">
        <f t="shared" si="3176"/>
        <v>-6.105200479731554E-2</v>
      </c>
      <c r="PD316" s="849">
        <f t="shared" si="3176"/>
        <v>-6.105200479731554E-2</v>
      </c>
      <c r="PE316" s="849">
        <f t="shared" si="3176"/>
        <v>-6.105200479731554E-2</v>
      </c>
      <c r="PF316" s="849">
        <f t="shared" si="3176"/>
        <v>-0.27435923108242566</v>
      </c>
      <c r="PG316" s="849">
        <f t="shared" si="3176"/>
        <v>-0.27435923108242566</v>
      </c>
      <c r="PH316" s="849">
        <f t="shared" si="3176"/>
        <v>-0.27435923108242566</v>
      </c>
      <c r="PI316" s="849">
        <f t="shared" si="3176"/>
        <v>-0.27435923108242566</v>
      </c>
      <c r="PJ316" s="849">
        <f t="shared" si="3176"/>
        <v>-0.27435923108242566</v>
      </c>
      <c r="PK316" s="849">
        <f t="shared" si="3176"/>
        <v>-0.27435923108242566</v>
      </c>
      <c r="PL316" s="849">
        <f t="shared" si="3176"/>
        <v>-0.27435923108242566</v>
      </c>
      <c r="PM316" s="849">
        <f t="shared" si="3176"/>
        <v>-0.27435923108242566</v>
      </c>
      <c r="PN316" s="849">
        <f t="shared" si="3176"/>
        <v>0.14434511890476642</v>
      </c>
      <c r="PO316" s="849">
        <f t="shared" si="3176"/>
        <v>0.14434511890476642</v>
      </c>
      <c r="PP316" s="849">
        <f t="shared" si="3176"/>
        <v>0.14434511890476642</v>
      </c>
      <c r="PQ316" s="849">
        <f t="shared" si="3176"/>
        <v>0.14434511890476642</v>
      </c>
      <c r="PR316" s="849">
        <f t="shared" si="3176"/>
        <v>0.14434511890476642</v>
      </c>
      <c r="PS316" s="849">
        <f t="shared" si="3176"/>
        <v>0.14434511890476642</v>
      </c>
      <c r="PT316" s="849">
        <f t="shared" si="3176"/>
        <v>0.14434511890476642</v>
      </c>
      <c r="PU316" s="849">
        <f t="shared" si="3176"/>
        <v>5.9773695973286856E-2</v>
      </c>
      <c r="PV316" s="849">
        <f t="shared" si="3176"/>
        <v>5.9773695973286856E-2</v>
      </c>
      <c r="PW316" s="849">
        <f t="shared" si="3176"/>
        <v>5.9773695973286856E-2</v>
      </c>
      <c r="PX316" s="849">
        <f t="shared" si="3176"/>
        <v>5.9773695973286856E-2</v>
      </c>
      <c r="PY316" s="849">
        <f t="shared" si="3176"/>
        <v>0.69205180237655295</v>
      </c>
      <c r="PZ316" s="849">
        <f t="shared" si="3176"/>
        <v>0.69205180237655295</v>
      </c>
      <c r="QA316" s="849">
        <f t="shared" si="3176"/>
        <v>0.4332952549673319</v>
      </c>
      <c r="QB316" s="849">
        <f t="shared" si="3176"/>
        <v>0.4332952549673319</v>
      </c>
      <c r="QC316" s="849">
        <f t="shared" si="3176"/>
        <v>0.4332952549673319</v>
      </c>
      <c r="QD316" s="849">
        <f t="shared" si="3176"/>
        <v>-1.3087316707379655</v>
      </c>
      <c r="QE316" s="849">
        <f t="shared" si="3176"/>
        <v>-1.3087316707379655</v>
      </c>
      <c r="QF316" s="849">
        <f t="shared" si="3176"/>
        <v>-1.3087316707379655</v>
      </c>
      <c r="QG316" s="849">
        <f t="shared" si="3176"/>
        <v>-1.3087316707379655</v>
      </c>
      <c r="QH316" s="849">
        <f t="shared" si="3176"/>
        <v>-1.7557299013803576</v>
      </c>
      <c r="QI316" s="849">
        <f t="shared" si="3176"/>
        <v>-1.7557299013803576</v>
      </c>
      <c r="QJ316" s="849">
        <f t="shared" si="3176"/>
        <v>-1.7557299013803576</v>
      </c>
      <c r="QK316" s="849">
        <f t="shared" si="3176"/>
        <v>-1.7557299013803576</v>
      </c>
      <c r="QL316" s="849">
        <f t="shared" si="3176"/>
        <v>-1.7557299013803576</v>
      </c>
      <c r="QM316" s="849">
        <f t="shared" si="3176"/>
        <v>-1.7557299013803576</v>
      </c>
      <c r="QN316" s="849">
        <f t="shared" si="3176"/>
        <v>-1.7557299013803576</v>
      </c>
      <c r="QO316" s="849">
        <f t="shared" si="3176"/>
        <v>-1.7557299013803576</v>
      </c>
      <c r="QP316" s="849">
        <f t="shared" si="3176"/>
        <v>-0.24948531810146868</v>
      </c>
      <c r="QQ316" s="849">
        <f t="shared" si="3176"/>
        <v>-0.24948531810146868</v>
      </c>
      <c r="QR316" s="849">
        <f t="shared" ref="QR316:SI316" si="3177">QR313</f>
        <v>-0.24948531810146868</v>
      </c>
      <c r="QS316" s="849">
        <f t="shared" si="3177"/>
        <v>-0.24948531810146868</v>
      </c>
      <c r="QT316" s="849">
        <f t="shared" si="3177"/>
        <v>-0.24948531810146868</v>
      </c>
      <c r="QU316" s="849">
        <f t="shared" si="3177"/>
        <v>-0.24948531810146868</v>
      </c>
      <c r="QV316" s="849">
        <f t="shared" si="3177"/>
        <v>-0.24948531810146868</v>
      </c>
      <c r="QW316" s="849">
        <f t="shared" si="3177"/>
        <v>-8.6801379915979027E-2</v>
      </c>
      <c r="QX316" s="849">
        <f t="shared" si="3177"/>
        <v>-8.6801379915979027E-2</v>
      </c>
      <c r="QY316" s="849">
        <f t="shared" si="3177"/>
        <v>-8.6801379915979027E-2</v>
      </c>
      <c r="QZ316" s="849">
        <f t="shared" si="3177"/>
        <v>-8.6801379915979027E-2</v>
      </c>
      <c r="RA316" s="849">
        <f t="shared" si="3177"/>
        <v>-8.6801379915979027E-2</v>
      </c>
      <c r="RB316" s="849">
        <f t="shared" si="3177"/>
        <v>-6.105200479731554E-2</v>
      </c>
      <c r="RC316" s="849">
        <f t="shared" si="3177"/>
        <v>-6.105200479731554E-2</v>
      </c>
      <c r="RD316" s="849">
        <f t="shared" si="3177"/>
        <v>-6.105200479731554E-2</v>
      </c>
      <c r="RE316" s="849">
        <f t="shared" si="3177"/>
        <v>-6.105200479731554E-2</v>
      </c>
      <c r="RF316" s="849">
        <f t="shared" si="3177"/>
        <v>-0.27435923108242566</v>
      </c>
      <c r="RG316" s="849">
        <f t="shared" si="3177"/>
        <v>-0.27435923108242566</v>
      </c>
      <c r="RH316" s="849">
        <f t="shared" si="3177"/>
        <v>-0.27435923108242566</v>
      </c>
      <c r="RI316" s="849">
        <f t="shared" si="3177"/>
        <v>-0.27435923108242566</v>
      </c>
      <c r="RJ316" s="849">
        <f t="shared" si="3177"/>
        <v>-0.27435923108242566</v>
      </c>
      <c r="RK316" s="849">
        <f t="shared" si="3177"/>
        <v>-0.27435923108242566</v>
      </c>
      <c r="RL316" s="849">
        <f t="shared" si="3177"/>
        <v>-0.27435923108242566</v>
      </c>
      <c r="RM316" s="849">
        <f t="shared" si="3177"/>
        <v>-0.27435923108242566</v>
      </c>
      <c r="RN316" s="849">
        <f t="shared" si="3177"/>
        <v>0.14434511890476642</v>
      </c>
      <c r="RO316" s="849">
        <f t="shared" si="3177"/>
        <v>0.14434511890476642</v>
      </c>
      <c r="RP316" s="849">
        <f t="shared" si="3177"/>
        <v>0.14434511890476642</v>
      </c>
      <c r="RQ316" s="849">
        <f t="shared" si="3177"/>
        <v>0.14434511890476642</v>
      </c>
      <c r="RR316" s="849">
        <f t="shared" si="3177"/>
        <v>0.14434511890476642</v>
      </c>
      <c r="RS316" s="849">
        <f t="shared" si="3177"/>
        <v>0.14434511890476642</v>
      </c>
      <c r="RT316" s="849">
        <f t="shared" si="3177"/>
        <v>0.14434511890476642</v>
      </c>
      <c r="RU316" s="849">
        <f t="shared" si="3177"/>
        <v>5.9773695973286856E-2</v>
      </c>
      <c r="RV316" s="849">
        <f t="shared" si="3177"/>
        <v>5.9773695973286856E-2</v>
      </c>
      <c r="RW316" s="849">
        <f t="shared" si="3177"/>
        <v>5.9773695973286856E-2</v>
      </c>
      <c r="RX316" s="849">
        <f t="shared" si="3177"/>
        <v>5.9773695973286856E-2</v>
      </c>
      <c r="RY316" s="849">
        <f t="shared" si="3177"/>
        <v>0.69205180237655295</v>
      </c>
      <c r="RZ316" s="849">
        <f t="shared" si="3177"/>
        <v>0.69205180237655295</v>
      </c>
      <c r="SA316" s="849">
        <f t="shared" si="3177"/>
        <v>0.4332952549673319</v>
      </c>
      <c r="SB316" s="849">
        <f t="shared" si="3177"/>
        <v>0.4332952549673319</v>
      </c>
      <c r="SC316" s="849">
        <f t="shared" si="3177"/>
        <v>0.4332952549673319</v>
      </c>
      <c r="SD316" s="849">
        <f t="shared" si="3177"/>
        <v>-1.3087316707379655</v>
      </c>
      <c r="SE316" s="849">
        <f t="shared" si="3177"/>
        <v>-1.3087316707379655</v>
      </c>
      <c r="SF316" s="849">
        <f t="shared" si="3177"/>
        <v>-1.3087316707379655</v>
      </c>
      <c r="SG316" s="849">
        <f t="shared" si="3177"/>
        <v>-1.3087316707379655</v>
      </c>
      <c r="SH316" s="849">
        <f t="shared" si="3177"/>
        <v>-1.7557299013803576</v>
      </c>
      <c r="SI316" s="849">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49">
        <f t="shared" ref="K317:BV317" si="3178">K314</f>
        <v>0</v>
      </c>
      <c r="L317" s="849">
        <f t="shared" si="3178"/>
        <v>0</v>
      </c>
      <c r="M317" s="849">
        <f t="shared" si="3178"/>
        <v>0</v>
      </c>
      <c r="N317" s="849">
        <f t="shared" si="3178"/>
        <v>0</v>
      </c>
      <c r="O317" s="849">
        <f t="shared" si="3178"/>
        <v>0</v>
      </c>
      <c r="P317" s="849">
        <f t="shared" si="3178"/>
        <v>0</v>
      </c>
      <c r="Q317" s="849">
        <f t="shared" si="3178"/>
        <v>0</v>
      </c>
      <c r="R317" s="849">
        <f t="shared" si="3178"/>
        <v>0</v>
      </c>
      <c r="S317" s="849">
        <f t="shared" si="3178"/>
        <v>0</v>
      </c>
      <c r="T317" s="849">
        <f t="shared" si="3178"/>
        <v>0</v>
      </c>
      <c r="U317" s="849">
        <f t="shared" si="3178"/>
        <v>0</v>
      </c>
      <c r="V317" s="849">
        <f t="shared" si="3178"/>
        <v>0</v>
      </c>
      <c r="W317" s="849">
        <f t="shared" si="3178"/>
        <v>0</v>
      </c>
      <c r="X317" s="849">
        <f t="shared" si="3178"/>
        <v>0</v>
      </c>
      <c r="Y317" s="849">
        <f t="shared" si="3178"/>
        <v>0</v>
      </c>
      <c r="Z317" s="849">
        <f t="shared" si="3178"/>
        <v>0</v>
      </c>
      <c r="AA317" s="849">
        <f t="shared" si="3178"/>
        <v>0</v>
      </c>
      <c r="AB317" s="849">
        <f t="shared" si="3178"/>
        <v>0</v>
      </c>
      <c r="AC317" s="849">
        <f t="shared" si="3178"/>
        <v>0</v>
      </c>
      <c r="AD317" s="849">
        <f t="shared" si="3178"/>
        <v>0</v>
      </c>
      <c r="AE317" s="849">
        <f t="shared" si="3178"/>
        <v>0</v>
      </c>
      <c r="AF317" s="849">
        <f t="shared" si="3178"/>
        <v>0</v>
      </c>
      <c r="AG317" s="849">
        <f t="shared" si="3178"/>
        <v>0</v>
      </c>
      <c r="AH317" s="849">
        <f t="shared" si="3178"/>
        <v>0</v>
      </c>
      <c r="AI317" s="849">
        <f t="shared" si="3178"/>
        <v>0</v>
      </c>
      <c r="AJ317" s="849">
        <f t="shared" si="3178"/>
        <v>0</v>
      </c>
      <c r="AK317" s="849">
        <f t="shared" si="3178"/>
        <v>0</v>
      </c>
      <c r="AL317" s="849">
        <f t="shared" si="3178"/>
        <v>0</v>
      </c>
      <c r="AM317" s="849">
        <f t="shared" si="3178"/>
        <v>0</v>
      </c>
      <c r="AN317" s="849">
        <f t="shared" si="3178"/>
        <v>0</v>
      </c>
      <c r="AO317" s="849">
        <f t="shared" si="3178"/>
        <v>0</v>
      </c>
      <c r="AP317" s="849">
        <f t="shared" si="3178"/>
        <v>0</v>
      </c>
      <c r="AQ317" s="849">
        <f t="shared" si="3178"/>
        <v>0</v>
      </c>
      <c r="AR317" s="849">
        <f t="shared" si="3178"/>
        <v>0</v>
      </c>
      <c r="AS317" s="849">
        <f t="shared" si="3178"/>
        <v>0</v>
      </c>
      <c r="AT317" s="849">
        <f t="shared" si="3178"/>
        <v>0</v>
      </c>
      <c r="AU317" s="849">
        <f t="shared" si="3178"/>
        <v>0</v>
      </c>
      <c r="AV317" s="849">
        <f t="shared" si="3178"/>
        <v>0</v>
      </c>
      <c r="AW317" s="849">
        <f t="shared" si="3178"/>
        <v>-2.9327658700101011E-2</v>
      </c>
      <c r="AX317" s="849">
        <f t="shared" si="3178"/>
        <v>-2.9327658700101011E-2</v>
      </c>
      <c r="AY317" s="849">
        <f t="shared" si="3178"/>
        <v>-2.9327658700101011E-2</v>
      </c>
      <c r="AZ317" s="849">
        <f t="shared" si="3178"/>
        <v>-2.9327658700101011E-2</v>
      </c>
      <c r="BA317" s="849">
        <f t="shared" si="3178"/>
        <v>-2.9327658700101011E-2</v>
      </c>
      <c r="BB317" s="849">
        <f t="shared" si="3178"/>
        <v>-0.24420801918926038</v>
      </c>
      <c r="BC317" s="849">
        <f t="shared" si="3178"/>
        <v>-0.24420801918926038</v>
      </c>
      <c r="BD317" s="849">
        <f t="shared" si="3178"/>
        <v>-0.24420801918926038</v>
      </c>
      <c r="BE317" s="849">
        <f t="shared" si="3178"/>
        <v>-0.24420801918926038</v>
      </c>
      <c r="BF317" s="849">
        <f t="shared" si="3178"/>
        <v>-0.12714208269673399</v>
      </c>
      <c r="BG317" s="849">
        <f t="shared" si="3178"/>
        <v>-0.12045039413375047</v>
      </c>
      <c r="BH317" s="849">
        <f t="shared" si="3178"/>
        <v>-0.12045039413375047</v>
      </c>
      <c r="BI317" s="849">
        <f t="shared" si="3178"/>
        <v>-0.12045039413375047</v>
      </c>
      <c r="BJ317" s="849">
        <f t="shared" si="3178"/>
        <v>-0.12045039413375047</v>
      </c>
      <c r="BK317" s="849">
        <f t="shared" si="3178"/>
        <v>-0.12045039413375047</v>
      </c>
      <c r="BL317" s="849">
        <f t="shared" si="3178"/>
        <v>-0.12045039413375047</v>
      </c>
      <c r="BM317" s="849">
        <f t="shared" si="3178"/>
        <v>-0.12045039413375047</v>
      </c>
      <c r="BN317" s="849">
        <f t="shared" si="3178"/>
        <v>-5.0945336084037507E-2</v>
      </c>
      <c r="BO317" s="849">
        <f t="shared" si="3178"/>
        <v>-5.0945336084037507E-2</v>
      </c>
      <c r="BP317" s="849">
        <f t="shared" si="3178"/>
        <v>-5.0945336084037507E-2</v>
      </c>
      <c r="BQ317" s="849">
        <f t="shared" si="3178"/>
        <v>-5.0945336084037507E-2</v>
      </c>
      <c r="BR317" s="849">
        <f t="shared" si="3178"/>
        <v>-5.0945336084037507E-2</v>
      </c>
      <c r="BS317" s="849">
        <f t="shared" si="3178"/>
        <v>-5.0945336084037507E-2</v>
      </c>
      <c r="BT317" s="849">
        <f t="shared" si="3178"/>
        <v>-5.0945336084037507E-2</v>
      </c>
      <c r="BU317" s="849">
        <f t="shared" si="3178"/>
        <v>9.9622826622143279E-3</v>
      </c>
      <c r="BV317" s="849">
        <f t="shared" si="3178"/>
        <v>9.9622826622143279E-3</v>
      </c>
      <c r="BW317" s="849">
        <f t="shared" ref="BW317:EH317" si="3179">BW314</f>
        <v>9.9622826622143279E-3</v>
      </c>
      <c r="BX317" s="849">
        <f t="shared" si="3179"/>
        <v>9.9622826622143279E-3</v>
      </c>
      <c r="BY317" s="849">
        <f t="shared" si="3179"/>
        <v>0</v>
      </c>
      <c r="BZ317" s="849">
        <f t="shared" si="3179"/>
        <v>0</v>
      </c>
      <c r="CA317" s="849">
        <f t="shared" si="3179"/>
        <v>-0.23634286634581958</v>
      </c>
      <c r="CB317" s="849">
        <f t="shared" si="3179"/>
        <v>-0.23634286634581958</v>
      </c>
      <c r="CC317" s="849">
        <f t="shared" si="3179"/>
        <v>-0.23634286634581958</v>
      </c>
      <c r="CD317" s="849">
        <f t="shared" si="3179"/>
        <v>-0.35613664851103266</v>
      </c>
      <c r="CE317" s="849">
        <f t="shared" si="3179"/>
        <v>-0.35613664851103266</v>
      </c>
      <c r="CF317" s="849">
        <f t="shared" si="3179"/>
        <v>-0.35613664851103266</v>
      </c>
      <c r="CG317" s="849">
        <f t="shared" si="3179"/>
        <v>-0.35613664851103266</v>
      </c>
      <c r="CH317" s="849">
        <f t="shared" si="3179"/>
        <v>-0.49248751683108161</v>
      </c>
      <c r="CI317" s="849">
        <f t="shared" si="3179"/>
        <v>-0.43188591633932827</v>
      </c>
      <c r="CJ317" s="849">
        <f t="shared" si="3179"/>
        <v>-0.43188591633932827</v>
      </c>
      <c r="CK317" s="849">
        <f t="shared" si="3179"/>
        <v>-0.43188591633932827</v>
      </c>
      <c r="CL317" s="849">
        <f t="shared" si="3179"/>
        <v>-0.43188591633932827</v>
      </c>
      <c r="CM317" s="849">
        <f t="shared" si="3179"/>
        <v>-0.43188591633932827</v>
      </c>
      <c r="CN317" s="849">
        <f t="shared" si="3179"/>
        <v>-0.43188591633932827</v>
      </c>
      <c r="CO317" s="849">
        <f t="shared" si="3179"/>
        <v>-0.43188591633932827</v>
      </c>
      <c r="CP317" s="849">
        <f t="shared" si="3179"/>
        <v>0</v>
      </c>
      <c r="CQ317" s="849">
        <f t="shared" si="3179"/>
        <v>0</v>
      </c>
      <c r="CR317" s="849">
        <f t="shared" si="3179"/>
        <v>0</v>
      </c>
      <c r="CS317" s="849">
        <f t="shared" si="3179"/>
        <v>0</v>
      </c>
      <c r="CT317" s="849">
        <f t="shared" si="3179"/>
        <v>0</v>
      </c>
      <c r="CU317" s="849">
        <f t="shared" si="3179"/>
        <v>0</v>
      </c>
      <c r="CV317" s="849">
        <f t="shared" si="3179"/>
        <v>0</v>
      </c>
      <c r="CW317" s="849">
        <f t="shared" si="3179"/>
        <v>0</v>
      </c>
      <c r="CX317" s="849">
        <f t="shared" si="3179"/>
        <v>0</v>
      </c>
      <c r="CY317" s="849">
        <f t="shared" si="3179"/>
        <v>0</v>
      </c>
      <c r="CZ317" s="849">
        <f t="shared" si="3179"/>
        <v>0</v>
      </c>
      <c r="DA317" s="849">
        <f t="shared" si="3179"/>
        <v>0</v>
      </c>
      <c r="DB317" s="849">
        <f t="shared" si="3179"/>
        <v>0</v>
      </c>
      <c r="DC317" s="849">
        <f t="shared" si="3179"/>
        <v>0</v>
      </c>
      <c r="DD317" s="849">
        <f t="shared" si="3179"/>
        <v>0</v>
      </c>
      <c r="DE317" s="849">
        <f t="shared" si="3179"/>
        <v>0</v>
      </c>
      <c r="DF317" s="849">
        <f t="shared" si="3179"/>
        <v>0</v>
      </c>
      <c r="DG317" s="849">
        <f t="shared" si="3179"/>
        <v>0</v>
      </c>
      <c r="DH317" s="849">
        <f t="shared" si="3179"/>
        <v>0</v>
      </c>
      <c r="DI317" s="849">
        <f t="shared" si="3179"/>
        <v>0</v>
      </c>
      <c r="DJ317" s="849">
        <f t="shared" si="3179"/>
        <v>0</v>
      </c>
      <c r="DK317" s="849">
        <f t="shared" si="3179"/>
        <v>0</v>
      </c>
      <c r="DL317" s="849">
        <f t="shared" si="3179"/>
        <v>0</v>
      </c>
      <c r="DM317" s="849">
        <f t="shared" si="3179"/>
        <v>0</v>
      </c>
      <c r="DN317" s="849">
        <f t="shared" si="3179"/>
        <v>8.490889347337216E-3</v>
      </c>
      <c r="DO317" s="849">
        <f t="shared" si="3179"/>
        <v>8.490889347337216E-3</v>
      </c>
      <c r="DP317" s="849">
        <f t="shared" si="3179"/>
        <v>8.490889347337216E-3</v>
      </c>
      <c r="DQ317" s="849">
        <f t="shared" si="3179"/>
        <v>8.490889347337216E-3</v>
      </c>
      <c r="DR317" s="849">
        <f t="shared" si="3179"/>
        <v>8.490889347337216E-3</v>
      </c>
      <c r="DS317" s="849">
        <f t="shared" si="3179"/>
        <v>8.490889347337216E-3</v>
      </c>
      <c r="DT317" s="849">
        <f t="shared" si="3179"/>
        <v>8.490889347337216E-3</v>
      </c>
      <c r="DU317" s="849">
        <f t="shared" si="3179"/>
        <v>9.9622826622169924E-3</v>
      </c>
      <c r="DV317" s="849">
        <f t="shared" si="3179"/>
        <v>9.9622826622169924E-3</v>
      </c>
      <c r="DW317" s="849">
        <f t="shared" si="3179"/>
        <v>9.9622826622169924E-3</v>
      </c>
      <c r="DX317" s="849">
        <f t="shared" si="3179"/>
        <v>9.9622826622169924E-3</v>
      </c>
      <c r="DY317" s="849">
        <f t="shared" si="3179"/>
        <v>0.17301295059414024</v>
      </c>
      <c r="DZ317" s="849">
        <f t="shared" si="3179"/>
        <v>0.17301295059414024</v>
      </c>
      <c r="EA317" s="849">
        <f t="shared" si="3179"/>
        <v>-0.53177144927809383</v>
      </c>
      <c r="EB317" s="849">
        <f t="shared" si="3179"/>
        <v>-0.53177144927809383</v>
      </c>
      <c r="EC317" s="849">
        <f t="shared" si="3179"/>
        <v>-0.53177144927809383</v>
      </c>
      <c r="ED317" s="849">
        <f t="shared" si="3179"/>
        <v>-2.2241155938544308</v>
      </c>
      <c r="EE317" s="849">
        <f t="shared" si="3179"/>
        <v>-2.2241155938544308</v>
      </c>
      <c r="EF317" s="849">
        <f t="shared" si="3179"/>
        <v>-2.2241155938544308</v>
      </c>
      <c r="EG317" s="849">
        <f t="shared" si="3179"/>
        <v>-2.2241155938544308</v>
      </c>
      <c r="EH317" s="849">
        <f t="shared" si="3179"/>
        <v>-0.64810785615696354</v>
      </c>
      <c r="EI317" s="849">
        <f t="shared" ref="EI317:GT317" si="3180">EI314</f>
        <v>-0.66864835496296049</v>
      </c>
      <c r="EJ317" s="849">
        <f t="shared" si="3180"/>
        <v>-0.66864835496296049</v>
      </c>
      <c r="EK317" s="849">
        <f t="shared" si="3180"/>
        <v>-0.66864835496296049</v>
      </c>
      <c r="EL317" s="849">
        <f t="shared" si="3180"/>
        <v>-0.66864835496296049</v>
      </c>
      <c r="EM317" s="849">
        <f t="shared" si="3180"/>
        <v>-0.66864835496296049</v>
      </c>
      <c r="EN317" s="849">
        <f t="shared" si="3180"/>
        <v>-0.66864835496296049</v>
      </c>
      <c r="EO317" s="849">
        <f t="shared" si="3180"/>
        <v>-0.66864835496296049</v>
      </c>
      <c r="EP317" s="849">
        <f t="shared" si="3180"/>
        <v>0.20301256276884061</v>
      </c>
      <c r="EQ317" s="849">
        <f t="shared" si="3180"/>
        <v>0.20301256276884061</v>
      </c>
      <c r="ER317" s="849">
        <f t="shared" si="3180"/>
        <v>0.20301256276884061</v>
      </c>
      <c r="ES317" s="849">
        <f t="shared" si="3180"/>
        <v>0.20301256276884061</v>
      </c>
      <c r="ET317" s="849">
        <f t="shared" si="3180"/>
        <v>0.20301256276884061</v>
      </c>
      <c r="EU317" s="849">
        <f t="shared" si="3180"/>
        <v>0.20301256276884061</v>
      </c>
      <c r="EV317" s="849">
        <f t="shared" si="3180"/>
        <v>0.20301256276884061</v>
      </c>
      <c r="EW317" s="849">
        <f t="shared" si="3180"/>
        <v>0.14565831350311065</v>
      </c>
      <c r="EX317" s="849">
        <f t="shared" si="3180"/>
        <v>0.14565831350311065</v>
      </c>
      <c r="EY317" s="849">
        <f t="shared" si="3180"/>
        <v>0.14565831350311065</v>
      </c>
      <c r="EZ317" s="849">
        <f t="shared" si="3180"/>
        <v>0.14565831350311065</v>
      </c>
      <c r="FA317" s="849">
        <f t="shared" si="3180"/>
        <v>0.14565831350311065</v>
      </c>
      <c r="FB317" s="849">
        <f t="shared" si="3180"/>
        <v>0.1148232942120524</v>
      </c>
      <c r="FC317" s="849">
        <f t="shared" si="3180"/>
        <v>0.1148232942120524</v>
      </c>
      <c r="FD317" s="849">
        <f t="shared" si="3180"/>
        <v>0.1148232942120524</v>
      </c>
      <c r="FE317" s="849">
        <f t="shared" si="3180"/>
        <v>0.1148232942120524</v>
      </c>
      <c r="FF317" s="849">
        <f t="shared" si="3180"/>
        <v>0.10706701700777455</v>
      </c>
      <c r="FG317" s="849">
        <f t="shared" si="3180"/>
        <v>5.3533508503886829E-2</v>
      </c>
      <c r="FH317" s="849">
        <f t="shared" si="3180"/>
        <v>5.3533508503886829E-2</v>
      </c>
      <c r="FI317" s="849">
        <f t="shared" si="3180"/>
        <v>5.3533508503886829E-2</v>
      </c>
      <c r="FJ317" s="849">
        <f t="shared" si="3180"/>
        <v>5.3533508503886829E-2</v>
      </c>
      <c r="FK317" s="849">
        <f t="shared" si="3180"/>
        <v>5.3533508503886829E-2</v>
      </c>
      <c r="FL317" s="849">
        <f t="shared" si="3180"/>
        <v>5.3533508503886829E-2</v>
      </c>
      <c r="FM317" s="849">
        <f t="shared" si="3180"/>
        <v>5.3533508503886829E-2</v>
      </c>
      <c r="FN317" s="849">
        <f t="shared" si="3180"/>
        <v>-0.34812646324090757</v>
      </c>
      <c r="FO317" s="849">
        <f t="shared" si="3180"/>
        <v>-0.34812646324090757</v>
      </c>
      <c r="FP317" s="849">
        <f t="shared" si="3180"/>
        <v>-0.34812646324090757</v>
      </c>
      <c r="FQ317" s="849">
        <f t="shared" si="3180"/>
        <v>-0.34812646324090757</v>
      </c>
      <c r="FR317" s="849">
        <f t="shared" si="3180"/>
        <v>-0.34812646324090757</v>
      </c>
      <c r="FS317" s="849">
        <f t="shared" si="3180"/>
        <v>-0.34812646324090757</v>
      </c>
      <c r="FT317" s="849">
        <f t="shared" si="3180"/>
        <v>-0.34812646324090757</v>
      </c>
      <c r="FU317" s="849">
        <f t="shared" si="3180"/>
        <v>-0.17932108791985257</v>
      </c>
      <c r="FV317" s="849">
        <f t="shared" si="3180"/>
        <v>-0.17932108791985257</v>
      </c>
      <c r="FW317" s="849">
        <f t="shared" si="3180"/>
        <v>-0.17932108791985257</v>
      </c>
      <c r="FX317" s="849">
        <f t="shared" si="3180"/>
        <v>-0.17932108791985257</v>
      </c>
      <c r="FY317" s="849">
        <f t="shared" si="3180"/>
        <v>0.38062849130710674</v>
      </c>
      <c r="FZ317" s="849">
        <f t="shared" si="3180"/>
        <v>0.38062849130710674</v>
      </c>
      <c r="GA317" s="849">
        <f t="shared" si="3180"/>
        <v>0.49238097155378568</v>
      </c>
      <c r="GB317" s="849">
        <f t="shared" si="3180"/>
        <v>0.49238097155378568</v>
      </c>
      <c r="GC317" s="849">
        <f t="shared" si="3180"/>
        <v>0.49238097155378568</v>
      </c>
      <c r="GD317" s="849">
        <f t="shared" si="3180"/>
        <v>-0.77213768260711202</v>
      </c>
      <c r="GE317" s="849">
        <f t="shared" si="3180"/>
        <v>-0.77213768260711202</v>
      </c>
      <c r="GF317" s="849">
        <f t="shared" si="3180"/>
        <v>-0.77213768260711202</v>
      </c>
      <c r="GG317" s="849">
        <f t="shared" si="3180"/>
        <v>-0.77213768260711202</v>
      </c>
      <c r="GH317" s="849">
        <f t="shared" si="3180"/>
        <v>1.2099210569819512</v>
      </c>
      <c r="GI317" s="849">
        <f t="shared" si="3180"/>
        <v>1.2238764457889513</v>
      </c>
      <c r="GJ317" s="849">
        <f t="shared" si="3180"/>
        <v>1.2238764457889513</v>
      </c>
      <c r="GK317" s="849">
        <f t="shared" si="3180"/>
        <v>1.2238764457889513</v>
      </c>
      <c r="GL317" s="849">
        <f t="shared" si="3180"/>
        <v>1.2238764457889513</v>
      </c>
      <c r="GM317" s="849">
        <f t="shared" si="3180"/>
        <v>1.2238764457889513</v>
      </c>
      <c r="GN317" s="849">
        <f t="shared" si="3180"/>
        <v>1.2238764457889513</v>
      </c>
      <c r="GO317" s="849">
        <f t="shared" si="3180"/>
        <v>1.2238764457889513</v>
      </c>
      <c r="GP317" s="849">
        <f t="shared" si="3180"/>
        <v>0.22747190768074965</v>
      </c>
      <c r="GQ317" s="849">
        <f t="shared" si="3180"/>
        <v>0.22747190768074965</v>
      </c>
      <c r="GR317" s="849">
        <f t="shared" si="3180"/>
        <v>0.22747190768074965</v>
      </c>
      <c r="GS317" s="849">
        <f t="shared" si="3180"/>
        <v>0.22747190768074965</v>
      </c>
      <c r="GT317" s="849">
        <f t="shared" si="3180"/>
        <v>0.22747190768074965</v>
      </c>
      <c r="GU317" s="849">
        <f t="shared" ref="GU317:JF317" si="3181">GU314</f>
        <v>0.22747190768074965</v>
      </c>
      <c r="GV317" s="849">
        <f t="shared" si="3181"/>
        <v>0.22747190768074965</v>
      </c>
      <c r="GW317" s="849">
        <f t="shared" si="3181"/>
        <v>-3.446775573386951E-2</v>
      </c>
      <c r="GX317" s="849">
        <f t="shared" si="3181"/>
        <v>-3.446775573386951E-2</v>
      </c>
      <c r="GY317" s="849">
        <f t="shared" si="3181"/>
        <v>-3.446775573386951E-2</v>
      </c>
      <c r="GZ317" s="849">
        <f t="shared" si="3181"/>
        <v>-3.446775573386951E-2</v>
      </c>
      <c r="HA317" s="849">
        <f t="shared" si="3181"/>
        <v>-3.446775573386951E-2</v>
      </c>
      <c r="HB317" s="849">
        <f t="shared" si="3181"/>
        <v>-4.1858296896708502E-2</v>
      </c>
      <c r="HC317" s="849">
        <f t="shared" si="3181"/>
        <v>-4.1858296896708502E-2</v>
      </c>
      <c r="HD317" s="849">
        <f t="shared" si="3181"/>
        <v>-4.1858296896708502E-2</v>
      </c>
      <c r="HE317" s="849">
        <f t="shared" si="3181"/>
        <v>-4.1858296896708502E-2</v>
      </c>
      <c r="HF317" s="849">
        <f t="shared" si="3181"/>
        <v>-0.14721714838569255</v>
      </c>
      <c r="HG317" s="849">
        <f t="shared" si="3181"/>
        <v>-0.10706701700777632</v>
      </c>
      <c r="HH317" s="849">
        <f t="shared" si="3181"/>
        <v>-0.10706701700777632</v>
      </c>
      <c r="HI317" s="849">
        <f t="shared" si="3181"/>
        <v>-0.10706701700777632</v>
      </c>
      <c r="HJ317" s="849">
        <f t="shared" si="3181"/>
        <v>-0.10706701700777632</v>
      </c>
      <c r="HK317" s="849">
        <f t="shared" si="3181"/>
        <v>-0.10706701700777632</v>
      </c>
      <c r="HL317" s="849">
        <f t="shared" si="3181"/>
        <v>-0.10706701700777632</v>
      </c>
      <c r="HM317" s="849">
        <f t="shared" si="3181"/>
        <v>-0.10706701700777632</v>
      </c>
      <c r="HN317" s="849">
        <f t="shared" si="3181"/>
        <v>0.22925401237815635</v>
      </c>
      <c r="HO317" s="849">
        <f t="shared" si="3181"/>
        <v>0.22925401237815635</v>
      </c>
      <c r="HP317" s="849">
        <f t="shared" si="3181"/>
        <v>0.22925401237815635</v>
      </c>
      <c r="HQ317" s="849">
        <f t="shared" si="3181"/>
        <v>0.22925401237815635</v>
      </c>
      <c r="HR317" s="849">
        <f t="shared" si="3181"/>
        <v>0.22925401237815635</v>
      </c>
      <c r="HS317" s="849">
        <f t="shared" si="3181"/>
        <v>0.22925401237815635</v>
      </c>
      <c r="HT317" s="849">
        <f t="shared" si="3181"/>
        <v>0.22925401237815635</v>
      </c>
      <c r="HU317" s="849">
        <f t="shared" si="3181"/>
        <v>0.11954739194657016</v>
      </c>
      <c r="HV317" s="849">
        <f t="shared" si="3181"/>
        <v>0.11954739194657016</v>
      </c>
      <c r="HW317" s="849">
        <f t="shared" si="3181"/>
        <v>0.11954739194657016</v>
      </c>
      <c r="HX317" s="849">
        <f t="shared" si="3181"/>
        <v>0.11954739194657016</v>
      </c>
      <c r="HY317" s="849">
        <f t="shared" si="3181"/>
        <v>0.71512019578911179</v>
      </c>
      <c r="HZ317" s="849">
        <f t="shared" si="3181"/>
        <v>0.71512019578911179</v>
      </c>
      <c r="IA317" s="849">
        <f t="shared" si="3181"/>
        <v>0.16740953032828632</v>
      </c>
      <c r="IB317" s="849">
        <f t="shared" si="3181"/>
        <v>0.16740953032828632</v>
      </c>
      <c r="IC317" s="849">
        <f t="shared" si="3181"/>
        <v>0.16740953032828632</v>
      </c>
      <c r="ID317" s="849">
        <f t="shared" si="3181"/>
        <v>-1.3711801725598267</v>
      </c>
      <c r="IE317" s="849">
        <f t="shared" si="3181"/>
        <v>-1.3711801725598267</v>
      </c>
      <c r="IF317" s="849">
        <f t="shared" si="3181"/>
        <v>-1.3711801725598267</v>
      </c>
      <c r="IG317" s="849">
        <f t="shared" si="3181"/>
        <v>-1.3711801725598267</v>
      </c>
      <c r="IH317" s="849">
        <f t="shared" si="3181"/>
        <v>-0.61283498528819269</v>
      </c>
      <c r="II317" s="849">
        <f t="shared" si="3181"/>
        <v>-0.72062893851549248</v>
      </c>
      <c r="IJ317" s="849">
        <f t="shared" si="3181"/>
        <v>-0.72062893851549248</v>
      </c>
      <c r="IK317" s="849">
        <f t="shared" si="3181"/>
        <v>-0.72062893851549248</v>
      </c>
      <c r="IL317" s="849">
        <f t="shared" si="3181"/>
        <v>-0.72062893851549248</v>
      </c>
      <c r="IM317" s="849">
        <f t="shared" si="3181"/>
        <v>-0.72062893851549248</v>
      </c>
      <c r="IN317" s="849">
        <f t="shared" si="3181"/>
        <v>-0.72062893851549248</v>
      </c>
      <c r="IO317" s="849">
        <f t="shared" si="3181"/>
        <v>-0.72062893851549248</v>
      </c>
      <c r="IP317" s="849">
        <f t="shared" si="3181"/>
        <v>-0.19322882480407877</v>
      </c>
      <c r="IQ317" s="849">
        <f t="shared" si="3181"/>
        <v>-0.19322882480407877</v>
      </c>
      <c r="IR317" s="849">
        <f t="shared" si="3181"/>
        <v>-0.19322882480407877</v>
      </c>
      <c r="IS317" s="849">
        <f t="shared" si="3181"/>
        <v>-0.19322882480407877</v>
      </c>
      <c r="IT317" s="849">
        <f t="shared" si="3181"/>
        <v>-0.19322882480407877</v>
      </c>
      <c r="IU317" s="849">
        <f t="shared" si="3181"/>
        <v>-0.19322882480407877</v>
      </c>
      <c r="IV317" s="849">
        <f t="shared" si="3181"/>
        <v>-0.19322882480407877</v>
      </c>
      <c r="IW317" s="849">
        <f t="shared" si="3181"/>
        <v>-1.8805791373900149E-2</v>
      </c>
      <c r="IX317" s="849">
        <f t="shared" si="3181"/>
        <v>-1.8805791373900149E-2</v>
      </c>
      <c r="IY317" s="849">
        <f t="shared" si="3181"/>
        <v>-1.8805791373900149E-2</v>
      </c>
      <c r="IZ317" s="849">
        <f t="shared" si="3181"/>
        <v>-1.8805791373900149E-2</v>
      </c>
      <c r="JA317" s="849">
        <f t="shared" si="3181"/>
        <v>-1.8805791373900149E-2</v>
      </c>
      <c r="JB317" s="849">
        <f t="shared" si="3181"/>
        <v>3.8851275780109162E-2</v>
      </c>
      <c r="JC317" s="849">
        <f t="shared" si="3181"/>
        <v>3.8851275780109162E-2</v>
      </c>
      <c r="JD317" s="849">
        <f t="shared" si="3181"/>
        <v>3.8851275780109162E-2</v>
      </c>
      <c r="JE317" s="849">
        <f t="shared" si="3181"/>
        <v>3.8851275780109162E-2</v>
      </c>
      <c r="JF317" s="849">
        <f t="shared" si="3181"/>
        <v>4.684181994090153E-2</v>
      </c>
      <c r="JG317" s="849">
        <f t="shared" ref="JG317:LR317" si="3182">JG314</f>
        <v>2.676675425194297E-2</v>
      </c>
      <c r="JH317" s="849">
        <f t="shared" si="3182"/>
        <v>2.676675425194297E-2</v>
      </c>
      <c r="JI317" s="849">
        <f t="shared" si="3182"/>
        <v>2.676675425194297E-2</v>
      </c>
      <c r="JJ317" s="849">
        <f t="shared" si="3182"/>
        <v>2.676675425194297E-2</v>
      </c>
      <c r="JK317" s="849">
        <f t="shared" si="3182"/>
        <v>2.676675425194297E-2</v>
      </c>
      <c r="JL317" s="849">
        <f t="shared" si="3182"/>
        <v>2.676675425194297E-2</v>
      </c>
      <c r="JM317" s="849">
        <f t="shared" si="3182"/>
        <v>2.676675425194297E-2</v>
      </c>
      <c r="JN317" s="849">
        <f t="shared" si="3182"/>
        <v>-0.16981778694678162</v>
      </c>
      <c r="JO317" s="849">
        <f t="shared" si="3182"/>
        <v>-0.16981778694678162</v>
      </c>
      <c r="JP317" s="849">
        <f t="shared" si="3182"/>
        <v>-0.16981778694678162</v>
      </c>
      <c r="JQ317" s="849">
        <f t="shared" si="3182"/>
        <v>-0.16981778694678162</v>
      </c>
      <c r="JR317" s="849">
        <f t="shared" si="3182"/>
        <v>-0.16981778694678162</v>
      </c>
      <c r="JS317" s="849">
        <f t="shared" si="3182"/>
        <v>-0.16981778694678162</v>
      </c>
      <c r="JT317" s="849">
        <f t="shared" si="3182"/>
        <v>-0.16981778694678162</v>
      </c>
      <c r="JU317" s="849">
        <f t="shared" si="3182"/>
        <v>-6.9735978635495854E-2</v>
      </c>
      <c r="JV317" s="849">
        <f t="shared" si="3182"/>
        <v>-6.9735978635495854E-2</v>
      </c>
      <c r="JW317" s="849">
        <f t="shared" si="3182"/>
        <v>-6.9735978635495854E-2</v>
      </c>
      <c r="JX317" s="849">
        <f t="shared" si="3182"/>
        <v>-6.9735978635495854E-2</v>
      </c>
      <c r="JY317" s="849">
        <f t="shared" si="3182"/>
        <v>4.6136786825105247E-2</v>
      </c>
      <c r="JZ317" s="849">
        <f t="shared" si="3182"/>
        <v>4.6136786825105247E-2</v>
      </c>
      <c r="KA317" s="849">
        <f t="shared" si="3182"/>
        <v>9.8476194310761045E-2</v>
      </c>
      <c r="KB317" s="849">
        <f t="shared" si="3182"/>
        <v>9.8476194310761045E-2</v>
      </c>
      <c r="KC317" s="849">
        <f t="shared" si="3182"/>
        <v>9.8476194310761045E-2</v>
      </c>
      <c r="KD317" s="849">
        <f t="shared" si="3182"/>
        <v>-1.5914620822717307</v>
      </c>
      <c r="KE317" s="849">
        <f t="shared" si="3182"/>
        <v>-1.5914620822717307</v>
      </c>
      <c r="KF317" s="849">
        <f t="shared" si="3182"/>
        <v>-1.5914620822717307</v>
      </c>
      <c r="KG317" s="849">
        <f t="shared" si="3182"/>
        <v>-1.5914620822717307</v>
      </c>
      <c r="KH317" s="849">
        <f t="shared" si="3182"/>
        <v>0.25726452905924635</v>
      </c>
      <c r="KI317" s="849">
        <f t="shared" si="3182"/>
        <v>0.19051304083564791</v>
      </c>
      <c r="KJ317" s="849">
        <f t="shared" si="3182"/>
        <v>0.19051304083564791</v>
      </c>
      <c r="KK317" s="849">
        <f t="shared" si="3182"/>
        <v>0.19051304083564791</v>
      </c>
      <c r="KL317" s="849">
        <f t="shared" si="3182"/>
        <v>0.19051304083564791</v>
      </c>
      <c r="KM317" s="849">
        <f t="shared" si="3182"/>
        <v>0.19051304083564791</v>
      </c>
      <c r="KN317" s="849">
        <f t="shared" si="3182"/>
        <v>0.19051304083564791</v>
      </c>
      <c r="KO317" s="849">
        <f t="shared" si="3182"/>
        <v>0.19051304083564791</v>
      </c>
      <c r="KP317" s="849">
        <f t="shared" si="3182"/>
        <v>0.32041741834600046</v>
      </c>
      <c r="KQ317" s="849">
        <f t="shared" si="3182"/>
        <v>0.32041741834600046</v>
      </c>
      <c r="KR317" s="849">
        <f t="shared" si="3182"/>
        <v>0.32041741834600046</v>
      </c>
      <c r="KS317" s="849">
        <f t="shared" si="3182"/>
        <v>0.32041741834600046</v>
      </c>
      <c r="KT317" s="849">
        <f t="shared" si="3182"/>
        <v>0.32041741834600046</v>
      </c>
      <c r="KU317" s="849">
        <f t="shared" si="3182"/>
        <v>0.32041741834600046</v>
      </c>
      <c r="KV317" s="849">
        <f t="shared" si="3182"/>
        <v>0.32041741834600046</v>
      </c>
      <c r="KW317" s="849">
        <f t="shared" si="3182"/>
        <v>-1.0461793084104443E-3</v>
      </c>
      <c r="KX317" s="849">
        <f t="shared" si="3182"/>
        <v>-1.0461793084104443E-3</v>
      </c>
      <c r="KY317" s="849">
        <f t="shared" si="3182"/>
        <v>-1.0461793084104443E-3</v>
      </c>
      <c r="KZ317" s="849">
        <f t="shared" si="3182"/>
        <v>-1.0461793084104443E-3</v>
      </c>
      <c r="LA317" s="849">
        <f t="shared" si="3182"/>
        <v>-1.0461793084104443E-3</v>
      </c>
      <c r="LB317" s="849">
        <f t="shared" si="3182"/>
        <v>-1.8317020310876231E-2</v>
      </c>
      <c r="LC317" s="849">
        <f t="shared" si="3182"/>
        <v>-1.8317020310876231E-2</v>
      </c>
      <c r="LD317" s="849">
        <f t="shared" si="3182"/>
        <v>-1.8317020310876231E-2</v>
      </c>
      <c r="LE317" s="849">
        <f t="shared" si="3182"/>
        <v>-1.8317020310876231E-2</v>
      </c>
      <c r="LF317" s="849">
        <f t="shared" si="3182"/>
        <v>-4.0150131377918008E-2</v>
      </c>
      <c r="LG317" s="849">
        <f t="shared" si="3182"/>
        <v>-2.0075065688957672E-2</v>
      </c>
      <c r="LH317" s="849">
        <f t="shared" si="3182"/>
        <v>-2.0075065688957672E-2</v>
      </c>
      <c r="LI317" s="849">
        <f t="shared" si="3182"/>
        <v>-2.0075065688957672E-2</v>
      </c>
      <c r="LJ317" s="849">
        <f t="shared" si="3182"/>
        <v>-2.0075065688957672E-2</v>
      </c>
      <c r="LK317" s="849">
        <f t="shared" si="3182"/>
        <v>-2.0075065688957672E-2</v>
      </c>
      <c r="LL317" s="849">
        <f t="shared" si="3182"/>
        <v>-2.0075065688957672E-2</v>
      </c>
      <c r="LM317" s="849">
        <f t="shared" si="3182"/>
        <v>-2.0075065688957672E-2</v>
      </c>
      <c r="LN317" s="849">
        <f t="shared" si="3182"/>
        <v>0.15283600825210542</v>
      </c>
      <c r="LO317" s="849">
        <f t="shared" si="3182"/>
        <v>0.15283600825210542</v>
      </c>
      <c r="LP317" s="849">
        <f t="shared" si="3182"/>
        <v>0.15283600825210542</v>
      </c>
      <c r="LQ317" s="849">
        <f t="shared" si="3182"/>
        <v>0.15283600825210542</v>
      </c>
      <c r="LR317" s="849">
        <f t="shared" si="3182"/>
        <v>0.15283600825210542</v>
      </c>
      <c r="LS317" s="849">
        <f t="shared" ref="LS317:OD317" si="3183">LS314</f>
        <v>0.15283600825210542</v>
      </c>
      <c r="LT317" s="849">
        <f t="shared" si="3183"/>
        <v>0.15283600825210542</v>
      </c>
      <c r="LU317" s="849">
        <f t="shared" si="3183"/>
        <v>5.9773695973286856E-2</v>
      </c>
      <c r="LV317" s="849">
        <f t="shared" si="3183"/>
        <v>5.9773695973286856E-2</v>
      </c>
      <c r="LW317" s="849">
        <f t="shared" si="3183"/>
        <v>5.9773695973286856E-2</v>
      </c>
      <c r="LX317" s="849">
        <f t="shared" si="3183"/>
        <v>5.9773695973286856E-2</v>
      </c>
      <c r="LY317" s="849">
        <f t="shared" si="3183"/>
        <v>-2.30683934125544E-2</v>
      </c>
      <c r="LZ317" s="849">
        <f t="shared" si="3183"/>
        <v>-2.30683934125544E-2</v>
      </c>
      <c r="MA317" s="849">
        <f t="shared" si="3183"/>
        <v>-0.76811431562390808</v>
      </c>
      <c r="MB317" s="849">
        <f t="shared" si="3183"/>
        <v>-0.76811431562390808</v>
      </c>
      <c r="MC317" s="849">
        <f t="shared" si="3183"/>
        <v>-0.76811431562390808</v>
      </c>
      <c r="MD317" s="849">
        <f t="shared" si="3183"/>
        <v>-1.5379005076472145</v>
      </c>
      <c r="ME317" s="849">
        <f t="shared" si="3183"/>
        <v>-1.5379005076472145</v>
      </c>
      <c r="MF317" s="849">
        <f t="shared" si="3183"/>
        <v>-1.5379005076472145</v>
      </c>
      <c r="MG317" s="849">
        <f t="shared" si="3183"/>
        <v>-1.5379005076472145</v>
      </c>
      <c r="MH317" s="849">
        <f t="shared" si="3183"/>
        <v>-0.86575611324178769</v>
      </c>
      <c r="MI317" s="849">
        <f t="shared" si="3183"/>
        <v>-0.86030123341840081</v>
      </c>
      <c r="MJ317" s="849">
        <f t="shared" si="3183"/>
        <v>-0.86030123341840081</v>
      </c>
      <c r="MK317" s="849">
        <f t="shared" si="3183"/>
        <v>-0.86030123341840081</v>
      </c>
      <c r="ML317" s="849">
        <f t="shared" si="3183"/>
        <v>-0.86030123341840081</v>
      </c>
      <c r="MM317" s="849">
        <f t="shared" si="3183"/>
        <v>-0.86030123341840081</v>
      </c>
      <c r="MN317" s="849">
        <f t="shared" si="3183"/>
        <v>-0.86030123341840081</v>
      </c>
      <c r="MO317" s="849">
        <f t="shared" si="3183"/>
        <v>-0.86030123341840081</v>
      </c>
      <c r="MP317" s="849">
        <f t="shared" si="3183"/>
        <v>-0.56501086746507845</v>
      </c>
      <c r="MQ317" s="849">
        <f t="shared" si="3183"/>
        <v>-0.56501086746507845</v>
      </c>
      <c r="MR317" s="849">
        <f t="shared" si="3183"/>
        <v>-0.56501086746507845</v>
      </c>
      <c r="MS317" s="849">
        <f t="shared" si="3183"/>
        <v>-0.56501086746507845</v>
      </c>
      <c r="MT317" s="849">
        <f t="shared" si="3183"/>
        <v>-0.56501086746507845</v>
      </c>
      <c r="MU317" s="849">
        <f t="shared" si="3183"/>
        <v>-0.56501086746507845</v>
      </c>
      <c r="MV317" s="849">
        <f t="shared" si="3183"/>
        <v>-0.56501086746507845</v>
      </c>
      <c r="MW317" s="849">
        <f t="shared" si="3183"/>
        <v>-7.5119846866659401E-2</v>
      </c>
      <c r="MX317" s="849">
        <f t="shared" si="3183"/>
        <v>-7.5119846866659401E-2</v>
      </c>
      <c r="MY317" s="849">
        <f t="shared" si="3183"/>
        <v>-7.5119846866659401E-2</v>
      </c>
      <c r="MZ317" s="849">
        <f t="shared" si="3183"/>
        <v>-7.5119846866659401E-2</v>
      </c>
      <c r="NA317" s="849">
        <f t="shared" si="3183"/>
        <v>-7.5119846866659401E-2</v>
      </c>
      <c r="NB317" s="849">
        <f t="shared" si="3183"/>
        <v>-0.17760583213764569</v>
      </c>
      <c r="NC317" s="849">
        <f t="shared" si="3183"/>
        <v>-0.17760583213764569</v>
      </c>
      <c r="ND317" s="849">
        <f t="shared" si="3183"/>
        <v>-0.17760583213764569</v>
      </c>
      <c r="NE317" s="849">
        <f t="shared" si="3183"/>
        <v>-0.17760583213764569</v>
      </c>
      <c r="NF317" s="849">
        <f t="shared" si="3183"/>
        <v>-0.32789273958631338</v>
      </c>
      <c r="NG317" s="849">
        <f t="shared" si="3183"/>
        <v>-0.32789273958631338</v>
      </c>
      <c r="NH317" s="849">
        <f t="shared" si="3183"/>
        <v>-0.32789273958631338</v>
      </c>
      <c r="NI317" s="849">
        <f t="shared" si="3183"/>
        <v>-0.32789273958631338</v>
      </c>
      <c r="NJ317" s="849">
        <f t="shared" si="3183"/>
        <v>-0.32789273958631338</v>
      </c>
      <c r="NK317" s="849">
        <f t="shared" si="3183"/>
        <v>-0.32789273958631338</v>
      </c>
      <c r="NL317" s="849">
        <f t="shared" si="3183"/>
        <v>-0.32789273958631338</v>
      </c>
      <c r="NM317" s="849">
        <f t="shared" si="3183"/>
        <v>-0.32789273958631338</v>
      </c>
      <c r="NN317" s="849">
        <f t="shared" si="3183"/>
        <v>0.15283600825210542</v>
      </c>
      <c r="NO317" s="849">
        <f t="shared" si="3183"/>
        <v>0.15283600825210542</v>
      </c>
      <c r="NP317" s="849">
        <f t="shared" si="3183"/>
        <v>0.15283600825210542</v>
      </c>
      <c r="NQ317" s="849">
        <f t="shared" si="3183"/>
        <v>0.15283600825210542</v>
      </c>
      <c r="NR317" s="849">
        <f t="shared" si="3183"/>
        <v>0.15283600825210542</v>
      </c>
      <c r="NS317" s="849">
        <f t="shared" si="3183"/>
        <v>0.15283600825210542</v>
      </c>
      <c r="NT317" s="849">
        <f t="shared" si="3183"/>
        <v>0.15283600825210542</v>
      </c>
      <c r="NU317" s="849">
        <f t="shared" si="3183"/>
        <v>5.9773695973286856E-2</v>
      </c>
      <c r="NV317" s="849">
        <f t="shared" si="3183"/>
        <v>5.9773695973286856E-2</v>
      </c>
      <c r="NW317" s="849">
        <f t="shared" si="3183"/>
        <v>5.9773695973286856E-2</v>
      </c>
      <c r="NX317" s="849">
        <f t="shared" si="3183"/>
        <v>5.9773695973286856E-2</v>
      </c>
      <c r="NY317" s="849">
        <f t="shared" si="3183"/>
        <v>-2.30683934125544E-2</v>
      </c>
      <c r="NZ317" s="849">
        <f t="shared" si="3183"/>
        <v>-2.30683934125544E-2</v>
      </c>
      <c r="OA317" s="849">
        <f t="shared" si="3183"/>
        <v>-0.76811431562390808</v>
      </c>
      <c r="OB317" s="849">
        <f t="shared" si="3183"/>
        <v>-0.76811431562390808</v>
      </c>
      <c r="OC317" s="849">
        <f t="shared" si="3183"/>
        <v>-0.76811431562390808</v>
      </c>
      <c r="OD317" s="849">
        <f t="shared" si="3183"/>
        <v>-1.5379005076472145</v>
      </c>
      <c r="OE317" s="849">
        <f t="shared" ref="OE317:QP317" si="3184">OE314</f>
        <v>-1.5379005076472145</v>
      </c>
      <c r="OF317" s="849">
        <f t="shared" si="3184"/>
        <v>-1.5379005076472145</v>
      </c>
      <c r="OG317" s="849">
        <f t="shared" si="3184"/>
        <v>-1.5379005076472145</v>
      </c>
      <c r="OH317" s="849">
        <f t="shared" si="3184"/>
        <v>-0.86575611324178769</v>
      </c>
      <c r="OI317" s="849">
        <f t="shared" si="3184"/>
        <v>-0.86030123341840081</v>
      </c>
      <c r="OJ317" s="849">
        <f t="shared" si="3184"/>
        <v>-0.86030123341840081</v>
      </c>
      <c r="OK317" s="849">
        <f t="shared" si="3184"/>
        <v>-0.86030123341840081</v>
      </c>
      <c r="OL317" s="849">
        <f t="shared" si="3184"/>
        <v>-0.86030123341840081</v>
      </c>
      <c r="OM317" s="849">
        <f t="shared" si="3184"/>
        <v>-0.86030123341840081</v>
      </c>
      <c r="ON317" s="849">
        <f t="shared" si="3184"/>
        <v>-0.86030123341840081</v>
      </c>
      <c r="OO317" s="849">
        <f t="shared" si="3184"/>
        <v>-0.86030123341840081</v>
      </c>
      <c r="OP317" s="849">
        <f t="shared" si="3184"/>
        <v>-0.56501086746507845</v>
      </c>
      <c r="OQ317" s="849">
        <f t="shared" si="3184"/>
        <v>-0.56501086746507845</v>
      </c>
      <c r="OR317" s="849">
        <f t="shared" si="3184"/>
        <v>-0.56501086746507845</v>
      </c>
      <c r="OS317" s="849">
        <f t="shared" si="3184"/>
        <v>-0.56501086746507845</v>
      </c>
      <c r="OT317" s="849">
        <f t="shared" si="3184"/>
        <v>-0.56501086746507845</v>
      </c>
      <c r="OU317" s="849">
        <f t="shared" si="3184"/>
        <v>-0.56501086746507845</v>
      </c>
      <c r="OV317" s="849">
        <f t="shared" si="3184"/>
        <v>-0.56501086746507845</v>
      </c>
      <c r="OW317" s="849">
        <f t="shared" si="3184"/>
        <v>-7.5119846866659401E-2</v>
      </c>
      <c r="OX317" s="849">
        <f t="shared" si="3184"/>
        <v>-7.5119846866659401E-2</v>
      </c>
      <c r="OY317" s="849">
        <f t="shared" si="3184"/>
        <v>-7.5119846866659401E-2</v>
      </c>
      <c r="OZ317" s="849">
        <f t="shared" si="3184"/>
        <v>-7.5119846866659401E-2</v>
      </c>
      <c r="PA317" s="849">
        <f t="shared" si="3184"/>
        <v>-7.5119846866659401E-2</v>
      </c>
      <c r="PB317" s="849">
        <f t="shared" si="3184"/>
        <v>-0.17760583213764569</v>
      </c>
      <c r="PC317" s="849">
        <f t="shared" si="3184"/>
        <v>-0.17760583213764569</v>
      </c>
      <c r="PD317" s="849">
        <f t="shared" si="3184"/>
        <v>-0.17760583213764569</v>
      </c>
      <c r="PE317" s="849">
        <f t="shared" si="3184"/>
        <v>-0.17760583213764569</v>
      </c>
      <c r="PF317" s="849">
        <f t="shared" si="3184"/>
        <v>-0.32789273958631338</v>
      </c>
      <c r="PG317" s="849">
        <f t="shared" si="3184"/>
        <v>-0.32789273958631338</v>
      </c>
      <c r="PH317" s="849">
        <f t="shared" si="3184"/>
        <v>-0.32789273958631338</v>
      </c>
      <c r="PI317" s="849">
        <f t="shared" si="3184"/>
        <v>-0.32789273958631338</v>
      </c>
      <c r="PJ317" s="849">
        <f t="shared" si="3184"/>
        <v>-0.32789273958631338</v>
      </c>
      <c r="PK317" s="849">
        <f t="shared" si="3184"/>
        <v>-0.32789273958631338</v>
      </c>
      <c r="PL317" s="849">
        <f t="shared" si="3184"/>
        <v>-0.32789273958631338</v>
      </c>
      <c r="PM317" s="849">
        <f t="shared" si="3184"/>
        <v>-0.32789273958631338</v>
      </c>
      <c r="PN317" s="849">
        <f t="shared" si="3184"/>
        <v>0.15283600825210542</v>
      </c>
      <c r="PO317" s="849">
        <f t="shared" si="3184"/>
        <v>0.15283600825210542</v>
      </c>
      <c r="PP317" s="849">
        <f t="shared" si="3184"/>
        <v>0.15283600825210542</v>
      </c>
      <c r="PQ317" s="849">
        <f t="shared" si="3184"/>
        <v>0.15283600825210542</v>
      </c>
      <c r="PR317" s="849">
        <f t="shared" si="3184"/>
        <v>0.15283600825210542</v>
      </c>
      <c r="PS317" s="849">
        <f t="shared" si="3184"/>
        <v>0.15283600825210542</v>
      </c>
      <c r="PT317" s="849">
        <f t="shared" si="3184"/>
        <v>0.15283600825210542</v>
      </c>
      <c r="PU317" s="849">
        <f t="shared" si="3184"/>
        <v>5.9773695973286856E-2</v>
      </c>
      <c r="PV317" s="849">
        <f t="shared" si="3184"/>
        <v>5.9773695973286856E-2</v>
      </c>
      <c r="PW317" s="849">
        <f t="shared" si="3184"/>
        <v>5.9773695973286856E-2</v>
      </c>
      <c r="PX317" s="849">
        <f t="shared" si="3184"/>
        <v>5.9773695973286856E-2</v>
      </c>
      <c r="PY317" s="849">
        <f t="shared" si="3184"/>
        <v>-2.30683934125544E-2</v>
      </c>
      <c r="PZ317" s="849">
        <f t="shared" si="3184"/>
        <v>-2.30683934125544E-2</v>
      </c>
      <c r="QA317" s="849">
        <f t="shared" si="3184"/>
        <v>-0.76811431562390808</v>
      </c>
      <c r="QB317" s="849">
        <f t="shared" si="3184"/>
        <v>-0.76811431562390808</v>
      </c>
      <c r="QC317" s="849">
        <f t="shared" si="3184"/>
        <v>-0.76811431562390808</v>
      </c>
      <c r="QD317" s="849">
        <f t="shared" si="3184"/>
        <v>-1.5379005076472145</v>
      </c>
      <c r="QE317" s="849">
        <f t="shared" si="3184"/>
        <v>-1.5379005076472145</v>
      </c>
      <c r="QF317" s="849">
        <f t="shared" si="3184"/>
        <v>-1.5379005076472145</v>
      </c>
      <c r="QG317" s="849">
        <f t="shared" si="3184"/>
        <v>-1.5379005076472145</v>
      </c>
      <c r="QH317" s="849">
        <f t="shared" si="3184"/>
        <v>-0.86575611324178769</v>
      </c>
      <c r="QI317" s="849">
        <f t="shared" si="3184"/>
        <v>-0.86030123341840081</v>
      </c>
      <c r="QJ317" s="849">
        <f t="shared" si="3184"/>
        <v>-0.86030123341840081</v>
      </c>
      <c r="QK317" s="849">
        <f t="shared" si="3184"/>
        <v>-0.86030123341840081</v>
      </c>
      <c r="QL317" s="849">
        <f t="shared" si="3184"/>
        <v>-0.86030123341840081</v>
      </c>
      <c r="QM317" s="849">
        <f t="shared" si="3184"/>
        <v>-0.86030123341840081</v>
      </c>
      <c r="QN317" s="849">
        <f t="shared" si="3184"/>
        <v>-0.86030123341840081</v>
      </c>
      <c r="QO317" s="849">
        <f t="shared" si="3184"/>
        <v>-0.86030123341840081</v>
      </c>
      <c r="QP317" s="849">
        <f t="shared" si="3184"/>
        <v>-0.56501086746507845</v>
      </c>
      <c r="QQ317" s="849">
        <f t="shared" ref="QQ317:SI317" si="3185">QQ314</f>
        <v>-0.56501086746507845</v>
      </c>
      <c r="QR317" s="849">
        <f t="shared" si="3185"/>
        <v>-0.56501086746507845</v>
      </c>
      <c r="QS317" s="849">
        <f t="shared" si="3185"/>
        <v>-0.56501086746507845</v>
      </c>
      <c r="QT317" s="849">
        <f t="shared" si="3185"/>
        <v>-0.56501086746507845</v>
      </c>
      <c r="QU317" s="849">
        <f t="shared" si="3185"/>
        <v>-0.56501086746507845</v>
      </c>
      <c r="QV317" s="849">
        <f t="shared" si="3185"/>
        <v>-0.56501086746507845</v>
      </c>
      <c r="QW317" s="849">
        <f t="shared" si="3185"/>
        <v>-7.5119846866659401E-2</v>
      </c>
      <c r="QX317" s="849">
        <f t="shared" si="3185"/>
        <v>-7.5119846866659401E-2</v>
      </c>
      <c r="QY317" s="849">
        <f t="shared" si="3185"/>
        <v>-7.5119846866659401E-2</v>
      </c>
      <c r="QZ317" s="849">
        <f t="shared" si="3185"/>
        <v>-7.5119846866659401E-2</v>
      </c>
      <c r="RA317" s="849">
        <f t="shared" si="3185"/>
        <v>-7.5119846866659401E-2</v>
      </c>
      <c r="RB317" s="849">
        <f t="shared" si="3185"/>
        <v>-0.17760583213764569</v>
      </c>
      <c r="RC317" s="849">
        <f t="shared" si="3185"/>
        <v>-0.17760583213764569</v>
      </c>
      <c r="RD317" s="849">
        <f t="shared" si="3185"/>
        <v>-0.17760583213764569</v>
      </c>
      <c r="RE317" s="849">
        <f t="shared" si="3185"/>
        <v>-0.17760583213764569</v>
      </c>
      <c r="RF317" s="849">
        <f t="shared" si="3185"/>
        <v>-0.32789273958631338</v>
      </c>
      <c r="RG317" s="849">
        <f t="shared" si="3185"/>
        <v>-0.32789273958631338</v>
      </c>
      <c r="RH317" s="849">
        <f t="shared" si="3185"/>
        <v>-0.32789273958631338</v>
      </c>
      <c r="RI317" s="849">
        <f t="shared" si="3185"/>
        <v>-0.32789273958631338</v>
      </c>
      <c r="RJ317" s="849">
        <f t="shared" si="3185"/>
        <v>-0.32789273958631338</v>
      </c>
      <c r="RK317" s="849">
        <f t="shared" si="3185"/>
        <v>-0.32789273958631338</v>
      </c>
      <c r="RL317" s="849">
        <f t="shared" si="3185"/>
        <v>-0.32789273958631338</v>
      </c>
      <c r="RM317" s="849">
        <f t="shared" si="3185"/>
        <v>-0.32789273958631338</v>
      </c>
      <c r="RN317" s="849">
        <f t="shared" si="3185"/>
        <v>0.15283600825210542</v>
      </c>
      <c r="RO317" s="849">
        <f t="shared" si="3185"/>
        <v>0.15283600825210542</v>
      </c>
      <c r="RP317" s="849">
        <f t="shared" si="3185"/>
        <v>0.15283600825210542</v>
      </c>
      <c r="RQ317" s="849">
        <f t="shared" si="3185"/>
        <v>0.15283600825210542</v>
      </c>
      <c r="RR317" s="849">
        <f t="shared" si="3185"/>
        <v>0.15283600825210542</v>
      </c>
      <c r="RS317" s="849">
        <f t="shared" si="3185"/>
        <v>0.15283600825210542</v>
      </c>
      <c r="RT317" s="849">
        <f t="shared" si="3185"/>
        <v>0.15283600825210542</v>
      </c>
      <c r="RU317" s="849">
        <f t="shared" si="3185"/>
        <v>5.9773695973286856E-2</v>
      </c>
      <c r="RV317" s="849">
        <f t="shared" si="3185"/>
        <v>5.9773695973286856E-2</v>
      </c>
      <c r="RW317" s="849">
        <f t="shared" si="3185"/>
        <v>5.9773695973286856E-2</v>
      </c>
      <c r="RX317" s="849">
        <f t="shared" si="3185"/>
        <v>5.9773695973286856E-2</v>
      </c>
      <c r="RY317" s="849">
        <f t="shared" si="3185"/>
        <v>-2.30683934125544E-2</v>
      </c>
      <c r="RZ317" s="849">
        <f t="shared" si="3185"/>
        <v>-2.30683934125544E-2</v>
      </c>
      <c r="SA317" s="849">
        <f t="shared" si="3185"/>
        <v>-0.76811431562390808</v>
      </c>
      <c r="SB317" s="849">
        <f t="shared" si="3185"/>
        <v>-0.76811431562390808</v>
      </c>
      <c r="SC317" s="849">
        <f t="shared" si="3185"/>
        <v>-0.76811431562390808</v>
      </c>
      <c r="SD317" s="849">
        <f t="shared" si="3185"/>
        <v>-1.5379005076472145</v>
      </c>
      <c r="SE317" s="849">
        <f t="shared" si="3185"/>
        <v>-1.5379005076472145</v>
      </c>
      <c r="SF317" s="849">
        <f t="shared" si="3185"/>
        <v>-1.5379005076472145</v>
      </c>
      <c r="SG317" s="849">
        <f t="shared" si="3185"/>
        <v>-1.5379005076472145</v>
      </c>
      <c r="SH317" s="849">
        <f t="shared" si="3185"/>
        <v>-0.86575611324178769</v>
      </c>
      <c r="SI317" s="849">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49">
        <f t="shared" ref="K318:BV318" si="3186">K315</f>
        <v>0</v>
      </c>
      <c r="L318" s="849">
        <f t="shared" si="3186"/>
        <v>0</v>
      </c>
      <c r="M318" s="849">
        <f t="shared" si="3186"/>
        <v>0</v>
      </c>
      <c r="N318" s="849">
        <f t="shared" si="3186"/>
        <v>0</v>
      </c>
      <c r="O318" s="849">
        <f t="shared" si="3186"/>
        <v>0</v>
      </c>
      <c r="P318" s="849">
        <f t="shared" si="3186"/>
        <v>0</v>
      </c>
      <c r="Q318" s="849">
        <f t="shared" si="3186"/>
        <v>0</v>
      </c>
      <c r="R318" s="849">
        <f t="shared" si="3186"/>
        <v>0</v>
      </c>
      <c r="S318" s="849">
        <f t="shared" si="3186"/>
        <v>0</v>
      </c>
      <c r="T318" s="849">
        <f t="shared" si="3186"/>
        <v>0</v>
      </c>
      <c r="U318" s="849">
        <f t="shared" si="3186"/>
        <v>0</v>
      </c>
      <c r="V318" s="849">
        <f t="shared" si="3186"/>
        <v>0</v>
      </c>
      <c r="W318" s="849">
        <f t="shared" si="3186"/>
        <v>0</v>
      </c>
      <c r="X318" s="849">
        <f t="shared" si="3186"/>
        <v>0</v>
      </c>
      <c r="Y318" s="849">
        <f t="shared" si="3186"/>
        <v>0</v>
      </c>
      <c r="Z318" s="849">
        <f t="shared" si="3186"/>
        <v>0</v>
      </c>
      <c r="AA318" s="849">
        <f t="shared" si="3186"/>
        <v>0</v>
      </c>
      <c r="AB318" s="849">
        <f t="shared" si="3186"/>
        <v>0</v>
      </c>
      <c r="AC318" s="849">
        <f t="shared" si="3186"/>
        <v>0</v>
      </c>
      <c r="AD318" s="849">
        <f t="shared" si="3186"/>
        <v>0</v>
      </c>
      <c r="AE318" s="849">
        <f t="shared" si="3186"/>
        <v>0</v>
      </c>
      <c r="AF318" s="849">
        <f t="shared" si="3186"/>
        <v>0</v>
      </c>
      <c r="AG318" s="849">
        <f t="shared" si="3186"/>
        <v>0</v>
      </c>
      <c r="AH318" s="849">
        <f t="shared" si="3186"/>
        <v>0</v>
      </c>
      <c r="AI318" s="849">
        <f t="shared" si="3186"/>
        <v>0</v>
      </c>
      <c r="AJ318" s="849">
        <f t="shared" si="3186"/>
        <v>0</v>
      </c>
      <c r="AK318" s="849">
        <f t="shared" si="3186"/>
        <v>0</v>
      </c>
      <c r="AL318" s="849">
        <f t="shared" si="3186"/>
        <v>0</v>
      </c>
      <c r="AM318" s="849">
        <f t="shared" si="3186"/>
        <v>0</v>
      </c>
      <c r="AN318" s="849">
        <f t="shared" si="3186"/>
        <v>0</v>
      </c>
      <c r="AO318" s="849">
        <f t="shared" si="3186"/>
        <v>0</v>
      </c>
      <c r="AP318" s="849">
        <f t="shared" si="3186"/>
        <v>0</v>
      </c>
      <c r="AQ318" s="849">
        <f t="shared" si="3186"/>
        <v>0</v>
      </c>
      <c r="AR318" s="849">
        <f t="shared" si="3186"/>
        <v>0</v>
      </c>
      <c r="AS318" s="849">
        <f t="shared" si="3186"/>
        <v>0</v>
      </c>
      <c r="AT318" s="849">
        <f t="shared" si="3186"/>
        <v>0</v>
      </c>
      <c r="AU318" s="849">
        <f t="shared" si="3186"/>
        <v>0</v>
      </c>
      <c r="AV318" s="849">
        <f t="shared" si="3186"/>
        <v>0</v>
      </c>
      <c r="AW318" s="849">
        <f t="shared" si="3186"/>
        <v>-2.9327658700101011E-2</v>
      </c>
      <c r="AX318" s="849">
        <f t="shared" si="3186"/>
        <v>-2.9327658700101011E-2</v>
      </c>
      <c r="AY318" s="849">
        <f t="shared" si="3186"/>
        <v>-2.9327658700101011E-2</v>
      </c>
      <c r="AZ318" s="849">
        <f t="shared" si="3186"/>
        <v>-2.9327658700101011E-2</v>
      </c>
      <c r="BA318" s="849">
        <f t="shared" si="3186"/>
        <v>-2.9327658700101011E-2</v>
      </c>
      <c r="BB318" s="849">
        <f t="shared" si="3186"/>
        <v>-0.24420801918926038</v>
      </c>
      <c r="BC318" s="849">
        <f t="shared" si="3186"/>
        <v>-0.24420801918926038</v>
      </c>
      <c r="BD318" s="849">
        <f t="shared" si="3186"/>
        <v>-0.24420801918926038</v>
      </c>
      <c r="BE318" s="849">
        <f t="shared" si="3186"/>
        <v>-0.24420801918926038</v>
      </c>
      <c r="BF318" s="849">
        <f t="shared" si="3186"/>
        <v>-0.12714208269673399</v>
      </c>
      <c r="BG318" s="849">
        <f t="shared" si="3186"/>
        <v>-0.12045039413375047</v>
      </c>
      <c r="BH318" s="849">
        <f t="shared" si="3186"/>
        <v>-0.12045039413375047</v>
      </c>
      <c r="BI318" s="849">
        <f t="shared" si="3186"/>
        <v>-0.12045039413375047</v>
      </c>
      <c r="BJ318" s="849">
        <f t="shared" si="3186"/>
        <v>-0.12045039413375047</v>
      </c>
      <c r="BK318" s="849">
        <f t="shared" si="3186"/>
        <v>-0.12045039413375047</v>
      </c>
      <c r="BL318" s="849">
        <f t="shared" si="3186"/>
        <v>-0.12045039413375047</v>
      </c>
      <c r="BM318" s="849">
        <f t="shared" si="3186"/>
        <v>-0.12045039413375047</v>
      </c>
      <c r="BN318" s="849">
        <f t="shared" si="3186"/>
        <v>-6.7927114778712827E-2</v>
      </c>
      <c r="BO318" s="849">
        <f t="shared" si="3186"/>
        <v>-6.7927114778712827E-2</v>
      </c>
      <c r="BP318" s="849">
        <f t="shared" si="3186"/>
        <v>-6.7927114778712827E-2</v>
      </c>
      <c r="BQ318" s="849">
        <f t="shared" si="3186"/>
        <v>-6.7927114778712827E-2</v>
      </c>
      <c r="BR318" s="849">
        <f t="shared" si="3186"/>
        <v>-6.7927114778712827E-2</v>
      </c>
      <c r="BS318" s="849">
        <f t="shared" si="3186"/>
        <v>-6.7927114778712827E-2</v>
      </c>
      <c r="BT318" s="849">
        <f t="shared" si="3186"/>
        <v>-6.7927114778712827E-2</v>
      </c>
      <c r="BU318" s="849">
        <f t="shared" si="3186"/>
        <v>0</v>
      </c>
      <c r="BV318" s="849">
        <f t="shared" si="3186"/>
        <v>0</v>
      </c>
      <c r="BW318" s="849">
        <f t="shared" ref="BW318:EH318" si="3187">BW315</f>
        <v>0</v>
      </c>
      <c r="BX318" s="849">
        <f t="shared" si="3187"/>
        <v>0</v>
      </c>
      <c r="BY318" s="849">
        <f t="shared" si="3187"/>
        <v>0</v>
      </c>
      <c r="BZ318" s="849">
        <f t="shared" si="3187"/>
        <v>0</v>
      </c>
      <c r="CA318" s="849">
        <f t="shared" si="3187"/>
        <v>-0.23634286634581958</v>
      </c>
      <c r="CB318" s="849">
        <f t="shared" si="3187"/>
        <v>-0.23634286634581958</v>
      </c>
      <c r="CC318" s="849">
        <f t="shared" si="3187"/>
        <v>-0.23634286634581958</v>
      </c>
      <c r="CD318" s="849">
        <f t="shared" si="3187"/>
        <v>-0.35613664851103266</v>
      </c>
      <c r="CE318" s="849">
        <f t="shared" si="3187"/>
        <v>-0.35613664851103266</v>
      </c>
      <c r="CF318" s="849">
        <f t="shared" si="3187"/>
        <v>-0.35613664851103266</v>
      </c>
      <c r="CG318" s="849">
        <f t="shared" si="3187"/>
        <v>-0.35613664851103266</v>
      </c>
      <c r="CH318" s="849">
        <f t="shared" si="3187"/>
        <v>-0.49248751683108161</v>
      </c>
      <c r="CI318" s="849">
        <f t="shared" si="3187"/>
        <v>-0.43188591633932827</v>
      </c>
      <c r="CJ318" s="849">
        <f t="shared" si="3187"/>
        <v>-0.43188591633932827</v>
      </c>
      <c r="CK318" s="849">
        <f t="shared" si="3187"/>
        <v>-0.43188591633932827</v>
      </c>
      <c r="CL318" s="849">
        <f t="shared" si="3187"/>
        <v>-0.43188591633932827</v>
      </c>
      <c r="CM318" s="849">
        <f t="shared" si="3187"/>
        <v>-0.43188591633932827</v>
      </c>
      <c r="CN318" s="849">
        <f t="shared" si="3187"/>
        <v>-0.43188591633932827</v>
      </c>
      <c r="CO318" s="849">
        <f t="shared" si="3187"/>
        <v>-0.43188591633932827</v>
      </c>
      <c r="CP318" s="849">
        <f t="shared" si="3187"/>
        <v>0</v>
      </c>
      <c r="CQ318" s="849">
        <f t="shared" si="3187"/>
        <v>0</v>
      </c>
      <c r="CR318" s="849">
        <f t="shared" si="3187"/>
        <v>0</v>
      </c>
      <c r="CS318" s="849">
        <f t="shared" si="3187"/>
        <v>0</v>
      </c>
      <c r="CT318" s="849">
        <f t="shared" si="3187"/>
        <v>0</v>
      </c>
      <c r="CU318" s="849">
        <f t="shared" si="3187"/>
        <v>0</v>
      </c>
      <c r="CV318" s="849">
        <f t="shared" si="3187"/>
        <v>0</v>
      </c>
      <c r="CW318" s="849">
        <f t="shared" si="3187"/>
        <v>0</v>
      </c>
      <c r="CX318" s="849">
        <f t="shared" si="3187"/>
        <v>0</v>
      </c>
      <c r="CY318" s="849">
        <f t="shared" si="3187"/>
        <v>0</v>
      </c>
      <c r="CZ318" s="849">
        <f t="shared" si="3187"/>
        <v>0</v>
      </c>
      <c r="DA318" s="849">
        <f t="shared" si="3187"/>
        <v>0</v>
      </c>
      <c r="DB318" s="849">
        <f t="shared" si="3187"/>
        <v>0</v>
      </c>
      <c r="DC318" s="849">
        <f t="shared" si="3187"/>
        <v>0</v>
      </c>
      <c r="DD318" s="849">
        <f t="shared" si="3187"/>
        <v>0</v>
      </c>
      <c r="DE318" s="849">
        <f t="shared" si="3187"/>
        <v>0</v>
      </c>
      <c r="DF318" s="849">
        <f t="shared" si="3187"/>
        <v>0</v>
      </c>
      <c r="DG318" s="849">
        <f t="shared" si="3187"/>
        <v>0</v>
      </c>
      <c r="DH318" s="849">
        <f t="shared" si="3187"/>
        <v>0</v>
      </c>
      <c r="DI318" s="849">
        <f t="shared" si="3187"/>
        <v>0</v>
      </c>
      <c r="DJ318" s="849">
        <f t="shared" si="3187"/>
        <v>0</v>
      </c>
      <c r="DK318" s="849">
        <f t="shared" si="3187"/>
        <v>0</v>
      </c>
      <c r="DL318" s="849">
        <f t="shared" si="3187"/>
        <v>0</v>
      </c>
      <c r="DM318" s="849">
        <f t="shared" si="3187"/>
        <v>0</v>
      </c>
      <c r="DN318" s="849">
        <f t="shared" si="3187"/>
        <v>8.490889347337216E-3</v>
      </c>
      <c r="DO318" s="849">
        <f t="shared" si="3187"/>
        <v>8.490889347337216E-3</v>
      </c>
      <c r="DP318" s="849">
        <f t="shared" si="3187"/>
        <v>8.490889347337216E-3</v>
      </c>
      <c r="DQ318" s="849">
        <f t="shared" si="3187"/>
        <v>8.490889347337216E-3</v>
      </c>
      <c r="DR318" s="849">
        <f t="shared" si="3187"/>
        <v>8.490889347337216E-3</v>
      </c>
      <c r="DS318" s="849">
        <f t="shared" si="3187"/>
        <v>8.490889347337216E-3</v>
      </c>
      <c r="DT318" s="849">
        <f t="shared" si="3187"/>
        <v>8.490889347337216E-3</v>
      </c>
      <c r="DU318" s="849">
        <f t="shared" si="3187"/>
        <v>9.9622826622169924E-3</v>
      </c>
      <c r="DV318" s="849">
        <f t="shared" si="3187"/>
        <v>9.9622826622169924E-3</v>
      </c>
      <c r="DW318" s="849">
        <f t="shared" si="3187"/>
        <v>9.9622826622169924E-3</v>
      </c>
      <c r="DX318" s="849">
        <f t="shared" si="3187"/>
        <v>9.9622826622169924E-3</v>
      </c>
      <c r="DY318" s="849">
        <f t="shared" si="3187"/>
        <v>0.10380777035648681</v>
      </c>
      <c r="DZ318" s="849">
        <f t="shared" si="3187"/>
        <v>0.10380777035648681</v>
      </c>
      <c r="EA318" s="849">
        <f t="shared" si="3187"/>
        <v>0.67948574074422563</v>
      </c>
      <c r="EB318" s="849">
        <f t="shared" si="3187"/>
        <v>0.67948574074422563</v>
      </c>
      <c r="EC318" s="849">
        <f t="shared" si="3187"/>
        <v>0.67948574074422563</v>
      </c>
      <c r="ED318" s="849">
        <f t="shared" si="3187"/>
        <v>0.60852510340582011</v>
      </c>
      <c r="EE318" s="849">
        <f t="shared" si="3187"/>
        <v>0.60852510340582011</v>
      </c>
      <c r="EF318" s="849">
        <f t="shared" si="3187"/>
        <v>0.60852510340582011</v>
      </c>
      <c r="EG318" s="849">
        <f t="shared" si="3187"/>
        <v>0.60852510340582011</v>
      </c>
      <c r="EH318" s="849">
        <f t="shared" si="3187"/>
        <v>6.4970022569013075E-2</v>
      </c>
      <c r="EI318" s="849">
        <f t="shared" ref="EI318:GT318" si="3188">EI315</f>
        <v>0.1012020001641396</v>
      </c>
      <c r="EJ318" s="849">
        <f t="shared" si="3188"/>
        <v>0.1012020001641396</v>
      </c>
      <c r="EK318" s="849">
        <f t="shared" si="3188"/>
        <v>0.1012020001641396</v>
      </c>
      <c r="EL318" s="849">
        <f t="shared" si="3188"/>
        <v>0.1012020001641396</v>
      </c>
      <c r="EM318" s="849">
        <f t="shared" si="3188"/>
        <v>0.1012020001641396</v>
      </c>
      <c r="EN318" s="849">
        <f t="shared" si="3188"/>
        <v>0.1012020001641396</v>
      </c>
      <c r="EO318" s="849">
        <f t="shared" si="3188"/>
        <v>0.1012020001641396</v>
      </c>
      <c r="EP318" s="849">
        <f t="shared" si="3188"/>
        <v>0.14186420048907067</v>
      </c>
      <c r="EQ318" s="849">
        <f t="shared" si="3188"/>
        <v>0.14186420048907067</v>
      </c>
      <c r="ER318" s="849">
        <f t="shared" si="3188"/>
        <v>0.14186420048907067</v>
      </c>
      <c r="ES318" s="849">
        <f t="shared" si="3188"/>
        <v>0.14186420048907067</v>
      </c>
      <c r="ET318" s="849">
        <f t="shared" si="3188"/>
        <v>0.14186420048907067</v>
      </c>
      <c r="EU318" s="849">
        <f t="shared" si="3188"/>
        <v>0.14186420048907067</v>
      </c>
      <c r="EV318" s="849">
        <f t="shared" si="3188"/>
        <v>0.14186420048907067</v>
      </c>
      <c r="EW318" s="849">
        <f t="shared" si="3188"/>
        <v>1.3001304449620221E-2</v>
      </c>
      <c r="EX318" s="849">
        <f t="shared" si="3188"/>
        <v>1.3001304449620221E-2</v>
      </c>
      <c r="EY318" s="849">
        <f t="shared" si="3188"/>
        <v>1.3001304449620221E-2</v>
      </c>
      <c r="EZ318" s="849">
        <f t="shared" si="3188"/>
        <v>1.3001304449620221E-2</v>
      </c>
      <c r="FA318" s="849">
        <f t="shared" si="3188"/>
        <v>1.3001304449620221E-2</v>
      </c>
      <c r="FB318" s="849">
        <f t="shared" si="3188"/>
        <v>-2.6065874231163022E-2</v>
      </c>
      <c r="FC318" s="849">
        <f t="shared" si="3188"/>
        <v>-2.6065874231163022E-2</v>
      </c>
      <c r="FD318" s="849">
        <f t="shared" si="3188"/>
        <v>-2.6065874231163022E-2</v>
      </c>
      <c r="FE318" s="849">
        <f t="shared" si="3188"/>
        <v>-2.6065874231163022E-2</v>
      </c>
      <c r="FF318" s="849">
        <f t="shared" si="3188"/>
        <v>3.3458442814930045E-2</v>
      </c>
      <c r="FG318" s="849">
        <f t="shared" si="3188"/>
        <v>-6.6916885629861866E-3</v>
      </c>
      <c r="FH318" s="849">
        <f t="shared" si="3188"/>
        <v>-6.6916885629861866E-3</v>
      </c>
      <c r="FI318" s="849">
        <f t="shared" si="3188"/>
        <v>-6.6916885629861866E-3</v>
      </c>
      <c r="FJ318" s="849">
        <f t="shared" si="3188"/>
        <v>-6.6916885629861866E-3</v>
      </c>
      <c r="FK318" s="849">
        <f t="shared" si="3188"/>
        <v>-6.6916885629861866E-3</v>
      </c>
      <c r="FL318" s="849">
        <f t="shared" si="3188"/>
        <v>-6.6916885629861866E-3</v>
      </c>
      <c r="FM318" s="849">
        <f t="shared" si="3188"/>
        <v>-6.6916885629861866E-3</v>
      </c>
      <c r="FN318" s="849">
        <f t="shared" si="3188"/>
        <v>-0.35661735258824567</v>
      </c>
      <c r="FO318" s="849">
        <f t="shared" si="3188"/>
        <v>-0.35661735258824567</v>
      </c>
      <c r="FP318" s="849">
        <f t="shared" si="3188"/>
        <v>-0.35661735258824567</v>
      </c>
      <c r="FQ318" s="849">
        <f t="shared" si="3188"/>
        <v>-0.35661735258824567</v>
      </c>
      <c r="FR318" s="849">
        <f t="shared" si="3188"/>
        <v>-0.35661735258824567</v>
      </c>
      <c r="FS318" s="849">
        <f t="shared" si="3188"/>
        <v>-0.35661735258824567</v>
      </c>
      <c r="FT318" s="849">
        <f t="shared" si="3188"/>
        <v>-0.35661735258824567</v>
      </c>
      <c r="FU318" s="849">
        <f t="shared" si="3188"/>
        <v>-0.17932108791985257</v>
      </c>
      <c r="FV318" s="849">
        <f t="shared" si="3188"/>
        <v>-0.17932108791985257</v>
      </c>
      <c r="FW318" s="849">
        <f t="shared" si="3188"/>
        <v>-0.17932108791985257</v>
      </c>
      <c r="FX318" s="849">
        <f t="shared" si="3188"/>
        <v>-0.17932108791985257</v>
      </c>
      <c r="FY318" s="849">
        <f t="shared" si="3188"/>
        <v>1.1534196706280753E-2</v>
      </c>
      <c r="FZ318" s="849">
        <f t="shared" si="3188"/>
        <v>1.1534196706280753E-2</v>
      </c>
      <c r="GA318" s="849">
        <f t="shared" si="3188"/>
        <v>1.2506476677466187</v>
      </c>
      <c r="GB318" s="849">
        <f t="shared" si="3188"/>
        <v>1.2506476677466187</v>
      </c>
      <c r="GC318" s="849">
        <f t="shared" si="3188"/>
        <v>1.2506476677466187</v>
      </c>
      <c r="GD318" s="849">
        <f t="shared" si="3188"/>
        <v>0.89586036285896053</v>
      </c>
      <c r="GE318" s="849">
        <f t="shared" si="3188"/>
        <v>0.89586036285896053</v>
      </c>
      <c r="GF318" s="849">
        <f t="shared" si="3188"/>
        <v>0.89586036285896053</v>
      </c>
      <c r="GG318" s="849">
        <f t="shared" si="3188"/>
        <v>0.89586036285896053</v>
      </c>
      <c r="GH318" s="849">
        <f t="shared" si="3188"/>
        <v>-0.77632998119369034</v>
      </c>
      <c r="GI318" s="849">
        <f t="shared" si="3188"/>
        <v>-0.90122396126391813</v>
      </c>
      <c r="GJ318" s="849">
        <f t="shared" si="3188"/>
        <v>-0.90122396126391813</v>
      </c>
      <c r="GK318" s="849">
        <f t="shared" si="3188"/>
        <v>-0.90122396126391813</v>
      </c>
      <c r="GL318" s="849">
        <f t="shared" si="3188"/>
        <v>-0.90122396126391813</v>
      </c>
      <c r="GM318" s="849">
        <f t="shared" si="3188"/>
        <v>-0.90122396126391813</v>
      </c>
      <c r="GN318" s="849">
        <f t="shared" si="3188"/>
        <v>-0.90122396126391813</v>
      </c>
      <c r="GO318" s="849">
        <f t="shared" si="3188"/>
        <v>-0.90122396126391813</v>
      </c>
      <c r="GP318" s="849">
        <f t="shared" si="3188"/>
        <v>-0.48674096374696951</v>
      </c>
      <c r="GQ318" s="849">
        <f t="shared" si="3188"/>
        <v>-0.48674096374696951</v>
      </c>
      <c r="GR318" s="849">
        <f t="shared" si="3188"/>
        <v>-0.48674096374696951</v>
      </c>
      <c r="GS318" s="849">
        <f t="shared" si="3188"/>
        <v>-0.48674096374696951</v>
      </c>
      <c r="GT318" s="849">
        <f t="shared" si="3188"/>
        <v>-0.48674096374696951</v>
      </c>
      <c r="GU318" s="849">
        <f t="shared" ref="GU318:JF318" si="3189">GU315</f>
        <v>-0.48674096374696951</v>
      </c>
      <c r="GV318" s="849">
        <f t="shared" si="3189"/>
        <v>-0.48674096374696951</v>
      </c>
      <c r="GW318" s="849">
        <f t="shared" si="3189"/>
        <v>6.7531686303592409E-3</v>
      </c>
      <c r="GX318" s="849">
        <f t="shared" si="3189"/>
        <v>6.7531686303592409E-3</v>
      </c>
      <c r="GY318" s="849">
        <f t="shared" si="3189"/>
        <v>6.7531686303592409E-3</v>
      </c>
      <c r="GZ318" s="849">
        <f t="shared" si="3189"/>
        <v>6.7531686303592409E-3</v>
      </c>
      <c r="HA318" s="849">
        <f t="shared" si="3189"/>
        <v>6.7531686303592409E-3</v>
      </c>
      <c r="HB318" s="849">
        <f t="shared" si="3189"/>
        <v>4.5760501308017787E-2</v>
      </c>
      <c r="HC318" s="849">
        <f t="shared" si="3189"/>
        <v>4.5760501308017787E-2</v>
      </c>
      <c r="HD318" s="849">
        <f t="shared" si="3189"/>
        <v>4.5760501308017787E-2</v>
      </c>
      <c r="HE318" s="849">
        <f t="shared" si="3189"/>
        <v>4.5760501308017787E-2</v>
      </c>
      <c r="HF318" s="849">
        <f t="shared" si="3189"/>
        <v>-6.691688562987963E-3</v>
      </c>
      <c r="HG318" s="849">
        <f t="shared" si="3189"/>
        <v>2.0075065688955007E-2</v>
      </c>
      <c r="HH318" s="849">
        <f t="shared" si="3189"/>
        <v>2.0075065688955007E-2</v>
      </c>
      <c r="HI318" s="849">
        <f t="shared" si="3189"/>
        <v>2.0075065688955007E-2</v>
      </c>
      <c r="HJ318" s="849">
        <f t="shared" si="3189"/>
        <v>2.0075065688955007E-2</v>
      </c>
      <c r="HK318" s="849">
        <f t="shared" si="3189"/>
        <v>2.0075065688955007E-2</v>
      </c>
      <c r="HL318" s="849">
        <f t="shared" si="3189"/>
        <v>2.0075065688955007E-2</v>
      </c>
      <c r="HM318" s="849">
        <f t="shared" si="3189"/>
        <v>2.0075065688955007E-2</v>
      </c>
      <c r="HN318" s="849">
        <f t="shared" si="3189"/>
        <v>0.21227223368347747</v>
      </c>
      <c r="HO318" s="849">
        <f t="shared" si="3189"/>
        <v>0.21227223368347747</v>
      </c>
      <c r="HP318" s="849">
        <f t="shared" si="3189"/>
        <v>0.21227223368347747</v>
      </c>
      <c r="HQ318" s="849">
        <f t="shared" si="3189"/>
        <v>0.21227223368347747</v>
      </c>
      <c r="HR318" s="849">
        <f t="shared" si="3189"/>
        <v>0.21227223368347747</v>
      </c>
      <c r="HS318" s="849">
        <f t="shared" si="3189"/>
        <v>0.21227223368347747</v>
      </c>
      <c r="HT318" s="849">
        <f t="shared" si="3189"/>
        <v>0.21227223368347747</v>
      </c>
      <c r="HU318" s="849">
        <f t="shared" si="3189"/>
        <v>0.10958510928435761</v>
      </c>
      <c r="HV318" s="849">
        <f t="shared" si="3189"/>
        <v>0.10958510928435761</v>
      </c>
      <c r="HW318" s="849">
        <f t="shared" si="3189"/>
        <v>0.10958510928435761</v>
      </c>
      <c r="HX318" s="849">
        <f t="shared" si="3189"/>
        <v>0.10958510928435761</v>
      </c>
      <c r="HY318" s="849">
        <f t="shared" si="3189"/>
        <v>0.35756009789455678</v>
      </c>
      <c r="HZ318" s="849">
        <f t="shared" si="3189"/>
        <v>0.35756009789455678</v>
      </c>
      <c r="IA318" s="849">
        <f t="shared" si="3189"/>
        <v>1.211257190022315</v>
      </c>
      <c r="IB318" s="849">
        <f t="shared" si="3189"/>
        <v>1.211257190022315</v>
      </c>
      <c r="IC318" s="849">
        <f t="shared" si="3189"/>
        <v>1.211257190022315</v>
      </c>
      <c r="ID318" s="849">
        <f t="shared" si="3189"/>
        <v>0.99792943477380636</v>
      </c>
      <c r="IE318" s="849">
        <f t="shared" si="3189"/>
        <v>0.99792943477380636</v>
      </c>
      <c r="IF318" s="849">
        <f t="shared" si="3189"/>
        <v>0.99792943477380636</v>
      </c>
      <c r="IG318" s="849">
        <f t="shared" si="3189"/>
        <v>0.99792943477380636</v>
      </c>
      <c r="IH318" s="849">
        <f t="shared" si="3189"/>
        <v>1.8432617461758518</v>
      </c>
      <c r="II318" s="849">
        <f t="shared" si="3189"/>
        <v>2.0238584854968851</v>
      </c>
      <c r="IJ318" s="849">
        <f t="shared" si="3189"/>
        <v>2.0238584854968851</v>
      </c>
      <c r="IK318" s="849">
        <f t="shared" si="3189"/>
        <v>2.0238584854968851</v>
      </c>
      <c r="IL318" s="849">
        <f t="shared" si="3189"/>
        <v>2.0238584854968851</v>
      </c>
      <c r="IM318" s="849">
        <f t="shared" si="3189"/>
        <v>2.0238584854968851</v>
      </c>
      <c r="IN318" s="849">
        <f t="shared" si="3189"/>
        <v>2.0238584854968851</v>
      </c>
      <c r="IO318" s="849">
        <f t="shared" si="3189"/>
        <v>2.0238584854968851</v>
      </c>
      <c r="IP318" s="849">
        <f t="shared" si="3189"/>
        <v>0.3815657806257704</v>
      </c>
      <c r="IQ318" s="849">
        <f t="shared" si="3189"/>
        <v>0.3815657806257704</v>
      </c>
      <c r="IR318" s="849">
        <f t="shared" si="3189"/>
        <v>0.3815657806257704</v>
      </c>
      <c r="IS318" s="849">
        <f t="shared" si="3189"/>
        <v>0.3815657806257704</v>
      </c>
      <c r="IT318" s="849">
        <f t="shared" si="3189"/>
        <v>0.3815657806257704</v>
      </c>
      <c r="IU318" s="849">
        <f t="shared" si="3189"/>
        <v>0.3815657806257704</v>
      </c>
      <c r="IV318" s="849">
        <f t="shared" si="3189"/>
        <v>0.3815657806257704</v>
      </c>
      <c r="IW318" s="849">
        <f t="shared" si="3189"/>
        <v>-4.5153179228901053E-2</v>
      </c>
      <c r="IX318" s="849">
        <f t="shared" si="3189"/>
        <v>-4.5153179228901053E-2</v>
      </c>
      <c r="IY318" s="849">
        <f t="shared" si="3189"/>
        <v>-4.5153179228901053E-2</v>
      </c>
      <c r="IZ318" s="849">
        <f t="shared" si="3189"/>
        <v>-4.5153179228901053E-2</v>
      </c>
      <c r="JA318" s="849">
        <f t="shared" si="3189"/>
        <v>-4.5153179228901053E-2</v>
      </c>
      <c r="JB318" s="849">
        <f t="shared" si="3189"/>
        <v>-8.8802916068823734E-2</v>
      </c>
      <c r="JC318" s="849">
        <f t="shared" si="3189"/>
        <v>-8.8802916068823734E-2</v>
      </c>
      <c r="JD318" s="849">
        <f t="shared" si="3189"/>
        <v>-8.8802916068823734E-2</v>
      </c>
      <c r="JE318" s="849">
        <f t="shared" si="3189"/>
        <v>-8.8802916068823734E-2</v>
      </c>
      <c r="JF318" s="849">
        <f t="shared" si="3189"/>
        <v>-0.11375870557076162</v>
      </c>
      <c r="JG318" s="849">
        <f t="shared" ref="JG318:LR318" si="3190">JG315</f>
        <v>-0.12045039413374869</v>
      </c>
      <c r="JH318" s="849">
        <f t="shared" si="3190"/>
        <v>-0.12045039413374869</v>
      </c>
      <c r="JI318" s="849">
        <f t="shared" si="3190"/>
        <v>-0.12045039413374869</v>
      </c>
      <c r="JJ318" s="849">
        <f t="shared" si="3190"/>
        <v>-0.12045039413374869</v>
      </c>
      <c r="JK318" s="849">
        <f t="shared" si="3190"/>
        <v>-0.12045039413374869</v>
      </c>
      <c r="JL318" s="849">
        <f t="shared" si="3190"/>
        <v>-0.12045039413374869</v>
      </c>
      <c r="JM318" s="849">
        <f t="shared" si="3190"/>
        <v>-0.12045039413374869</v>
      </c>
      <c r="JN318" s="849">
        <f t="shared" si="3190"/>
        <v>-0.18679956564145872</v>
      </c>
      <c r="JO318" s="849">
        <f t="shared" si="3190"/>
        <v>-0.18679956564145872</v>
      </c>
      <c r="JP318" s="849">
        <f t="shared" si="3190"/>
        <v>-0.18679956564145872</v>
      </c>
      <c r="JQ318" s="849">
        <f t="shared" si="3190"/>
        <v>-0.18679956564145872</v>
      </c>
      <c r="JR318" s="849">
        <f t="shared" si="3190"/>
        <v>-0.18679956564145872</v>
      </c>
      <c r="JS318" s="849">
        <f t="shared" si="3190"/>
        <v>-0.18679956564145872</v>
      </c>
      <c r="JT318" s="849">
        <f t="shared" si="3190"/>
        <v>-0.18679956564145872</v>
      </c>
      <c r="JU318" s="849">
        <f t="shared" si="3190"/>
        <v>-7.9698261297712847E-2</v>
      </c>
      <c r="JV318" s="849">
        <f t="shared" si="3190"/>
        <v>-7.9698261297712847E-2</v>
      </c>
      <c r="JW318" s="849">
        <f t="shared" si="3190"/>
        <v>-7.9698261297712847E-2</v>
      </c>
      <c r="JX318" s="849">
        <f t="shared" si="3190"/>
        <v>-7.9698261297712847E-2</v>
      </c>
      <c r="JY318" s="849">
        <f t="shared" si="3190"/>
        <v>-0.10380777035648148</v>
      </c>
      <c r="JZ318" s="849">
        <f t="shared" si="3190"/>
        <v>-0.10380777035648148</v>
      </c>
      <c r="KA318" s="849">
        <f t="shared" si="3190"/>
        <v>0.92567622652112025</v>
      </c>
      <c r="KB318" s="849">
        <f t="shared" si="3190"/>
        <v>0.92567622652112025</v>
      </c>
      <c r="KC318" s="849">
        <f t="shared" si="3190"/>
        <v>0.92567622652112025</v>
      </c>
      <c r="KD318" s="849">
        <f t="shared" si="3190"/>
        <v>1.0210904285026956</v>
      </c>
      <c r="KE318" s="849">
        <f t="shared" si="3190"/>
        <v>1.0210904285026956</v>
      </c>
      <c r="KF318" s="849">
        <f t="shared" si="3190"/>
        <v>1.0210904285026956</v>
      </c>
      <c r="KG318" s="849">
        <f t="shared" si="3190"/>
        <v>1.0210904285026956</v>
      </c>
      <c r="KH318" s="849">
        <f t="shared" si="3190"/>
        <v>0.26826030614806928</v>
      </c>
      <c r="KI318" s="849">
        <f t="shared" si="3190"/>
        <v>0.27648295859861083</v>
      </c>
      <c r="KJ318" s="849">
        <f t="shared" si="3190"/>
        <v>0.27648295859861083</v>
      </c>
      <c r="KK318" s="849">
        <f t="shared" si="3190"/>
        <v>0.27648295859861083</v>
      </c>
      <c r="KL318" s="849">
        <f t="shared" si="3190"/>
        <v>0.27648295859861083</v>
      </c>
      <c r="KM318" s="849">
        <f t="shared" si="3190"/>
        <v>0.27648295859861083</v>
      </c>
      <c r="KN318" s="849">
        <f t="shared" si="3190"/>
        <v>0.27648295859861083</v>
      </c>
      <c r="KO318" s="849">
        <f t="shared" si="3190"/>
        <v>0.27648295859861083</v>
      </c>
      <c r="KP318" s="849">
        <f t="shared" si="3190"/>
        <v>-0.31797148385480867</v>
      </c>
      <c r="KQ318" s="849">
        <f t="shared" si="3190"/>
        <v>-0.31797148385480867</v>
      </c>
      <c r="KR318" s="849">
        <f t="shared" si="3190"/>
        <v>-0.31797148385480867</v>
      </c>
      <c r="KS318" s="849">
        <f t="shared" si="3190"/>
        <v>-0.31797148385480867</v>
      </c>
      <c r="KT318" s="849">
        <f t="shared" si="3190"/>
        <v>-0.31797148385480867</v>
      </c>
      <c r="KU318" s="849">
        <f t="shared" si="3190"/>
        <v>-0.31797148385480867</v>
      </c>
      <c r="KV318" s="849">
        <f t="shared" si="3190"/>
        <v>-0.31797148385480867</v>
      </c>
      <c r="KW318" s="849">
        <f t="shared" si="3190"/>
        <v>4.0375579437229803E-2</v>
      </c>
      <c r="KX318" s="849">
        <f t="shared" si="3190"/>
        <v>4.0375579437229803E-2</v>
      </c>
      <c r="KY318" s="849">
        <f t="shared" si="3190"/>
        <v>4.0375579437229803E-2</v>
      </c>
      <c r="KZ318" s="849">
        <f t="shared" si="3190"/>
        <v>4.0375579437229803E-2</v>
      </c>
      <c r="LA318" s="849">
        <f t="shared" si="3190"/>
        <v>4.0375579437229803E-2</v>
      </c>
      <c r="LB318" s="849">
        <f t="shared" si="3190"/>
        <v>-4.7088304847988205E-2</v>
      </c>
      <c r="LC318" s="849">
        <f t="shared" si="3190"/>
        <v>-4.7088304847988205E-2</v>
      </c>
      <c r="LD318" s="849">
        <f t="shared" si="3190"/>
        <v>-4.7088304847988205E-2</v>
      </c>
      <c r="LE318" s="849">
        <f t="shared" si="3190"/>
        <v>-4.7088304847988205E-2</v>
      </c>
      <c r="LF318" s="849">
        <f t="shared" si="3190"/>
        <v>8.6991951318817762E-2</v>
      </c>
      <c r="LG318" s="849">
        <f t="shared" si="3190"/>
        <v>9.3683639881803948E-2</v>
      </c>
      <c r="LH318" s="849">
        <f t="shared" si="3190"/>
        <v>9.3683639881803948E-2</v>
      </c>
      <c r="LI318" s="849">
        <f t="shared" si="3190"/>
        <v>9.3683639881803948E-2</v>
      </c>
      <c r="LJ318" s="849">
        <f t="shared" si="3190"/>
        <v>9.3683639881803948E-2</v>
      </c>
      <c r="LK318" s="849">
        <f t="shared" si="3190"/>
        <v>9.3683639881803948E-2</v>
      </c>
      <c r="LL318" s="849">
        <f t="shared" si="3190"/>
        <v>9.3683639881803948E-2</v>
      </c>
      <c r="LM318" s="849">
        <f t="shared" si="3190"/>
        <v>9.3683639881803948E-2</v>
      </c>
      <c r="LN318" s="849">
        <f t="shared" si="3190"/>
        <v>0.11038156151541223</v>
      </c>
      <c r="LO318" s="849">
        <f t="shared" si="3190"/>
        <v>0.11038156151541223</v>
      </c>
      <c r="LP318" s="849">
        <f t="shared" si="3190"/>
        <v>0.11038156151541223</v>
      </c>
      <c r="LQ318" s="849">
        <f t="shared" si="3190"/>
        <v>0.11038156151541223</v>
      </c>
      <c r="LR318" s="849">
        <f t="shared" si="3190"/>
        <v>0.11038156151541223</v>
      </c>
      <c r="LS318" s="849">
        <f t="shared" ref="LS318:OD318" si="3191">LS315</f>
        <v>0.11038156151541223</v>
      </c>
      <c r="LT318" s="849">
        <f t="shared" si="3191"/>
        <v>0.11038156151541223</v>
      </c>
      <c r="LU318" s="849">
        <f t="shared" si="3191"/>
        <v>4.9811413311074304E-2</v>
      </c>
      <c r="LV318" s="849">
        <f t="shared" si="3191"/>
        <v>4.9811413311074304E-2</v>
      </c>
      <c r="LW318" s="849">
        <f t="shared" si="3191"/>
        <v>4.9811413311074304E-2</v>
      </c>
      <c r="LX318" s="849">
        <f t="shared" si="3191"/>
        <v>4.9811413311074304E-2</v>
      </c>
      <c r="LY318" s="849">
        <f t="shared" si="3191"/>
        <v>0.18454714730041566</v>
      </c>
      <c r="LZ318" s="849">
        <f t="shared" si="3191"/>
        <v>0.18454714730041566</v>
      </c>
      <c r="MA318" s="849">
        <f t="shared" si="3191"/>
        <v>1.8119619753179395</v>
      </c>
      <c r="MB318" s="849">
        <f t="shared" si="3191"/>
        <v>1.8119619753179395</v>
      </c>
      <c r="MC318" s="849">
        <f t="shared" si="3191"/>
        <v>1.8119619753179395</v>
      </c>
      <c r="MD318" s="849">
        <f t="shared" si="3191"/>
        <v>1.5655032963280098</v>
      </c>
      <c r="ME318" s="849">
        <f t="shared" si="3191"/>
        <v>1.5655032963280098</v>
      </c>
      <c r="MF318" s="849">
        <f t="shared" si="3191"/>
        <v>1.5655032963280098</v>
      </c>
      <c r="MG318" s="849">
        <f t="shared" si="3191"/>
        <v>1.5655032963280098</v>
      </c>
      <c r="MH318" s="849">
        <f t="shared" si="3191"/>
        <v>2.7446159558147203</v>
      </c>
      <c r="MI318" s="849">
        <f t="shared" si="3191"/>
        <v>2.9256711236990016</v>
      </c>
      <c r="MJ318" s="849">
        <f t="shared" si="3191"/>
        <v>2.9256711236990016</v>
      </c>
      <c r="MK318" s="849">
        <f t="shared" si="3191"/>
        <v>2.9256711236990016</v>
      </c>
      <c r="ML318" s="849">
        <f t="shared" si="3191"/>
        <v>2.9256711236990016</v>
      </c>
      <c r="MM318" s="849">
        <f t="shared" si="3191"/>
        <v>2.9256711236990016</v>
      </c>
      <c r="MN318" s="849">
        <f t="shared" si="3191"/>
        <v>2.9256711236990016</v>
      </c>
      <c r="MO318" s="849">
        <f t="shared" si="3191"/>
        <v>2.9256711236990016</v>
      </c>
      <c r="MP318" s="849">
        <f t="shared" si="3191"/>
        <v>0.54055152255318006</v>
      </c>
      <c r="MQ318" s="849">
        <f t="shared" si="3191"/>
        <v>0.54055152255318006</v>
      </c>
      <c r="MR318" s="849">
        <f t="shared" si="3191"/>
        <v>0.54055152255318006</v>
      </c>
      <c r="MS318" s="849">
        <f t="shared" si="3191"/>
        <v>0.54055152255318006</v>
      </c>
      <c r="MT318" s="849">
        <f t="shared" si="3191"/>
        <v>0.54055152255318006</v>
      </c>
      <c r="MU318" s="849">
        <f t="shared" si="3191"/>
        <v>0.54055152255318006</v>
      </c>
      <c r="MV318" s="849">
        <f t="shared" si="3191"/>
        <v>0.54055152255318006</v>
      </c>
      <c r="MW318" s="849">
        <f t="shared" si="3191"/>
        <v>-4.184777970019482E-3</v>
      </c>
      <c r="MX318" s="849">
        <f t="shared" si="3191"/>
        <v>-4.184777970019482E-3</v>
      </c>
      <c r="MY318" s="849">
        <f t="shared" si="3191"/>
        <v>-4.184777970019482E-3</v>
      </c>
      <c r="MZ318" s="849">
        <f t="shared" si="3191"/>
        <v>-4.184777970019482E-3</v>
      </c>
      <c r="NA318" s="849">
        <f t="shared" si="3191"/>
        <v>-4.184777970019482E-3</v>
      </c>
      <c r="NB318" s="849">
        <f t="shared" si="3191"/>
        <v>-6.105200479731554E-2</v>
      </c>
      <c r="NC318" s="849">
        <f t="shared" si="3191"/>
        <v>-6.105200479731554E-2</v>
      </c>
      <c r="ND318" s="849">
        <f t="shared" si="3191"/>
        <v>-6.105200479731554E-2</v>
      </c>
      <c r="NE318" s="849">
        <f t="shared" si="3191"/>
        <v>-6.105200479731554E-2</v>
      </c>
      <c r="NF318" s="849">
        <f t="shared" si="3191"/>
        <v>-7.36085741928445E-2</v>
      </c>
      <c r="NG318" s="849">
        <f t="shared" si="3191"/>
        <v>-7.36085741928445E-2</v>
      </c>
      <c r="NH318" s="849">
        <f t="shared" si="3191"/>
        <v>-7.36085741928445E-2</v>
      </c>
      <c r="NI318" s="849">
        <f t="shared" si="3191"/>
        <v>-7.36085741928445E-2</v>
      </c>
      <c r="NJ318" s="849">
        <f t="shared" si="3191"/>
        <v>-7.36085741928445E-2</v>
      </c>
      <c r="NK318" s="849">
        <f t="shared" si="3191"/>
        <v>-7.36085741928445E-2</v>
      </c>
      <c r="NL318" s="849">
        <f t="shared" si="3191"/>
        <v>-7.36085741928445E-2</v>
      </c>
      <c r="NM318" s="849">
        <f t="shared" si="3191"/>
        <v>-7.36085741928445E-2</v>
      </c>
      <c r="NN318" s="849">
        <f t="shared" si="3191"/>
        <v>0.11038156151541223</v>
      </c>
      <c r="NO318" s="849">
        <f t="shared" si="3191"/>
        <v>0.11038156151541223</v>
      </c>
      <c r="NP318" s="849">
        <f t="shared" si="3191"/>
        <v>0.11038156151541223</v>
      </c>
      <c r="NQ318" s="849">
        <f t="shared" si="3191"/>
        <v>0.11038156151541223</v>
      </c>
      <c r="NR318" s="849">
        <f t="shared" si="3191"/>
        <v>0.11038156151541223</v>
      </c>
      <c r="NS318" s="849">
        <f t="shared" si="3191"/>
        <v>0.11038156151541223</v>
      </c>
      <c r="NT318" s="849">
        <f t="shared" si="3191"/>
        <v>0.11038156151541223</v>
      </c>
      <c r="NU318" s="849">
        <f t="shared" si="3191"/>
        <v>4.9811413311074304E-2</v>
      </c>
      <c r="NV318" s="849">
        <f t="shared" si="3191"/>
        <v>4.9811413311074304E-2</v>
      </c>
      <c r="NW318" s="849">
        <f t="shared" si="3191"/>
        <v>4.9811413311074304E-2</v>
      </c>
      <c r="NX318" s="849">
        <f t="shared" si="3191"/>
        <v>4.9811413311074304E-2</v>
      </c>
      <c r="NY318" s="849">
        <f t="shared" si="3191"/>
        <v>0.18454714730041566</v>
      </c>
      <c r="NZ318" s="849">
        <f t="shared" si="3191"/>
        <v>0.18454714730041566</v>
      </c>
      <c r="OA318" s="849">
        <f t="shared" si="3191"/>
        <v>1.8119619753179395</v>
      </c>
      <c r="OB318" s="849">
        <f t="shared" si="3191"/>
        <v>1.8119619753179395</v>
      </c>
      <c r="OC318" s="849">
        <f t="shared" si="3191"/>
        <v>1.8119619753179395</v>
      </c>
      <c r="OD318" s="849">
        <f t="shared" si="3191"/>
        <v>1.5655032963280098</v>
      </c>
      <c r="OE318" s="849">
        <f t="shared" ref="OE318:QP318" si="3192">OE315</f>
        <v>1.5655032963280098</v>
      </c>
      <c r="OF318" s="849">
        <f t="shared" si="3192"/>
        <v>1.5655032963280098</v>
      </c>
      <c r="OG318" s="849">
        <f t="shared" si="3192"/>
        <v>1.5655032963280098</v>
      </c>
      <c r="OH318" s="849">
        <f t="shared" si="3192"/>
        <v>2.7446159558147203</v>
      </c>
      <c r="OI318" s="849">
        <f t="shared" si="3192"/>
        <v>2.9256711236990016</v>
      </c>
      <c r="OJ318" s="849">
        <f t="shared" si="3192"/>
        <v>2.9256711236990016</v>
      </c>
      <c r="OK318" s="849">
        <f t="shared" si="3192"/>
        <v>2.9256711236990016</v>
      </c>
      <c r="OL318" s="849">
        <f t="shared" si="3192"/>
        <v>2.9256711236990016</v>
      </c>
      <c r="OM318" s="849">
        <f t="shared" si="3192"/>
        <v>2.9256711236990016</v>
      </c>
      <c r="ON318" s="849">
        <f t="shared" si="3192"/>
        <v>2.9256711236990016</v>
      </c>
      <c r="OO318" s="849">
        <f t="shared" si="3192"/>
        <v>2.9256711236990016</v>
      </c>
      <c r="OP318" s="849">
        <f t="shared" si="3192"/>
        <v>0.54055152255318006</v>
      </c>
      <c r="OQ318" s="849">
        <f t="shared" si="3192"/>
        <v>0.54055152255318006</v>
      </c>
      <c r="OR318" s="849">
        <f t="shared" si="3192"/>
        <v>0.54055152255318006</v>
      </c>
      <c r="OS318" s="849">
        <f t="shared" si="3192"/>
        <v>0.54055152255318006</v>
      </c>
      <c r="OT318" s="849">
        <f t="shared" si="3192"/>
        <v>0.54055152255318006</v>
      </c>
      <c r="OU318" s="849">
        <f t="shared" si="3192"/>
        <v>0.54055152255318006</v>
      </c>
      <c r="OV318" s="849">
        <f t="shared" si="3192"/>
        <v>0.54055152255318006</v>
      </c>
      <c r="OW318" s="849">
        <f t="shared" si="3192"/>
        <v>-4.184777970019482E-3</v>
      </c>
      <c r="OX318" s="849">
        <f t="shared" si="3192"/>
        <v>-4.184777970019482E-3</v>
      </c>
      <c r="OY318" s="849">
        <f t="shared" si="3192"/>
        <v>-4.184777970019482E-3</v>
      </c>
      <c r="OZ318" s="849">
        <f t="shared" si="3192"/>
        <v>-4.184777970019482E-3</v>
      </c>
      <c r="PA318" s="849">
        <f t="shared" si="3192"/>
        <v>-4.184777970019482E-3</v>
      </c>
      <c r="PB318" s="849">
        <f t="shared" si="3192"/>
        <v>-6.105200479731554E-2</v>
      </c>
      <c r="PC318" s="849">
        <f t="shared" si="3192"/>
        <v>-6.105200479731554E-2</v>
      </c>
      <c r="PD318" s="849">
        <f t="shared" si="3192"/>
        <v>-6.105200479731554E-2</v>
      </c>
      <c r="PE318" s="849">
        <f t="shared" si="3192"/>
        <v>-6.105200479731554E-2</v>
      </c>
      <c r="PF318" s="849">
        <f t="shared" si="3192"/>
        <v>-7.36085741928445E-2</v>
      </c>
      <c r="PG318" s="849">
        <f t="shared" si="3192"/>
        <v>-7.36085741928445E-2</v>
      </c>
      <c r="PH318" s="849">
        <f t="shared" si="3192"/>
        <v>-7.36085741928445E-2</v>
      </c>
      <c r="PI318" s="849">
        <f t="shared" si="3192"/>
        <v>-7.36085741928445E-2</v>
      </c>
      <c r="PJ318" s="849">
        <f t="shared" si="3192"/>
        <v>-7.36085741928445E-2</v>
      </c>
      <c r="PK318" s="849">
        <f t="shared" si="3192"/>
        <v>-7.36085741928445E-2</v>
      </c>
      <c r="PL318" s="849">
        <f t="shared" si="3192"/>
        <v>-7.36085741928445E-2</v>
      </c>
      <c r="PM318" s="849">
        <f t="shared" si="3192"/>
        <v>-7.36085741928445E-2</v>
      </c>
      <c r="PN318" s="849">
        <f t="shared" si="3192"/>
        <v>0.11038156151541223</v>
      </c>
      <c r="PO318" s="849">
        <f t="shared" si="3192"/>
        <v>0.11038156151541223</v>
      </c>
      <c r="PP318" s="849">
        <f t="shared" si="3192"/>
        <v>0.11038156151541223</v>
      </c>
      <c r="PQ318" s="849">
        <f t="shared" si="3192"/>
        <v>0.11038156151541223</v>
      </c>
      <c r="PR318" s="849">
        <f t="shared" si="3192"/>
        <v>0.11038156151541223</v>
      </c>
      <c r="PS318" s="849">
        <f t="shared" si="3192"/>
        <v>0.11038156151541223</v>
      </c>
      <c r="PT318" s="849">
        <f t="shared" si="3192"/>
        <v>0.11038156151541223</v>
      </c>
      <c r="PU318" s="849">
        <f t="shared" si="3192"/>
        <v>4.9811413311074304E-2</v>
      </c>
      <c r="PV318" s="849">
        <f t="shared" si="3192"/>
        <v>4.9811413311074304E-2</v>
      </c>
      <c r="PW318" s="849">
        <f t="shared" si="3192"/>
        <v>4.9811413311074304E-2</v>
      </c>
      <c r="PX318" s="849">
        <f t="shared" si="3192"/>
        <v>4.9811413311074304E-2</v>
      </c>
      <c r="PY318" s="849">
        <f t="shared" si="3192"/>
        <v>0.18454714730041566</v>
      </c>
      <c r="PZ318" s="849">
        <f t="shared" si="3192"/>
        <v>0.18454714730041566</v>
      </c>
      <c r="QA318" s="849">
        <f t="shared" si="3192"/>
        <v>1.8119619753179395</v>
      </c>
      <c r="QB318" s="849">
        <f t="shared" si="3192"/>
        <v>1.8119619753179395</v>
      </c>
      <c r="QC318" s="849">
        <f t="shared" si="3192"/>
        <v>1.8119619753179395</v>
      </c>
      <c r="QD318" s="849">
        <f t="shared" si="3192"/>
        <v>1.5655032963280098</v>
      </c>
      <c r="QE318" s="849">
        <f t="shared" si="3192"/>
        <v>1.5655032963280098</v>
      </c>
      <c r="QF318" s="849">
        <f t="shared" si="3192"/>
        <v>1.5655032963280098</v>
      </c>
      <c r="QG318" s="849">
        <f t="shared" si="3192"/>
        <v>1.5655032963280098</v>
      </c>
      <c r="QH318" s="849">
        <f t="shared" si="3192"/>
        <v>2.7446159558147203</v>
      </c>
      <c r="QI318" s="849">
        <f t="shared" si="3192"/>
        <v>2.9256711236990016</v>
      </c>
      <c r="QJ318" s="849">
        <f t="shared" si="3192"/>
        <v>2.9256711236990016</v>
      </c>
      <c r="QK318" s="849">
        <f t="shared" si="3192"/>
        <v>2.9256711236990016</v>
      </c>
      <c r="QL318" s="849">
        <f t="shared" si="3192"/>
        <v>2.9256711236990016</v>
      </c>
      <c r="QM318" s="849">
        <f t="shared" si="3192"/>
        <v>2.9256711236990016</v>
      </c>
      <c r="QN318" s="849">
        <f t="shared" si="3192"/>
        <v>2.9256711236990016</v>
      </c>
      <c r="QO318" s="849">
        <f t="shared" si="3192"/>
        <v>2.9256711236990016</v>
      </c>
      <c r="QP318" s="849">
        <f t="shared" si="3192"/>
        <v>0.54055152255318006</v>
      </c>
      <c r="QQ318" s="849">
        <f t="shared" ref="QQ318:SI318" si="3193">QQ315</f>
        <v>0.54055152255318006</v>
      </c>
      <c r="QR318" s="849">
        <f t="shared" si="3193"/>
        <v>0.54055152255318006</v>
      </c>
      <c r="QS318" s="849">
        <f t="shared" si="3193"/>
        <v>0.54055152255318006</v>
      </c>
      <c r="QT318" s="849">
        <f t="shared" si="3193"/>
        <v>0.54055152255318006</v>
      </c>
      <c r="QU318" s="849">
        <f t="shared" si="3193"/>
        <v>0.54055152255318006</v>
      </c>
      <c r="QV318" s="849">
        <f t="shared" si="3193"/>
        <v>0.54055152255318006</v>
      </c>
      <c r="QW318" s="849">
        <f t="shared" si="3193"/>
        <v>-4.184777970019482E-3</v>
      </c>
      <c r="QX318" s="849">
        <f t="shared" si="3193"/>
        <v>-4.184777970019482E-3</v>
      </c>
      <c r="QY318" s="849">
        <f t="shared" si="3193"/>
        <v>-4.184777970019482E-3</v>
      </c>
      <c r="QZ318" s="849">
        <f t="shared" si="3193"/>
        <v>-4.184777970019482E-3</v>
      </c>
      <c r="RA318" s="849">
        <f t="shared" si="3193"/>
        <v>-4.184777970019482E-3</v>
      </c>
      <c r="RB318" s="849">
        <f t="shared" si="3193"/>
        <v>-6.105200479731554E-2</v>
      </c>
      <c r="RC318" s="849">
        <f t="shared" si="3193"/>
        <v>-6.105200479731554E-2</v>
      </c>
      <c r="RD318" s="849">
        <f t="shared" si="3193"/>
        <v>-6.105200479731554E-2</v>
      </c>
      <c r="RE318" s="849">
        <f t="shared" si="3193"/>
        <v>-6.105200479731554E-2</v>
      </c>
      <c r="RF318" s="849">
        <f t="shared" si="3193"/>
        <v>-7.36085741928445E-2</v>
      </c>
      <c r="RG318" s="849">
        <f t="shared" si="3193"/>
        <v>-7.36085741928445E-2</v>
      </c>
      <c r="RH318" s="849">
        <f t="shared" si="3193"/>
        <v>-7.36085741928445E-2</v>
      </c>
      <c r="RI318" s="849">
        <f t="shared" si="3193"/>
        <v>-7.36085741928445E-2</v>
      </c>
      <c r="RJ318" s="849">
        <f t="shared" si="3193"/>
        <v>-7.36085741928445E-2</v>
      </c>
      <c r="RK318" s="849">
        <f t="shared" si="3193"/>
        <v>-7.36085741928445E-2</v>
      </c>
      <c r="RL318" s="849">
        <f t="shared" si="3193"/>
        <v>-7.36085741928445E-2</v>
      </c>
      <c r="RM318" s="849">
        <f t="shared" si="3193"/>
        <v>-7.36085741928445E-2</v>
      </c>
      <c r="RN318" s="849">
        <f t="shared" si="3193"/>
        <v>0.11038156151541223</v>
      </c>
      <c r="RO318" s="849">
        <f t="shared" si="3193"/>
        <v>0.11038156151541223</v>
      </c>
      <c r="RP318" s="849">
        <f t="shared" si="3193"/>
        <v>0.11038156151541223</v>
      </c>
      <c r="RQ318" s="849">
        <f t="shared" si="3193"/>
        <v>0.11038156151541223</v>
      </c>
      <c r="RR318" s="849">
        <f t="shared" si="3193"/>
        <v>0.11038156151541223</v>
      </c>
      <c r="RS318" s="849">
        <f t="shared" si="3193"/>
        <v>0.11038156151541223</v>
      </c>
      <c r="RT318" s="849">
        <f t="shared" si="3193"/>
        <v>0.11038156151541223</v>
      </c>
      <c r="RU318" s="849">
        <f t="shared" si="3193"/>
        <v>4.9811413311074304E-2</v>
      </c>
      <c r="RV318" s="849">
        <f t="shared" si="3193"/>
        <v>4.9811413311074304E-2</v>
      </c>
      <c r="RW318" s="849">
        <f t="shared" si="3193"/>
        <v>4.9811413311074304E-2</v>
      </c>
      <c r="RX318" s="849">
        <f t="shared" si="3193"/>
        <v>4.9811413311074304E-2</v>
      </c>
      <c r="RY318" s="849">
        <f t="shared" si="3193"/>
        <v>0.18454714730041566</v>
      </c>
      <c r="RZ318" s="849">
        <f t="shared" si="3193"/>
        <v>0.18454714730041566</v>
      </c>
      <c r="SA318" s="849">
        <f t="shared" si="3193"/>
        <v>1.8119619753179395</v>
      </c>
      <c r="SB318" s="849">
        <f t="shared" si="3193"/>
        <v>1.8119619753179395</v>
      </c>
      <c r="SC318" s="849">
        <f t="shared" si="3193"/>
        <v>1.8119619753179395</v>
      </c>
      <c r="SD318" s="849">
        <f t="shared" si="3193"/>
        <v>1.5655032963280098</v>
      </c>
      <c r="SE318" s="849">
        <f t="shared" si="3193"/>
        <v>1.5655032963280098</v>
      </c>
      <c r="SF318" s="849">
        <f t="shared" si="3193"/>
        <v>1.5655032963280098</v>
      </c>
      <c r="SG318" s="849">
        <f t="shared" si="3193"/>
        <v>1.5655032963280098</v>
      </c>
      <c r="SH318" s="849">
        <f t="shared" si="3193"/>
        <v>2.7446159558147203</v>
      </c>
      <c r="SI318" s="849">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0">
        <f>K318</f>
        <v>0</v>
      </c>
      <c r="L319" s="850">
        <f t="shared" ref="L319" si="3194">L318</f>
        <v>0</v>
      </c>
      <c r="M319" s="850">
        <f t="shared" ref="M319" si="3195">M318</f>
        <v>0</v>
      </c>
      <c r="N319" s="850">
        <f t="shared" ref="N319" si="3196">N318</f>
        <v>0</v>
      </c>
      <c r="O319" s="850">
        <f t="shared" ref="O319" si="3197">O318</f>
        <v>0</v>
      </c>
      <c r="P319" s="850">
        <f t="shared" ref="P319" si="3198">P318</f>
        <v>0</v>
      </c>
      <c r="Q319" s="850">
        <f t="shared" ref="Q319" si="3199">Q318</f>
        <v>0</v>
      </c>
      <c r="R319" s="850">
        <f t="shared" ref="R319" si="3200">R318</f>
        <v>0</v>
      </c>
      <c r="S319" s="850">
        <f t="shared" ref="S319" si="3201">S318</f>
        <v>0</v>
      </c>
      <c r="T319" s="850">
        <f t="shared" ref="T319" si="3202">T318</f>
        <v>0</v>
      </c>
      <c r="U319" s="850">
        <f t="shared" ref="U319" si="3203">U318</f>
        <v>0</v>
      </c>
      <c r="V319" s="850">
        <f t="shared" ref="V319" si="3204">V318</f>
        <v>0</v>
      </c>
      <c r="W319" s="850">
        <f t="shared" ref="W319" si="3205">W318</f>
        <v>0</v>
      </c>
      <c r="X319" s="850">
        <f t="shared" ref="X319" si="3206">X318</f>
        <v>0</v>
      </c>
      <c r="Y319" s="850">
        <f t="shared" ref="Y319" si="3207">Y318</f>
        <v>0</v>
      </c>
      <c r="Z319" s="850">
        <f t="shared" ref="Z319" si="3208">Z318</f>
        <v>0</v>
      </c>
      <c r="AA319" s="850">
        <f t="shared" ref="AA319" si="3209">AA318</f>
        <v>0</v>
      </c>
      <c r="AB319" s="850">
        <f t="shared" ref="AB319" si="3210">AB318</f>
        <v>0</v>
      </c>
      <c r="AC319" s="850">
        <f t="shared" ref="AC319" si="3211">AC318</f>
        <v>0</v>
      </c>
      <c r="AD319" s="850">
        <f t="shared" ref="AD319" si="3212">AD318</f>
        <v>0</v>
      </c>
      <c r="AE319" s="850">
        <f t="shared" ref="AE319" si="3213">AE318</f>
        <v>0</v>
      </c>
      <c r="AF319" s="850">
        <f t="shared" ref="AF319" si="3214">AF318</f>
        <v>0</v>
      </c>
      <c r="AG319" s="850">
        <f t="shared" ref="AG319" si="3215">AG318</f>
        <v>0</v>
      </c>
      <c r="AH319" s="850">
        <f t="shared" ref="AH319" si="3216">AH318</f>
        <v>0</v>
      </c>
      <c r="AI319" s="850">
        <f t="shared" ref="AI319" si="3217">AI318</f>
        <v>0</v>
      </c>
      <c r="AJ319" s="850">
        <f t="shared" ref="AJ319" si="3218">AJ318</f>
        <v>0</v>
      </c>
      <c r="AK319" s="850">
        <f t="shared" ref="AK319" si="3219">AK318</f>
        <v>0</v>
      </c>
      <c r="AL319" s="850">
        <f t="shared" ref="AL319" si="3220">AL318</f>
        <v>0</v>
      </c>
      <c r="AM319" s="850">
        <f t="shared" ref="AM319" si="3221">AM318</f>
        <v>0</v>
      </c>
      <c r="AN319" s="850">
        <f t="shared" ref="AN319" si="3222">AN318</f>
        <v>0</v>
      </c>
      <c r="AO319" s="850">
        <f t="shared" ref="AO319" si="3223">AO318</f>
        <v>0</v>
      </c>
      <c r="AP319" s="850">
        <f t="shared" ref="AP319" si="3224">AP318</f>
        <v>0</v>
      </c>
      <c r="AQ319" s="850">
        <f t="shared" ref="AQ319" si="3225">AQ318</f>
        <v>0</v>
      </c>
      <c r="AR319" s="850">
        <f t="shared" ref="AR319" si="3226">AR318</f>
        <v>0</v>
      </c>
      <c r="AS319" s="850">
        <f t="shared" ref="AS319" si="3227">AS318</f>
        <v>0</v>
      </c>
      <c r="AT319" s="850">
        <f t="shared" ref="AT319" si="3228">AT318</f>
        <v>0</v>
      </c>
      <c r="AU319" s="850">
        <f t="shared" ref="AU319" si="3229">AU318</f>
        <v>0</v>
      </c>
      <c r="AV319" s="850">
        <f t="shared" ref="AV319" si="3230">AV318</f>
        <v>0</v>
      </c>
      <c r="AW319" s="850">
        <f t="shared" ref="AW319" si="3231">AW318</f>
        <v>-2.9327658700101011E-2</v>
      </c>
      <c r="AX319" s="850">
        <f t="shared" ref="AX319" si="3232">AX318</f>
        <v>-2.9327658700101011E-2</v>
      </c>
      <c r="AY319" s="850">
        <f t="shared" ref="AY319" si="3233">AY318</f>
        <v>-2.9327658700101011E-2</v>
      </c>
      <c r="AZ319" s="850">
        <f t="shared" ref="AZ319" si="3234">AZ318</f>
        <v>-2.9327658700101011E-2</v>
      </c>
      <c r="BA319" s="850">
        <f t="shared" ref="BA319" si="3235">BA318</f>
        <v>-2.9327658700101011E-2</v>
      </c>
      <c r="BB319" s="850">
        <f t="shared" ref="BB319" si="3236">BB318</f>
        <v>-0.24420801918926038</v>
      </c>
      <c r="BC319" s="850">
        <f t="shared" ref="BC319" si="3237">BC318</f>
        <v>-0.24420801918926038</v>
      </c>
      <c r="BD319" s="850">
        <f t="shared" ref="BD319" si="3238">BD318</f>
        <v>-0.24420801918926038</v>
      </c>
      <c r="BE319" s="850">
        <f t="shared" ref="BE319" si="3239">BE318</f>
        <v>-0.24420801918926038</v>
      </c>
      <c r="BF319" s="850">
        <f t="shared" ref="BF319" si="3240">BF318</f>
        <v>-0.12714208269673399</v>
      </c>
      <c r="BG319" s="850">
        <f t="shared" ref="BG319" si="3241">BG318</f>
        <v>-0.12045039413375047</v>
      </c>
      <c r="BH319" s="850">
        <f t="shared" ref="BH319" si="3242">BH318</f>
        <v>-0.12045039413375047</v>
      </c>
      <c r="BI319" s="850">
        <f t="shared" ref="BI319" si="3243">BI318</f>
        <v>-0.12045039413375047</v>
      </c>
      <c r="BJ319" s="850">
        <f t="shared" ref="BJ319" si="3244">BJ318</f>
        <v>-0.12045039413375047</v>
      </c>
      <c r="BK319" s="850">
        <f t="shared" ref="BK319" si="3245">BK318</f>
        <v>-0.12045039413375047</v>
      </c>
      <c r="BL319" s="850">
        <f t="shared" ref="BL319" si="3246">BL318</f>
        <v>-0.12045039413375047</v>
      </c>
      <c r="BM319" s="850">
        <f t="shared" ref="BM319" si="3247">BM318</f>
        <v>-0.12045039413375047</v>
      </c>
      <c r="BN319" s="850">
        <f t="shared" ref="BN319" si="3248">BN318</f>
        <v>-6.7927114778712827E-2</v>
      </c>
      <c r="BO319" s="850">
        <f t="shared" ref="BO319" si="3249">BO318</f>
        <v>-6.7927114778712827E-2</v>
      </c>
      <c r="BP319" s="850">
        <f t="shared" ref="BP319" si="3250">BP318</f>
        <v>-6.7927114778712827E-2</v>
      </c>
      <c r="BQ319" s="850">
        <f t="shared" ref="BQ319" si="3251">BQ318</f>
        <v>-6.7927114778712827E-2</v>
      </c>
      <c r="BR319" s="850">
        <f t="shared" ref="BR319" si="3252">BR318</f>
        <v>-6.7927114778712827E-2</v>
      </c>
      <c r="BS319" s="850">
        <f t="shared" ref="BS319" si="3253">BS318</f>
        <v>-6.7927114778712827E-2</v>
      </c>
      <c r="BT319" s="850">
        <f t="shared" ref="BT319" si="3254">BT318</f>
        <v>-6.7927114778712827E-2</v>
      </c>
      <c r="BU319" s="850">
        <f t="shared" ref="BU319" si="3255">BU318</f>
        <v>0</v>
      </c>
      <c r="BV319" s="850">
        <f t="shared" ref="BV319" si="3256">BV318</f>
        <v>0</v>
      </c>
      <c r="BW319" s="850">
        <f t="shared" ref="BW319" si="3257">BW318</f>
        <v>0</v>
      </c>
      <c r="BX319" s="850">
        <f t="shared" ref="BX319" si="3258">BX318</f>
        <v>0</v>
      </c>
      <c r="BY319" s="850">
        <f t="shared" ref="BY319" si="3259">BY318</f>
        <v>0</v>
      </c>
      <c r="BZ319" s="850">
        <f t="shared" ref="BZ319" si="3260">BZ318</f>
        <v>0</v>
      </c>
      <c r="CA319" s="850">
        <f t="shared" ref="CA319" si="3261">CA318</f>
        <v>-0.23634286634581958</v>
      </c>
      <c r="CB319" s="850">
        <f t="shared" ref="CB319" si="3262">CB318</f>
        <v>-0.23634286634581958</v>
      </c>
      <c r="CC319" s="850">
        <f t="shared" ref="CC319" si="3263">CC318</f>
        <v>-0.23634286634581958</v>
      </c>
      <c r="CD319" s="850">
        <f t="shared" ref="CD319" si="3264">CD318</f>
        <v>-0.35613664851103266</v>
      </c>
      <c r="CE319" s="850">
        <f t="shared" ref="CE319" si="3265">CE318</f>
        <v>-0.35613664851103266</v>
      </c>
      <c r="CF319" s="850">
        <f t="shared" ref="CF319" si="3266">CF318</f>
        <v>-0.35613664851103266</v>
      </c>
      <c r="CG319" s="850">
        <f t="shared" ref="CG319" si="3267">CG318</f>
        <v>-0.35613664851103266</v>
      </c>
      <c r="CH319" s="850">
        <f t="shared" ref="CH319" si="3268">CH318</f>
        <v>-0.49248751683108161</v>
      </c>
      <c r="CI319" s="850">
        <f t="shared" ref="CI319" si="3269">CI318</f>
        <v>-0.43188591633932827</v>
      </c>
      <c r="CJ319" s="850">
        <f t="shared" ref="CJ319" si="3270">CJ318</f>
        <v>-0.43188591633932827</v>
      </c>
      <c r="CK319" s="850">
        <f t="shared" ref="CK319" si="3271">CK318</f>
        <v>-0.43188591633932827</v>
      </c>
      <c r="CL319" s="850">
        <f t="shared" ref="CL319" si="3272">CL318</f>
        <v>-0.43188591633932827</v>
      </c>
      <c r="CM319" s="850">
        <f t="shared" ref="CM319" si="3273">CM318</f>
        <v>-0.43188591633932827</v>
      </c>
      <c r="CN319" s="850">
        <f t="shared" ref="CN319" si="3274">CN318</f>
        <v>-0.43188591633932827</v>
      </c>
      <c r="CO319" s="850">
        <f t="shared" ref="CO319" si="3275">CO318</f>
        <v>-0.43188591633932827</v>
      </c>
      <c r="CP319" s="850">
        <f t="shared" ref="CP319" si="3276">CP318</f>
        <v>0</v>
      </c>
      <c r="CQ319" s="850">
        <f t="shared" ref="CQ319" si="3277">CQ318</f>
        <v>0</v>
      </c>
      <c r="CR319" s="850">
        <f t="shared" ref="CR319" si="3278">CR318</f>
        <v>0</v>
      </c>
      <c r="CS319" s="850">
        <f t="shared" ref="CS319" si="3279">CS318</f>
        <v>0</v>
      </c>
      <c r="CT319" s="850">
        <f t="shared" ref="CT319" si="3280">CT318</f>
        <v>0</v>
      </c>
      <c r="CU319" s="850">
        <f t="shared" ref="CU319" si="3281">CU318</f>
        <v>0</v>
      </c>
      <c r="CV319" s="850">
        <f t="shared" ref="CV319" si="3282">CV318</f>
        <v>0</v>
      </c>
      <c r="CW319" s="850">
        <f t="shared" ref="CW319" si="3283">CW318</f>
        <v>0</v>
      </c>
      <c r="CX319" s="850">
        <f t="shared" ref="CX319" si="3284">CX318</f>
        <v>0</v>
      </c>
      <c r="CY319" s="850">
        <f t="shared" ref="CY319" si="3285">CY318</f>
        <v>0</v>
      </c>
      <c r="CZ319" s="850">
        <f t="shared" ref="CZ319" si="3286">CZ318</f>
        <v>0</v>
      </c>
      <c r="DA319" s="850">
        <f t="shared" ref="DA319" si="3287">DA318</f>
        <v>0</v>
      </c>
      <c r="DB319" s="850">
        <f t="shared" ref="DB319" si="3288">DB318</f>
        <v>0</v>
      </c>
      <c r="DC319" s="850">
        <f t="shared" ref="DC319" si="3289">DC318</f>
        <v>0</v>
      </c>
      <c r="DD319" s="850">
        <f t="shared" ref="DD319" si="3290">DD318</f>
        <v>0</v>
      </c>
      <c r="DE319" s="850">
        <f t="shared" ref="DE319" si="3291">DE318</f>
        <v>0</v>
      </c>
      <c r="DF319" s="850">
        <f t="shared" ref="DF319" si="3292">DF318</f>
        <v>0</v>
      </c>
      <c r="DG319" s="850">
        <f t="shared" ref="DG319" si="3293">DG318</f>
        <v>0</v>
      </c>
      <c r="DH319" s="850">
        <f t="shared" ref="DH319" si="3294">DH318</f>
        <v>0</v>
      </c>
      <c r="DI319" s="850">
        <f t="shared" ref="DI319" si="3295">DI318</f>
        <v>0</v>
      </c>
      <c r="DJ319" s="850">
        <f t="shared" ref="DJ319" si="3296">DJ318</f>
        <v>0</v>
      </c>
      <c r="DK319" s="850">
        <f t="shared" ref="DK319" si="3297">DK318</f>
        <v>0</v>
      </c>
      <c r="DL319" s="850">
        <f t="shared" ref="DL319" si="3298">DL318</f>
        <v>0</v>
      </c>
      <c r="DM319" s="850">
        <f t="shared" ref="DM319" si="3299">DM318</f>
        <v>0</v>
      </c>
      <c r="DN319" s="850">
        <f t="shared" ref="DN319" si="3300">DN318</f>
        <v>8.490889347337216E-3</v>
      </c>
      <c r="DO319" s="850">
        <f t="shared" ref="DO319" si="3301">DO318</f>
        <v>8.490889347337216E-3</v>
      </c>
      <c r="DP319" s="850">
        <f t="shared" ref="DP319" si="3302">DP318</f>
        <v>8.490889347337216E-3</v>
      </c>
      <c r="DQ319" s="850">
        <f t="shared" ref="DQ319" si="3303">DQ318</f>
        <v>8.490889347337216E-3</v>
      </c>
      <c r="DR319" s="850">
        <f t="shared" ref="DR319" si="3304">DR318</f>
        <v>8.490889347337216E-3</v>
      </c>
      <c r="DS319" s="850">
        <f t="shared" ref="DS319" si="3305">DS318</f>
        <v>8.490889347337216E-3</v>
      </c>
      <c r="DT319" s="850">
        <f t="shared" ref="DT319" si="3306">DT318</f>
        <v>8.490889347337216E-3</v>
      </c>
      <c r="DU319" s="850">
        <f t="shared" ref="DU319" si="3307">DU318</f>
        <v>9.9622826622169924E-3</v>
      </c>
      <c r="DV319" s="850">
        <f t="shared" ref="DV319" si="3308">DV318</f>
        <v>9.9622826622169924E-3</v>
      </c>
      <c r="DW319" s="850">
        <f t="shared" ref="DW319" si="3309">DW318</f>
        <v>9.9622826622169924E-3</v>
      </c>
      <c r="DX319" s="850">
        <f t="shared" ref="DX319" si="3310">DX318</f>
        <v>9.9622826622169924E-3</v>
      </c>
      <c r="DY319" s="850">
        <f t="shared" ref="DY319" si="3311">DY318</f>
        <v>0.10380777035648681</v>
      </c>
      <c r="DZ319" s="850">
        <f t="shared" ref="DZ319" si="3312">DZ318</f>
        <v>0.10380777035648681</v>
      </c>
      <c r="EA319" s="850">
        <f t="shared" ref="EA319" si="3313">EA318</f>
        <v>0.67948574074422563</v>
      </c>
      <c r="EB319" s="850">
        <f t="shared" ref="EB319" si="3314">EB318</f>
        <v>0.67948574074422563</v>
      </c>
      <c r="EC319" s="850">
        <f t="shared" ref="EC319" si="3315">EC318</f>
        <v>0.67948574074422563</v>
      </c>
      <c r="ED319" s="850">
        <f t="shared" ref="ED319" si="3316">ED318</f>
        <v>0.60852510340582011</v>
      </c>
      <c r="EE319" s="850">
        <f t="shared" ref="EE319" si="3317">EE318</f>
        <v>0.60852510340582011</v>
      </c>
      <c r="EF319" s="850">
        <f t="shared" ref="EF319" si="3318">EF318</f>
        <v>0.60852510340582011</v>
      </c>
      <c r="EG319" s="850">
        <f t="shared" ref="EG319" si="3319">EG318</f>
        <v>0.60852510340582011</v>
      </c>
      <c r="EH319" s="850">
        <f t="shared" ref="EH319" si="3320">EH318</f>
        <v>6.4970022569013075E-2</v>
      </c>
      <c r="EI319" s="850">
        <f t="shared" ref="EI319" si="3321">EI318</f>
        <v>0.1012020001641396</v>
      </c>
      <c r="EJ319" s="850">
        <f t="shared" ref="EJ319" si="3322">EJ318</f>
        <v>0.1012020001641396</v>
      </c>
      <c r="EK319" s="850">
        <f t="shared" ref="EK319" si="3323">EK318</f>
        <v>0.1012020001641396</v>
      </c>
      <c r="EL319" s="850">
        <f t="shared" ref="EL319" si="3324">EL318</f>
        <v>0.1012020001641396</v>
      </c>
      <c r="EM319" s="850">
        <f t="shared" ref="EM319" si="3325">EM318</f>
        <v>0.1012020001641396</v>
      </c>
      <c r="EN319" s="850">
        <f t="shared" ref="EN319" si="3326">EN318</f>
        <v>0.1012020001641396</v>
      </c>
      <c r="EO319" s="850">
        <f t="shared" ref="EO319" si="3327">EO318</f>
        <v>0.1012020001641396</v>
      </c>
      <c r="EP319" s="850">
        <f t="shared" ref="EP319" si="3328">EP318</f>
        <v>0.14186420048907067</v>
      </c>
      <c r="EQ319" s="850">
        <f t="shared" ref="EQ319" si="3329">EQ318</f>
        <v>0.14186420048907067</v>
      </c>
      <c r="ER319" s="850">
        <f t="shared" ref="ER319" si="3330">ER318</f>
        <v>0.14186420048907067</v>
      </c>
      <c r="ES319" s="850">
        <f t="shared" ref="ES319" si="3331">ES318</f>
        <v>0.14186420048907067</v>
      </c>
      <c r="ET319" s="850">
        <f t="shared" ref="ET319" si="3332">ET318</f>
        <v>0.14186420048907067</v>
      </c>
      <c r="EU319" s="850">
        <f t="shared" ref="EU319" si="3333">EU318</f>
        <v>0.14186420048907067</v>
      </c>
      <c r="EV319" s="850">
        <f t="shared" ref="EV319" si="3334">EV318</f>
        <v>0.14186420048907067</v>
      </c>
      <c r="EW319" s="850">
        <f t="shared" ref="EW319" si="3335">EW318</f>
        <v>1.3001304449620221E-2</v>
      </c>
      <c r="EX319" s="850">
        <f t="shared" ref="EX319" si="3336">EX318</f>
        <v>1.3001304449620221E-2</v>
      </c>
      <c r="EY319" s="850">
        <f t="shared" ref="EY319" si="3337">EY318</f>
        <v>1.3001304449620221E-2</v>
      </c>
      <c r="EZ319" s="850">
        <f t="shared" ref="EZ319" si="3338">EZ318</f>
        <v>1.3001304449620221E-2</v>
      </c>
      <c r="FA319" s="850">
        <f t="shared" ref="FA319" si="3339">FA318</f>
        <v>1.3001304449620221E-2</v>
      </c>
      <c r="FB319" s="850">
        <f t="shared" ref="FB319" si="3340">FB318</f>
        <v>-2.6065874231163022E-2</v>
      </c>
      <c r="FC319" s="850">
        <f t="shared" ref="FC319" si="3341">FC318</f>
        <v>-2.6065874231163022E-2</v>
      </c>
      <c r="FD319" s="850">
        <f t="shared" ref="FD319" si="3342">FD318</f>
        <v>-2.6065874231163022E-2</v>
      </c>
      <c r="FE319" s="850">
        <f t="shared" ref="FE319" si="3343">FE318</f>
        <v>-2.6065874231163022E-2</v>
      </c>
      <c r="FF319" s="850">
        <f t="shared" ref="FF319" si="3344">FF318</f>
        <v>3.3458442814930045E-2</v>
      </c>
      <c r="FG319" s="850">
        <f t="shared" ref="FG319" si="3345">FG318</f>
        <v>-6.6916885629861866E-3</v>
      </c>
      <c r="FH319" s="850">
        <f t="shared" ref="FH319" si="3346">FH318</f>
        <v>-6.6916885629861866E-3</v>
      </c>
      <c r="FI319" s="850">
        <f t="shared" ref="FI319" si="3347">FI318</f>
        <v>-6.6916885629861866E-3</v>
      </c>
      <c r="FJ319" s="850">
        <f t="shared" ref="FJ319" si="3348">FJ318</f>
        <v>-6.6916885629861866E-3</v>
      </c>
      <c r="FK319" s="850">
        <f t="shared" ref="FK319" si="3349">FK318</f>
        <v>-6.6916885629861866E-3</v>
      </c>
      <c r="FL319" s="850">
        <f t="shared" ref="FL319" si="3350">FL318</f>
        <v>-6.6916885629861866E-3</v>
      </c>
      <c r="FM319" s="850">
        <f t="shared" ref="FM319" si="3351">FM318</f>
        <v>-6.6916885629861866E-3</v>
      </c>
      <c r="FN319" s="850">
        <f t="shared" ref="FN319" si="3352">FN318</f>
        <v>-0.35661735258824567</v>
      </c>
      <c r="FO319" s="850">
        <f t="shared" ref="FO319" si="3353">FO318</f>
        <v>-0.35661735258824567</v>
      </c>
      <c r="FP319" s="850">
        <f t="shared" ref="FP319" si="3354">FP318</f>
        <v>-0.35661735258824567</v>
      </c>
      <c r="FQ319" s="850">
        <f t="shared" ref="FQ319" si="3355">FQ318</f>
        <v>-0.35661735258824567</v>
      </c>
      <c r="FR319" s="850">
        <f t="shared" ref="FR319" si="3356">FR318</f>
        <v>-0.35661735258824567</v>
      </c>
      <c r="FS319" s="850">
        <f t="shared" ref="FS319" si="3357">FS318</f>
        <v>-0.35661735258824567</v>
      </c>
      <c r="FT319" s="850">
        <f t="shared" ref="FT319" si="3358">FT318</f>
        <v>-0.35661735258824567</v>
      </c>
      <c r="FU319" s="850">
        <f t="shared" ref="FU319" si="3359">FU318</f>
        <v>-0.17932108791985257</v>
      </c>
      <c r="FV319" s="850">
        <f t="shared" ref="FV319" si="3360">FV318</f>
        <v>-0.17932108791985257</v>
      </c>
      <c r="FW319" s="850">
        <f t="shared" ref="FW319" si="3361">FW318</f>
        <v>-0.17932108791985257</v>
      </c>
      <c r="FX319" s="850">
        <f t="shared" ref="FX319" si="3362">FX318</f>
        <v>-0.17932108791985257</v>
      </c>
      <c r="FY319" s="850">
        <f t="shared" ref="FY319" si="3363">FY318</f>
        <v>1.1534196706280753E-2</v>
      </c>
      <c r="FZ319" s="850">
        <f t="shared" ref="FZ319" si="3364">FZ318</f>
        <v>1.1534196706280753E-2</v>
      </c>
      <c r="GA319" s="850">
        <f t="shared" ref="GA319" si="3365">GA318</f>
        <v>1.2506476677466187</v>
      </c>
      <c r="GB319" s="850">
        <f t="shared" ref="GB319" si="3366">GB318</f>
        <v>1.2506476677466187</v>
      </c>
      <c r="GC319" s="850">
        <f t="shared" ref="GC319" si="3367">GC318</f>
        <v>1.2506476677466187</v>
      </c>
      <c r="GD319" s="850">
        <f t="shared" ref="GD319" si="3368">GD318</f>
        <v>0.89586036285896053</v>
      </c>
      <c r="GE319" s="850">
        <f t="shared" ref="GE319" si="3369">GE318</f>
        <v>0.89586036285896053</v>
      </c>
      <c r="GF319" s="850">
        <f t="shared" ref="GF319" si="3370">GF318</f>
        <v>0.89586036285896053</v>
      </c>
      <c r="GG319" s="850">
        <f t="shared" ref="GG319" si="3371">GG318</f>
        <v>0.89586036285896053</v>
      </c>
      <c r="GH319" s="850">
        <f t="shared" ref="GH319" si="3372">GH318</f>
        <v>-0.77632998119369034</v>
      </c>
      <c r="GI319" s="850">
        <f t="shared" ref="GI319" si="3373">GI318</f>
        <v>-0.90122396126391813</v>
      </c>
      <c r="GJ319" s="850">
        <f t="shared" ref="GJ319" si="3374">GJ318</f>
        <v>-0.90122396126391813</v>
      </c>
      <c r="GK319" s="850">
        <f t="shared" ref="GK319" si="3375">GK318</f>
        <v>-0.90122396126391813</v>
      </c>
      <c r="GL319" s="850">
        <f t="shared" ref="GL319" si="3376">GL318</f>
        <v>-0.90122396126391813</v>
      </c>
      <c r="GM319" s="850">
        <f t="shared" ref="GM319" si="3377">GM318</f>
        <v>-0.90122396126391813</v>
      </c>
      <c r="GN319" s="850">
        <f t="shared" ref="GN319" si="3378">GN318</f>
        <v>-0.90122396126391813</v>
      </c>
      <c r="GO319" s="850">
        <f t="shared" ref="GO319" si="3379">GO318</f>
        <v>-0.90122396126391813</v>
      </c>
      <c r="GP319" s="850">
        <f t="shared" ref="GP319" si="3380">GP318</f>
        <v>-0.48674096374696951</v>
      </c>
      <c r="GQ319" s="850">
        <f t="shared" ref="GQ319" si="3381">GQ318</f>
        <v>-0.48674096374696951</v>
      </c>
      <c r="GR319" s="850">
        <f t="shared" ref="GR319" si="3382">GR318</f>
        <v>-0.48674096374696951</v>
      </c>
      <c r="GS319" s="850">
        <f t="shared" ref="GS319" si="3383">GS318</f>
        <v>-0.48674096374696951</v>
      </c>
      <c r="GT319" s="850">
        <f t="shared" ref="GT319" si="3384">GT318</f>
        <v>-0.48674096374696951</v>
      </c>
      <c r="GU319" s="850">
        <f t="shared" ref="GU319" si="3385">GU318</f>
        <v>-0.48674096374696951</v>
      </c>
      <c r="GV319" s="850">
        <f t="shared" ref="GV319" si="3386">GV318</f>
        <v>-0.48674096374696951</v>
      </c>
      <c r="GW319" s="850">
        <f t="shared" ref="GW319" si="3387">GW318</f>
        <v>6.7531686303592409E-3</v>
      </c>
      <c r="GX319" s="850">
        <f t="shared" ref="GX319" si="3388">GX318</f>
        <v>6.7531686303592409E-3</v>
      </c>
      <c r="GY319" s="850">
        <f t="shared" ref="GY319" si="3389">GY318</f>
        <v>6.7531686303592409E-3</v>
      </c>
      <c r="GZ319" s="850">
        <f t="shared" ref="GZ319" si="3390">GZ318</f>
        <v>6.7531686303592409E-3</v>
      </c>
      <c r="HA319" s="850">
        <f t="shared" ref="HA319" si="3391">HA318</f>
        <v>6.7531686303592409E-3</v>
      </c>
      <c r="HB319" s="850">
        <f t="shared" ref="HB319" si="3392">HB318</f>
        <v>4.5760501308017787E-2</v>
      </c>
      <c r="HC319" s="850">
        <f t="shared" ref="HC319" si="3393">HC318</f>
        <v>4.5760501308017787E-2</v>
      </c>
      <c r="HD319" s="850">
        <f t="shared" ref="HD319" si="3394">HD318</f>
        <v>4.5760501308017787E-2</v>
      </c>
      <c r="HE319" s="850">
        <f t="shared" ref="HE319" si="3395">HE318</f>
        <v>4.5760501308017787E-2</v>
      </c>
      <c r="HF319" s="850">
        <f t="shared" ref="HF319" si="3396">HF318</f>
        <v>-6.691688562987963E-3</v>
      </c>
      <c r="HG319" s="850">
        <f t="shared" ref="HG319" si="3397">HG318</f>
        <v>2.0075065688955007E-2</v>
      </c>
      <c r="HH319" s="850">
        <f t="shared" ref="HH319" si="3398">HH318</f>
        <v>2.0075065688955007E-2</v>
      </c>
      <c r="HI319" s="850">
        <f t="shared" ref="HI319" si="3399">HI318</f>
        <v>2.0075065688955007E-2</v>
      </c>
      <c r="HJ319" s="850">
        <f t="shared" ref="HJ319" si="3400">HJ318</f>
        <v>2.0075065688955007E-2</v>
      </c>
      <c r="HK319" s="850">
        <f t="shared" ref="HK319" si="3401">HK318</f>
        <v>2.0075065688955007E-2</v>
      </c>
      <c r="HL319" s="850">
        <f t="shared" ref="HL319" si="3402">HL318</f>
        <v>2.0075065688955007E-2</v>
      </c>
      <c r="HM319" s="850">
        <f t="shared" ref="HM319" si="3403">HM318</f>
        <v>2.0075065688955007E-2</v>
      </c>
      <c r="HN319" s="850">
        <f t="shared" ref="HN319" si="3404">HN318</f>
        <v>0.21227223368347747</v>
      </c>
      <c r="HO319" s="850">
        <f t="shared" ref="HO319" si="3405">HO318</f>
        <v>0.21227223368347747</v>
      </c>
      <c r="HP319" s="850">
        <f t="shared" ref="HP319" si="3406">HP318</f>
        <v>0.21227223368347747</v>
      </c>
      <c r="HQ319" s="850">
        <f t="shared" ref="HQ319" si="3407">HQ318</f>
        <v>0.21227223368347747</v>
      </c>
      <c r="HR319" s="850">
        <f t="shared" ref="HR319" si="3408">HR318</f>
        <v>0.21227223368347747</v>
      </c>
      <c r="HS319" s="850">
        <f t="shared" ref="HS319" si="3409">HS318</f>
        <v>0.21227223368347747</v>
      </c>
      <c r="HT319" s="850">
        <f t="shared" ref="HT319" si="3410">HT318</f>
        <v>0.21227223368347747</v>
      </c>
      <c r="HU319" s="850">
        <f t="shared" ref="HU319" si="3411">HU318</f>
        <v>0.10958510928435761</v>
      </c>
      <c r="HV319" s="850">
        <f t="shared" ref="HV319" si="3412">HV318</f>
        <v>0.10958510928435761</v>
      </c>
      <c r="HW319" s="850">
        <f t="shared" ref="HW319" si="3413">HW318</f>
        <v>0.10958510928435761</v>
      </c>
      <c r="HX319" s="850">
        <f t="shared" ref="HX319" si="3414">HX318</f>
        <v>0.10958510928435761</v>
      </c>
      <c r="HY319" s="850">
        <f t="shared" ref="HY319" si="3415">HY318</f>
        <v>0.35756009789455678</v>
      </c>
      <c r="HZ319" s="850">
        <f t="shared" ref="HZ319" si="3416">HZ318</f>
        <v>0.35756009789455678</v>
      </c>
      <c r="IA319" s="850">
        <f t="shared" ref="IA319" si="3417">IA318</f>
        <v>1.211257190022315</v>
      </c>
      <c r="IB319" s="850">
        <f t="shared" ref="IB319" si="3418">IB318</f>
        <v>1.211257190022315</v>
      </c>
      <c r="IC319" s="850">
        <f t="shared" ref="IC319" si="3419">IC318</f>
        <v>1.211257190022315</v>
      </c>
      <c r="ID319" s="850">
        <f t="shared" ref="ID319" si="3420">ID318</f>
        <v>0.99792943477380636</v>
      </c>
      <c r="IE319" s="850">
        <f t="shared" ref="IE319" si="3421">IE318</f>
        <v>0.99792943477380636</v>
      </c>
      <c r="IF319" s="850">
        <f t="shared" ref="IF319" si="3422">IF318</f>
        <v>0.99792943477380636</v>
      </c>
      <c r="IG319" s="850">
        <f t="shared" ref="IG319" si="3423">IG318</f>
        <v>0.99792943477380636</v>
      </c>
      <c r="IH319" s="850">
        <f t="shared" ref="IH319" si="3424">IH318</f>
        <v>1.8432617461758518</v>
      </c>
      <c r="II319" s="850">
        <f t="shared" ref="II319" si="3425">II318</f>
        <v>2.0238584854968851</v>
      </c>
      <c r="IJ319" s="850">
        <f t="shared" ref="IJ319" si="3426">IJ318</f>
        <v>2.0238584854968851</v>
      </c>
      <c r="IK319" s="850">
        <f t="shared" ref="IK319" si="3427">IK318</f>
        <v>2.0238584854968851</v>
      </c>
      <c r="IL319" s="850">
        <f t="shared" ref="IL319" si="3428">IL318</f>
        <v>2.0238584854968851</v>
      </c>
      <c r="IM319" s="850">
        <f t="shared" ref="IM319" si="3429">IM318</f>
        <v>2.0238584854968851</v>
      </c>
      <c r="IN319" s="850">
        <f t="shared" ref="IN319" si="3430">IN318</f>
        <v>2.0238584854968851</v>
      </c>
      <c r="IO319" s="850">
        <f t="shared" ref="IO319" si="3431">IO318</f>
        <v>2.0238584854968851</v>
      </c>
      <c r="IP319" s="850">
        <f t="shared" ref="IP319" si="3432">IP318</f>
        <v>0.3815657806257704</v>
      </c>
      <c r="IQ319" s="850">
        <f t="shared" ref="IQ319" si="3433">IQ318</f>
        <v>0.3815657806257704</v>
      </c>
      <c r="IR319" s="850">
        <f t="shared" ref="IR319" si="3434">IR318</f>
        <v>0.3815657806257704</v>
      </c>
      <c r="IS319" s="850">
        <f t="shared" ref="IS319" si="3435">IS318</f>
        <v>0.3815657806257704</v>
      </c>
      <c r="IT319" s="850">
        <f t="shared" ref="IT319" si="3436">IT318</f>
        <v>0.3815657806257704</v>
      </c>
      <c r="IU319" s="850">
        <f t="shared" ref="IU319" si="3437">IU318</f>
        <v>0.3815657806257704</v>
      </c>
      <c r="IV319" s="850">
        <f t="shared" ref="IV319" si="3438">IV318</f>
        <v>0.3815657806257704</v>
      </c>
      <c r="IW319" s="850">
        <f t="shared" ref="IW319" si="3439">IW318</f>
        <v>-4.5153179228901053E-2</v>
      </c>
      <c r="IX319" s="850">
        <f t="shared" ref="IX319" si="3440">IX318</f>
        <v>-4.5153179228901053E-2</v>
      </c>
      <c r="IY319" s="850">
        <f t="shared" ref="IY319" si="3441">IY318</f>
        <v>-4.5153179228901053E-2</v>
      </c>
      <c r="IZ319" s="850">
        <f t="shared" ref="IZ319" si="3442">IZ318</f>
        <v>-4.5153179228901053E-2</v>
      </c>
      <c r="JA319" s="850">
        <f t="shared" ref="JA319" si="3443">JA318</f>
        <v>-4.5153179228901053E-2</v>
      </c>
      <c r="JB319" s="850">
        <f t="shared" ref="JB319" si="3444">JB318</f>
        <v>-8.8802916068823734E-2</v>
      </c>
      <c r="JC319" s="850">
        <f t="shared" ref="JC319" si="3445">JC318</f>
        <v>-8.8802916068823734E-2</v>
      </c>
      <c r="JD319" s="850">
        <f t="shared" ref="JD319" si="3446">JD318</f>
        <v>-8.8802916068823734E-2</v>
      </c>
      <c r="JE319" s="850">
        <f t="shared" ref="JE319" si="3447">JE318</f>
        <v>-8.8802916068823734E-2</v>
      </c>
      <c r="JF319" s="850">
        <f t="shared" ref="JF319" si="3448">JF318</f>
        <v>-0.11375870557076162</v>
      </c>
      <c r="JG319" s="850">
        <f t="shared" ref="JG319" si="3449">JG318</f>
        <v>-0.12045039413374869</v>
      </c>
      <c r="JH319" s="850">
        <f t="shared" ref="JH319" si="3450">JH318</f>
        <v>-0.12045039413374869</v>
      </c>
      <c r="JI319" s="850">
        <f t="shared" ref="JI319" si="3451">JI318</f>
        <v>-0.12045039413374869</v>
      </c>
      <c r="JJ319" s="850">
        <f t="shared" ref="JJ319" si="3452">JJ318</f>
        <v>-0.12045039413374869</v>
      </c>
      <c r="JK319" s="850">
        <f t="shared" ref="JK319" si="3453">JK318</f>
        <v>-0.12045039413374869</v>
      </c>
      <c r="JL319" s="850">
        <f t="shared" ref="JL319" si="3454">JL318</f>
        <v>-0.12045039413374869</v>
      </c>
      <c r="JM319" s="850">
        <f t="shared" ref="JM319" si="3455">JM318</f>
        <v>-0.12045039413374869</v>
      </c>
      <c r="JN319" s="850">
        <f t="shared" ref="JN319" si="3456">JN318</f>
        <v>-0.18679956564145872</v>
      </c>
      <c r="JO319" s="850">
        <f t="shared" ref="JO319" si="3457">JO318</f>
        <v>-0.18679956564145872</v>
      </c>
      <c r="JP319" s="850">
        <f t="shared" ref="JP319" si="3458">JP318</f>
        <v>-0.18679956564145872</v>
      </c>
      <c r="JQ319" s="850">
        <f t="shared" ref="JQ319" si="3459">JQ318</f>
        <v>-0.18679956564145872</v>
      </c>
      <c r="JR319" s="850">
        <f t="shared" ref="JR319" si="3460">JR318</f>
        <v>-0.18679956564145872</v>
      </c>
      <c r="JS319" s="850">
        <f t="shared" ref="JS319" si="3461">JS318</f>
        <v>-0.18679956564145872</v>
      </c>
      <c r="JT319" s="850">
        <f t="shared" ref="JT319" si="3462">JT318</f>
        <v>-0.18679956564145872</v>
      </c>
      <c r="JU319" s="850">
        <f t="shared" ref="JU319" si="3463">JU318</f>
        <v>-7.9698261297712847E-2</v>
      </c>
      <c r="JV319" s="850">
        <f t="shared" ref="JV319" si="3464">JV318</f>
        <v>-7.9698261297712847E-2</v>
      </c>
      <c r="JW319" s="850">
        <f t="shared" ref="JW319" si="3465">JW318</f>
        <v>-7.9698261297712847E-2</v>
      </c>
      <c r="JX319" s="850">
        <f t="shared" ref="JX319" si="3466">JX318</f>
        <v>-7.9698261297712847E-2</v>
      </c>
      <c r="JY319" s="850">
        <f t="shared" ref="JY319" si="3467">JY318</f>
        <v>-0.10380777035648148</v>
      </c>
      <c r="JZ319" s="850">
        <f t="shared" ref="JZ319" si="3468">JZ318</f>
        <v>-0.10380777035648148</v>
      </c>
      <c r="KA319" s="850">
        <f t="shared" ref="KA319" si="3469">KA318</f>
        <v>0.92567622652112025</v>
      </c>
      <c r="KB319" s="850">
        <f t="shared" ref="KB319" si="3470">KB318</f>
        <v>0.92567622652112025</v>
      </c>
      <c r="KC319" s="850">
        <f t="shared" ref="KC319" si="3471">KC318</f>
        <v>0.92567622652112025</v>
      </c>
      <c r="KD319" s="850">
        <f t="shared" ref="KD319" si="3472">KD318</f>
        <v>1.0210904285026956</v>
      </c>
      <c r="KE319" s="850">
        <f t="shared" ref="KE319" si="3473">KE318</f>
        <v>1.0210904285026956</v>
      </c>
      <c r="KF319" s="850">
        <f t="shared" ref="KF319" si="3474">KF318</f>
        <v>1.0210904285026956</v>
      </c>
      <c r="KG319" s="850">
        <f t="shared" ref="KG319" si="3475">KG318</f>
        <v>1.0210904285026956</v>
      </c>
      <c r="KH319" s="850">
        <f t="shared" ref="KH319" si="3476">KH318</f>
        <v>0.26826030614806928</v>
      </c>
      <c r="KI319" s="850">
        <f t="shared" ref="KI319" si="3477">KI318</f>
        <v>0.27648295859861083</v>
      </c>
      <c r="KJ319" s="850">
        <f t="shared" ref="KJ319" si="3478">KJ318</f>
        <v>0.27648295859861083</v>
      </c>
      <c r="KK319" s="850">
        <f t="shared" ref="KK319" si="3479">KK318</f>
        <v>0.27648295859861083</v>
      </c>
      <c r="KL319" s="850">
        <f t="shared" ref="KL319" si="3480">KL318</f>
        <v>0.27648295859861083</v>
      </c>
      <c r="KM319" s="850">
        <f t="shared" ref="KM319" si="3481">KM318</f>
        <v>0.27648295859861083</v>
      </c>
      <c r="KN319" s="850">
        <f t="shared" ref="KN319" si="3482">KN318</f>
        <v>0.27648295859861083</v>
      </c>
      <c r="KO319" s="850">
        <f t="shared" ref="KO319" si="3483">KO318</f>
        <v>0.27648295859861083</v>
      </c>
      <c r="KP319" s="850">
        <f t="shared" ref="KP319" si="3484">KP318</f>
        <v>-0.31797148385480867</v>
      </c>
      <c r="KQ319" s="850">
        <f t="shared" ref="KQ319" si="3485">KQ318</f>
        <v>-0.31797148385480867</v>
      </c>
      <c r="KR319" s="850">
        <f t="shared" ref="KR319" si="3486">KR318</f>
        <v>-0.31797148385480867</v>
      </c>
      <c r="KS319" s="850">
        <f t="shared" ref="KS319" si="3487">KS318</f>
        <v>-0.31797148385480867</v>
      </c>
      <c r="KT319" s="850">
        <f t="shared" ref="KT319" si="3488">KT318</f>
        <v>-0.31797148385480867</v>
      </c>
      <c r="KU319" s="850">
        <f t="shared" ref="KU319" si="3489">KU318</f>
        <v>-0.31797148385480867</v>
      </c>
      <c r="KV319" s="850">
        <f t="shared" ref="KV319" si="3490">KV318</f>
        <v>-0.31797148385480867</v>
      </c>
      <c r="KW319" s="850">
        <f t="shared" ref="KW319" si="3491">KW318</f>
        <v>4.0375579437229803E-2</v>
      </c>
      <c r="KX319" s="850">
        <f t="shared" ref="KX319" si="3492">KX318</f>
        <v>4.0375579437229803E-2</v>
      </c>
      <c r="KY319" s="850">
        <f t="shared" ref="KY319" si="3493">KY318</f>
        <v>4.0375579437229803E-2</v>
      </c>
      <c r="KZ319" s="850">
        <f t="shared" ref="KZ319" si="3494">KZ318</f>
        <v>4.0375579437229803E-2</v>
      </c>
      <c r="LA319" s="850">
        <f t="shared" ref="LA319" si="3495">LA318</f>
        <v>4.0375579437229803E-2</v>
      </c>
      <c r="LB319" s="850">
        <f t="shared" ref="LB319" si="3496">LB318</f>
        <v>-4.7088304847988205E-2</v>
      </c>
      <c r="LC319" s="850">
        <f t="shared" ref="LC319" si="3497">LC318</f>
        <v>-4.7088304847988205E-2</v>
      </c>
      <c r="LD319" s="850">
        <f t="shared" ref="LD319" si="3498">LD318</f>
        <v>-4.7088304847988205E-2</v>
      </c>
      <c r="LE319" s="850">
        <f t="shared" ref="LE319" si="3499">LE318</f>
        <v>-4.7088304847988205E-2</v>
      </c>
      <c r="LF319" s="850">
        <f t="shared" ref="LF319" si="3500">LF318</f>
        <v>8.6991951318817762E-2</v>
      </c>
      <c r="LG319" s="850">
        <f t="shared" ref="LG319" si="3501">LG318</f>
        <v>9.3683639881803948E-2</v>
      </c>
      <c r="LH319" s="850">
        <f t="shared" ref="LH319" si="3502">LH318</f>
        <v>9.3683639881803948E-2</v>
      </c>
      <c r="LI319" s="850">
        <f t="shared" ref="LI319" si="3503">LI318</f>
        <v>9.3683639881803948E-2</v>
      </c>
      <c r="LJ319" s="850">
        <f t="shared" ref="LJ319" si="3504">LJ318</f>
        <v>9.3683639881803948E-2</v>
      </c>
      <c r="LK319" s="850">
        <f t="shared" ref="LK319" si="3505">LK318</f>
        <v>9.3683639881803948E-2</v>
      </c>
      <c r="LL319" s="850">
        <f t="shared" ref="LL319" si="3506">LL318</f>
        <v>9.3683639881803948E-2</v>
      </c>
      <c r="LM319" s="850">
        <f t="shared" ref="LM319" si="3507">LM318</f>
        <v>9.3683639881803948E-2</v>
      </c>
      <c r="LN319" s="850">
        <f t="shared" ref="LN319" si="3508">LN318</f>
        <v>0.11038156151541223</v>
      </c>
      <c r="LO319" s="850">
        <f t="shared" ref="LO319" si="3509">LO318</f>
        <v>0.11038156151541223</v>
      </c>
      <c r="LP319" s="850">
        <f t="shared" ref="LP319" si="3510">LP318</f>
        <v>0.11038156151541223</v>
      </c>
      <c r="LQ319" s="850">
        <f t="shared" ref="LQ319" si="3511">LQ318</f>
        <v>0.11038156151541223</v>
      </c>
      <c r="LR319" s="850">
        <f t="shared" ref="LR319" si="3512">LR318</f>
        <v>0.11038156151541223</v>
      </c>
      <c r="LS319" s="850">
        <f t="shared" ref="LS319" si="3513">LS318</f>
        <v>0.11038156151541223</v>
      </c>
      <c r="LT319" s="850">
        <f t="shared" ref="LT319" si="3514">LT318</f>
        <v>0.11038156151541223</v>
      </c>
      <c r="LU319" s="850">
        <f t="shared" ref="LU319" si="3515">LU318</f>
        <v>4.9811413311074304E-2</v>
      </c>
      <c r="LV319" s="850">
        <f t="shared" ref="LV319" si="3516">LV318</f>
        <v>4.9811413311074304E-2</v>
      </c>
      <c r="LW319" s="850">
        <f t="shared" ref="LW319" si="3517">LW318</f>
        <v>4.9811413311074304E-2</v>
      </c>
      <c r="LX319" s="850">
        <f t="shared" ref="LX319" si="3518">LX318</f>
        <v>4.9811413311074304E-2</v>
      </c>
      <c r="LY319" s="850">
        <f t="shared" ref="LY319" si="3519">LY318</f>
        <v>0.18454714730041566</v>
      </c>
      <c r="LZ319" s="850">
        <f t="shared" ref="LZ319" si="3520">LZ318</f>
        <v>0.18454714730041566</v>
      </c>
      <c r="MA319" s="850">
        <f t="shared" ref="MA319" si="3521">MA318</f>
        <v>1.8119619753179395</v>
      </c>
      <c r="MB319" s="850">
        <f t="shared" ref="MB319" si="3522">MB318</f>
        <v>1.8119619753179395</v>
      </c>
      <c r="MC319" s="850">
        <f t="shared" ref="MC319" si="3523">MC318</f>
        <v>1.8119619753179395</v>
      </c>
      <c r="MD319" s="850">
        <f t="shared" ref="MD319" si="3524">MD318</f>
        <v>1.5655032963280098</v>
      </c>
      <c r="ME319" s="850">
        <f t="shared" ref="ME319" si="3525">ME318</f>
        <v>1.5655032963280098</v>
      </c>
      <c r="MF319" s="850">
        <f t="shared" ref="MF319" si="3526">MF318</f>
        <v>1.5655032963280098</v>
      </c>
      <c r="MG319" s="850">
        <f t="shared" ref="MG319" si="3527">MG318</f>
        <v>1.5655032963280098</v>
      </c>
      <c r="MH319" s="850">
        <f t="shared" ref="MH319" si="3528">MH318</f>
        <v>2.7446159558147203</v>
      </c>
      <c r="MI319" s="850">
        <f t="shared" ref="MI319" si="3529">MI318</f>
        <v>2.9256711236990016</v>
      </c>
      <c r="MJ319" s="850">
        <f t="shared" ref="MJ319" si="3530">MJ318</f>
        <v>2.9256711236990016</v>
      </c>
      <c r="MK319" s="850">
        <f t="shared" ref="MK319" si="3531">MK318</f>
        <v>2.9256711236990016</v>
      </c>
      <c r="ML319" s="850">
        <f t="shared" ref="ML319" si="3532">ML318</f>
        <v>2.9256711236990016</v>
      </c>
      <c r="MM319" s="850">
        <f t="shared" ref="MM319" si="3533">MM318</f>
        <v>2.9256711236990016</v>
      </c>
      <c r="MN319" s="850">
        <f t="shared" ref="MN319" si="3534">MN318</f>
        <v>2.9256711236990016</v>
      </c>
      <c r="MO319" s="850">
        <f t="shared" ref="MO319" si="3535">MO318</f>
        <v>2.9256711236990016</v>
      </c>
      <c r="MP319" s="850">
        <f t="shared" ref="MP319" si="3536">MP318</f>
        <v>0.54055152255318006</v>
      </c>
      <c r="MQ319" s="850">
        <f t="shared" ref="MQ319" si="3537">MQ318</f>
        <v>0.54055152255318006</v>
      </c>
      <c r="MR319" s="850">
        <f t="shared" ref="MR319" si="3538">MR318</f>
        <v>0.54055152255318006</v>
      </c>
      <c r="MS319" s="850">
        <f t="shared" ref="MS319" si="3539">MS318</f>
        <v>0.54055152255318006</v>
      </c>
      <c r="MT319" s="850">
        <f t="shared" ref="MT319" si="3540">MT318</f>
        <v>0.54055152255318006</v>
      </c>
      <c r="MU319" s="850">
        <f t="shared" ref="MU319" si="3541">MU318</f>
        <v>0.54055152255318006</v>
      </c>
      <c r="MV319" s="850">
        <f t="shared" ref="MV319" si="3542">MV318</f>
        <v>0.54055152255318006</v>
      </c>
      <c r="MW319" s="850">
        <f t="shared" ref="MW319" si="3543">MW318</f>
        <v>-4.184777970019482E-3</v>
      </c>
      <c r="MX319" s="850">
        <f t="shared" ref="MX319" si="3544">MX318</f>
        <v>-4.184777970019482E-3</v>
      </c>
      <c r="MY319" s="850">
        <f t="shared" ref="MY319" si="3545">MY318</f>
        <v>-4.184777970019482E-3</v>
      </c>
      <c r="MZ319" s="850">
        <f t="shared" ref="MZ319" si="3546">MZ318</f>
        <v>-4.184777970019482E-3</v>
      </c>
      <c r="NA319" s="850">
        <f t="shared" ref="NA319" si="3547">NA318</f>
        <v>-4.184777970019482E-3</v>
      </c>
      <c r="NB319" s="850">
        <f t="shared" ref="NB319" si="3548">NB318</f>
        <v>-6.105200479731554E-2</v>
      </c>
      <c r="NC319" s="850">
        <f t="shared" ref="NC319" si="3549">NC318</f>
        <v>-6.105200479731554E-2</v>
      </c>
      <c r="ND319" s="850">
        <f t="shared" ref="ND319" si="3550">ND318</f>
        <v>-6.105200479731554E-2</v>
      </c>
      <c r="NE319" s="850">
        <f t="shared" ref="NE319" si="3551">NE318</f>
        <v>-6.105200479731554E-2</v>
      </c>
      <c r="NF319" s="850">
        <f t="shared" ref="NF319" si="3552">NF318</f>
        <v>-7.36085741928445E-2</v>
      </c>
      <c r="NG319" s="850">
        <f t="shared" ref="NG319" si="3553">NG318</f>
        <v>-7.36085741928445E-2</v>
      </c>
      <c r="NH319" s="850">
        <f t="shared" ref="NH319" si="3554">NH318</f>
        <v>-7.36085741928445E-2</v>
      </c>
      <c r="NI319" s="850">
        <f t="shared" ref="NI319" si="3555">NI318</f>
        <v>-7.36085741928445E-2</v>
      </c>
      <c r="NJ319" s="850">
        <f t="shared" ref="NJ319" si="3556">NJ318</f>
        <v>-7.36085741928445E-2</v>
      </c>
      <c r="NK319" s="850">
        <f t="shared" ref="NK319" si="3557">NK318</f>
        <v>-7.36085741928445E-2</v>
      </c>
      <c r="NL319" s="850">
        <f t="shared" ref="NL319" si="3558">NL318</f>
        <v>-7.36085741928445E-2</v>
      </c>
      <c r="NM319" s="850">
        <f t="shared" ref="NM319" si="3559">NM318</f>
        <v>-7.36085741928445E-2</v>
      </c>
      <c r="NN319" s="850">
        <f t="shared" ref="NN319" si="3560">NN318</f>
        <v>0.11038156151541223</v>
      </c>
      <c r="NO319" s="850">
        <f t="shared" ref="NO319" si="3561">NO318</f>
        <v>0.11038156151541223</v>
      </c>
      <c r="NP319" s="850">
        <f t="shared" ref="NP319" si="3562">NP318</f>
        <v>0.11038156151541223</v>
      </c>
      <c r="NQ319" s="850">
        <f t="shared" ref="NQ319" si="3563">NQ318</f>
        <v>0.11038156151541223</v>
      </c>
      <c r="NR319" s="850">
        <f t="shared" ref="NR319" si="3564">NR318</f>
        <v>0.11038156151541223</v>
      </c>
      <c r="NS319" s="850">
        <f t="shared" ref="NS319" si="3565">NS318</f>
        <v>0.11038156151541223</v>
      </c>
      <c r="NT319" s="850">
        <f t="shared" ref="NT319" si="3566">NT318</f>
        <v>0.11038156151541223</v>
      </c>
      <c r="NU319" s="850">
        <f t="shared" ref="NU319" si="3567">NU318</f>
        <v>4.9811413311074304E-2</v>
      </c>
      <c r="NV319" s="850">
        <f t="shared" ref="NV319" si="3568">NV318</f>
        <v>4.9811413311074304E-2</v>
      </c>
      <c r="NW319" s="850">
        <f t="shared" ref="NW319" si="3569">NW318</f>
        <v>4.9811413311074304E-2</v>
      </c>
      <c r="NX319" s="850">
        <f t="shared" ref="NX319" si="3570">NX318</f>
        <v>4.9811413311074304E-2</v>
      </c>
      <c r="NY319" s="850">
        <f t="shared" ref="NY319" si="3571">NY318</f>
        <v>0.18454714730041566</v>
      </c>
      <c r="NZ319" s="850">
        <f t="shared" ref="NZ319" si="3572">NZ318</f>
        <v>0.18454714730041566</v>
      </c>
      <c r="OA319" s="850">
        <f t="shared" ref="OA319" si="3573">OA318</f>
        <v>1.8119619753179395</v>
      </c>
      <c r="OB319" s="850">
        <f t="shared" ref="OB319" si="3574">OB318</f>
        <v>1.8119619753179395</v>
      </c>
      <c r="OC319" s="850">
        <f t="shared" ref="OC319" si="3575">OC318</f>
        <v>1.8119619753179395</v>
      </c>
      <c r="OD319" s="850">
        <f t="shared" ref="OD319" si="3576">OD318</f>
        <v>1.5655032963280098</v>
      </c>
      <c r="OE319" s="850">
        <f t="shared" ref="OE319" si="3577">OE318</f>
        <v>1.5655032963280098</v>
      </c>
      <c r="OF319" s="850">
        <f t="shared" ref="OF319" si="3578">OF318</f>
        <v>1.5655032963280098</v>
      </c>
      <c r="OG319" s="850">
        <f t="shared" ref="OG319" si="3579">OG318</f>
        <v>1.5655032963280098</v>
      </c>
      <c r="OH319" s="850">
        <f t="shared" ref="OH319" si="3580">OH318</f>
        <v>2.7446159558147203</v>
      </c>
      <c r="OI319" s="850">
        <f t="shared" ref="OI319" si="3581">OI318</f>
        <v>2.9256711236990016</v>
      </c>
      <c r="OJ319" s="850">
        <f t="shared" ref="OJ319" si="3582">OJ318</f>
        <v>2.9256711236990016</v>
      </c>
      <c r="OK319" s="850">
        <f t="shared" ref="OK319" si="3583">OK318</f>
        <v>2.9256711236990016</v>
      </c>
      <c r="OL319" s="850">
        <f t="shared" ref="OL319" si="3584">OL318</f>
        <v>2.9256711236990016</v>
      </c>
      <c r="OM319" s="850">
        <f t="shared" ref="OM319" si="3585">OM318</f>
        <v>2.9256711236990016</v>
      </c>
      <c r="ON319" s="850">
        <f t="shared" ref="ON319" si="3586">ON318</f>
        <v>2.9256711236990016</v>
      </c>
      <c r="OO319" s="850">
        <f t="shared" ref="OO319" si="3587">OO318</f>
        <v>2.9256711236990016</v>
      </c>
      <c r="OP319" s="850">
        <f t="shared" ref="OP319" si="3588">OP318</f>
        <v>0.54055152255318006</v>
      </c>
      <c r="OQ319" s="850">
        <f t="shared" ref="OQ319" si="3589">OQ318</f>
        <v>0.54055152255318006</v>
      </c>
      <c r="OR319" s="850">
        <f t="shared" ref="OR319" si="3590">OR318</f>
        <v>0.54055152255318006</v>
      </c>
      <c r="OS319" s="850">
        <f t="shared" ref="OS319" si="3591">OS318</f>
        <v>0.54055152255318006</v>
      </c>
      <c r="OT319" s="850">
        <f t="shared" ref="OT319" si="3592">OT318</f>
        <v>0.54055152255318006</v>
      </c>
      <c r="OU319" s="850">
        <f t="shared" ref="OU319" si="3593">OU318</f>
        <v>0.54055152255318006</v>
      </c>
      <c r="OV319" s="850">
        <f t="shared" ref="OV319" si="3594">OV318</f>
        <v>0.54055152255318006</v>
      </c>
      <c r="OW319" s="850">
        <f t="shared" ref="OW319" si="3595">OW318</f>
        <v>-4.184777970019482E-3</v>
      </c>
      <c r="OX319" s="850">
        <f t="shared" ref="OX319" si="3596">OX318</f>
        <v>-4.184777970019482E-3</v>
      </c>
      <c r="OY319" s="850">
        <f t="shared" ref="OY319" si="3597">OY318</f>
        <v>-4.184777970019482E-3</v>
      </c>
      <c r="OZ319" s="850">
        <f t="shared" ref="OZ319" si="3598">OZ318</f>
        <v>-4.184777970019482E-3</v>
      </c>
      <c r="PA319" s="850">
        <f t="shared" ref="PA319" si="3599">PA318</f>
        <v>-4.184777970019482E-3</v>
      </c>
      <c r="PB319" s="850">
        <f t="shared" ref="PB319" si="3600">PB318</f>
        <v>-6.105200479731554E-2</v>
      </c>
      <c r="PC319" s="850">
        <f t="shared" ref="PC319" si="3601">PC318</f>
        <v>-6.105200479731554E-2</v>
      </c>
      <c r="PD319" s="850">
        <f t="shared" ref="PD319" si="3602">PD318</f>
        <v>-6.105200479731554E-2</v>
      </c>
      <c r="PE319" s="850">
        <f t="shared" ref="PE319" si="3603">PE318</f>
        <v>-6.105200479731554E-2</v>
      </c>
      <c r="PF319" s="850">
        <f t="shared" ref="PF319" si="3604">PF318</f>
        <v>-7.36085741928445E-2</v>
      </c>
      <c r="PG319" s="850">
        <f t="shared" ref="PG319" si="3605">PG318</f>
        <v>-7.36085741928445E-2</v>
      </c>
      <c r="PH319" s="850">
        <f t="shared" ref="PH319" si="3606">PH318</f>
        <v>-7.36085741928445E-2</v>
      </c>
      <c r="PI319" s="850">
        <f t="shared" ref="PI319" si="3607">PI318</f>
        <v>-7.36085741928445E-2</v>
      </c>
      <c r="PJ319" s="850">
        <f t="shared" ref="PJ319" si="3608">PJ318</f>
        <v>-7.36085741928445E-2</v>
      </c>
      <c r="PK319" s="850">
        <f t="shared" ref="PK319" si="3609">PK318</f>
        <v>-7.36085741928445E-2</v>
      </c>
      <c r="PL319" s="850">
        <f t="shared" ref="PL319" si="3610">PL318</f>
        <v>-7.36085741928445E-2</v>
      </c>
      <c r="PM319" s="850">
        <f t="shared" ref="PM319" si="3611">PM318</f>
        <v>-7.36085741928445E-2</v>
      </c>
      <c r="PN319" s="850">
        <f t="shared" ref="PN319" si="3612">PN318</f>
        <v>0.11038156151541223</v>
      </c>
      <c r="PO319" s="850">
        <f t="shared" ref="PO319" si="3613">PO318</f>
        <v>0.11038156151541223</v>
      </c>
      <c r="PP319" s="850">
        <f t="shared" ref="PP319" si="3614">PP318</f>
        <v>0.11038156151541223</v>
      </c>
      <c r="PQ319" s="850">
        <f t="shared" ref="PQ319" si="3615">PQ318</f>
        <v>0.11038156151541223</v>
      </c>
      <c r="PR319" s="850">
        <f t="shared" ref="PR319" si="3616">PR318</f>
        <v>0.11038156151541223</v>
      </c>
      <c r="PS319" s="850">
        <f t="shared" ref="PS319" si="3617">PS318</f>
        <v>0.11038156151541223</v>
      </c>
      <c r="PT319" s="850">
        <f t="shared" ref="PT319" si="3618">PT318</f>
        <v>0.11038156151541223</v>
      </c>
      <c r="PU319" s="850">
        <f t="shared" ref="PU319" si="3619">PU318</f>
        <v>4.9811413311074304E-2</v>
      </c>
      <c r="PV319" s="850">
        <f t="shared" ref="PV319" si="3620">PV318</f>
        <v>4.9811413311074304E-2</v>
      </c>
      <c r="PW319" s="850">
        <f t="shared" ref="PW319" si="3621">PW318</f>
        <v>4.9811413311074304E-2</v>
      </c>
      <c r="PX319" s="850">
        <f t="shared" ref="PX319" si="3622">PX318</f>
        <v>4.9811413311074304E-2</v>
      </c>
      <c r="PY319" s="850">
        <f t="shared" ref="PY319" si="3623">PY318</f>
        <v>0.18454714730041566</v>
      </c>
      <c r="PZ319" s="850">
        <f t="shared" ref="PZ319" si="3624">PZ318</f>
        <v>0.18454714730041566</v>
      </c>
      <c r="QA319" s="850">
        <f t="shared" ref="QA319" si="3625">QA318</f>
        <v>1.8119619753179395</v>
      </c>
      <c r="QB319" s="850">
        <f t="shared" ref="QB319" si="3626">QB318</f>
        <v>1.8119619753179395</v>
      </c>
      <c r="QC319" s="850">
        <f t="shared" ref="QC319" si="3627">QC318</f>
        <v>1.8119619753179395</v>
      </c>
      <c r="QD319" s="850">
        <f t="shared" ref="QD319" si="3628">QD318</f>
        <v>1.5655032963280098</v>
      </c>
      <c r="QE319" s="850">
        <f t="shared" ref="QE319" si="3629">QE318</f>
        <v>1.5655032963280098</v>
      </c>
      <c r="QF319" s="850">
        <f t="shared" ref="QF319" si="3630">QF318</f>
        <v>1.5655032963280098</v>
      </c>
      <c r="QG319" s="850">
        <f t="shared" ref="QG319" si="3631">QG318</f>
        <v>1.5655032963280098</v>
      </c>
      <c r="QH319" s="850">
        <f t="shared" ref="QH319" si="3632">QH318</f>
        <v>2.7446159558147203</v>
      </c>
      <c r="QI319" s="850">
        <f t="shared" ref="QI319" si="3633">QI318</f>
        <v>2.9256711236990016</v>
      </c>
      <c r="QJ319" s="850">
        <f t="shared" ref="QJ319" si="3634">QJ318</f>
        <v>2.9256711236990016</v>
      </c>
      <c r="QK319" s="850">
        <f t="shared" ref="QK319" si="3635">QK318</f>
        <v>2.9256711236990016</v>
      </c>
      <c r="QL319" s="850">
        <f t="shared" ref="QL319" si="3636">QL318</f>
        <v>2.9256711236990016</v>
      </c>
      <c r="QM319" s="850">
        <f t="shared" ref="QM319" si="3637">QM318</f>
        <v>2.9256711236990016</v>
      </c>
      <c r="QN319" s="850">
        <f t="shared" ref="QN319" si="3638">QN318</f>
        <v>2.9256711236990016</v>
      </c>
      <c r="QO319" s="850">
        <f t="shared" ref="QO319" si="3639">QO318</f>
        <v>2.9256711236990016</v>
      </c>
      <c r="QP319" s="850">
        <f t="shared" ref="QP319" si="3640">QP318</f>
        <v>0.54055152255318006</v>
      </c>
      <c r="QQ319" s="850">
        <f t="shared" ref="QQ319" si="3641">QQ318</f>
        <v>0.54055152255318006</v>
      </c>
      <c r="QR319" s="850">
        <f t="shared" ref="QR319" si="3642">QR318</f>
        <v>0.54055152255318006</v>
      </c>
      <c r="QS319" s="850">
        <f t="shared" ref="QS319" si="3643">QS318</f>
        <v>0.54055152255318006</v>
      </c>
      <c r="QT319" s="850">
        <f t="shared" ref="QT319" si="3644">QT318</f>
        <v>0.54055152255318006</v>
      </c>
      <c r="QU319" s="850">
        <f t="shared" ref="QU319" si="3645">QU318</f>
        <v>0.54055152255318006</v>
      </c>
      <c r="QV319" s="850">
        <f t="shared" ref="QV319" si="3646">QV318</f>
        <v>0.54055152255318006</v>
      </c>
      <c r="QW319" s="850">
        <f t="shared" ref="QW319" si="3647">QW318</f>
        <v>-4.184777970019482E-3</v>
      </c>
      <c r="QX319" s="850">
        <f t="shared" ref="QX319" si="3648">QX318</f>
        <v>-4.184777970019482E-3</v>
      </c>
      <c r="QY319" s="850">
        <f t="shared" ref="QY319" si="3649">QY318</f>
        <v>-4.184777970019482E-3</v>
      </c>
      <c r="QZ319" s="850">
        <f t="shared" ref="QZ319" si="3650">QZ318</f>
        <v>-4.184777970019482E-3</v>
      </c>
      <c r="RA319" s="850">
        <f t="shared" ref="RA319" si="3651">RA318</f>
        <v>-4.184777970019482E-3</v>
      </c>
      <c r="RB319" s="850">
        <f t="shared" ref="RB319" si="3652">RB318</f>
        <v>-6.105200479731554E-2</v>
      </c>
      <c r="RC319" s="850">
        <f t="shared" ref="RC319" si="3653">RC318</f>
        <v>-6.105200479731554E-2</v>
      </c>
      <c r="RD319" s="850">
        <f t="shared" ref="RD319" si="3654">RD318</f>
        <v>-6.105200479731554E-2</v>
      </c>
      <c r="RE319" s="850">
        <f t="shared" ref="RE319" si="3655">RE318</f>
        <v>-6.105200479731554E-2</v>
      </c>
      <c r="RF319" s="850">
        <f t="shared" ref="RF319" si="3656">RF318</f>
        <v>-7.36085741928445E-2</v>
      </c>
      <c r="RG319" s="850">
        <f t="shared" ref="RG319" si="3657">RG318</f>
        <v>-7.36085741928445E-2</v>
      </c>
      <c r="RH319" s="850">
        <f t="shared" ref="RH319" si="3658">RH318</f>
        <v>-7.36085741928445E-2</v>
      </c>
      <c r="RI319" s="850">
        <f t="shared" ref="RI319" si="3659">RI318</f>
        <v>-7.36085741928445E-2</v>
      </c>
      <c r="RJ319" s="850">
        <f t="shared" ref="RJ319" si="3660">RJ318</f>
        <v>-7.36085741928445E-2</v>
      </c>
      <c r="RK319" s="850">
        <f t="shared" ref="RK319" si="3661">RK318</f>
        <v>-7.36085741928445E-2</v>
      </c>
      <c r="RL319" s="850">
        <f t="shared" ref="RL319" si="3662">RL318</f>
        <v>-7.36085741928445E-2</v>
      </c>
      <c r="RM319" s="850">
        <f t="shared" ref="RM319" si="3663">RM318</f>
        <v>-7.36085741928445E-2</v>
      </c>
      <c r="RN319" s="850">
        <f t="shared" ref="RN319" si="3664">RN318</f>
        <v>0.11038156151541223</v>
      </c>
      <c r="RO319" s="850">
        <f t="shared" ref="RO319" si="3665">RO318</f>
        <v>0.11038156151541223</v>
      </c>
      <c r="RP319" s="850">
        <f t="shared" ref="RP319" si="3666">RP318</f>
        <v>0.11038156151541223</v>
      </c>
      <c r="RQ319" s="850">
        <f t="shared" ref="RQ319" si="3667">RQ318</f>
        <v>0.11038156151541223</v>
      </c>
      <c r="RR319" s="850">
        <f t="shared" ref="RR319" si="3668">RR318</f>
        <v>0.11038156151541223</v>
      </c>
      <c r="RS319" s="850">
        <f t="shared" ref="RS319" si="3669">RS318</f>
        <v>0.11038156151541223</v>
      </c>
      <c r="RT319" s="850">
        <f t="shared" ref="RT319" si="3670">RT318</f>
        <v>0.11038156151541223</v>
      </c>
      <c r="RU319" s="850">
        <f t="shared" ref="RU319" si="3671">RU318</f>
        <v>4.9811413311074304E-2</v>
      </c>
      <c r="RV319" s="850">
        <f t="shared" ref="RV319" si="3672">RV318</f>
        <v>4.9811413311074304E-2</v>
      </c>
      <c r="RW319" s="850">
        <f t="shared" ref="RW319" si="3673">RW318</f>
        <v>4.9811413311074304E-2</v>
      </c>
      <c r="RX319" s="850">
        <f t="shared" ref="RX319" si="3674">RX318</f>
        <v>4.9811413311074304E-2</v>
      </c>
      <c r="RY319" s="850">
        <f t="shared" ref="RY319" si="3675">RY318</f>
        <v>0.18454714730041566</v>
      </c>
      <c r="RZ319" s="850">
        <f t="shared" ref="RZ319" si="3676">RZ318</f>
        <v>0.18454714730041566</v>
      </c>
      <c r="SA319" s="850">
        <f t="shared" ref="SA319" si="3677">SA318</f>
        <v>1.8119619753179395</v>
      </c>
      <c r="SB319" s="850">
        <f t="shared" ref="SB319" si="3678">SB318</f>
        <v>1.8119619753179395</v>
      </c>
      <c r="SC319" s="850">
        <f t="shared" ref="SC319" si="3679">SC318</f>
        <v>1.8119619753179395</v>
      </c>
      <c r="SD319" s="850">
        <f t="shared" ref="SD319" si="3680">SD318</f>
        <v>1.5655032963280098</v>
      </c>
      <c r="SE319" s="850">
        <f t="shared" ref="SE319" si="3681">SE318</f>
        <v>1.5655032963280098</v>
      </c>
      <c r="SF319" s="850">
        <f t="shared" ref="SF319" si="3682">SF318</f>
        <v>1.5655032963280098</v>
      </c>
      <c r="SG319" s="850">
        <f t="shared" ref="SG319" si="3683">SG318</f>
        <v>1.5655032963280098</v>
      </c>
      <c r="SH319" s="850">
        <f t="shared" ref="SH319" si="3684">SH318</f>
        <v>2.7446159558147203</v>
      </c>
      <c r="SI319" s="850">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49">
        <f>K337</f>
        <v>0</v>
      </c>
      <c r="L340" s="849">
        <f t="shared" ref="L340:BW340" si="3690">L337</f>
        <v>0</v>
      </c>
      <c r="M340" s="849">
        <f t="shared" si="3690"/>
        <v>0</v>
      </c>
      <c r="N340" s="849">
        <f t="shared" si="3690"/>
        <v>0</v>
      </c>
      <c r="O340" s="849">
        <f t="shared" si="3690"/>
        <v>0</v>
      </c>
      <c r="P340" s="849">
        <f t="shared" si="3690"/>
        <v>0</v>
      </c>
      <c r="Q340" s="849">
        <f t="shared" si="3690"/>
        <v>0</v>
      </c>
      <c r="R340" s="849">
        <f t="shared" si="3690"/>
        <v>0</v>
      </c>
      <c r="S340" s="849">
        <f t="shared" si="3690"/>
        <v>0</v>
      </c>
      <c r="T340" s="849">
        <f t="shared" si="3690"/>
        <v>0</v>
      </c>
      <c r="U340" s="849">
        <f t="shared" si="3690"/>
        <v>0</v>
      </c>
      <c r="V340" s="849">
        <f t="shared" si="3690"/>
        <v>0</v>
      </c>
      <c r="W340" s="849">
        <f t="shared" si="3690"/>
        <v>0</v>
      </c>
      <c r="X340" s="849">
        <f t="shared" si="3690"/>
        <v>0</v>
      </c>
      <c r="Y340" s="849">
        <f t="shared" si="3690"/>
        <v>0</v>
      </c>
      <c r="Z340" s="849">
        <f t="shared" si="3690"/>
        <v>0</v>
      </c>
      <c r="AA340" s="849">
        <f t="shared" si="3690"/>
        <v>0</v>
      </c>
      <c r="AB340" s="849">
        <f t="shared" si="3690"/>
        <v>0</v>
      </c>
      <c r="AC340" s="849">
        <f t="shared" si="3690"/>
        <v>0</v>
      </c>
      <c r="AD340" s="849">
        <f t="shared" si="3690"/>
        <v>0</v>
      </c>
      <c r="AE340" s="849">
        <f t="shared" si="3690"/>
        <v>0</v>
      </c>
      <c r="AF340" s="849">
        <f t="shared" si="3690"/>
        <v>0</v>
      </c>
      <c r="AG340" s="849">
        <f t="shared" si="3690"/>
        <v>0</v>
      </c>
      <c r="AH340" s="849">
        <f t="shared" si="3690"/>
        <v>0</v>
      </c>
      <c r="AI340" s="849">
        <f t="shared" si="3690"/>
        <v>0</v>
      </c>
      <c r="AJ340" s="849">
        <f t="shared" si="3690"/>
        <v>0</v>
      </c>
      <c r="AK340" s="849">
        <f t="shared" si="3690"/>
        <v>0</v>
      </c>
      <c r="AL340" s="849">
        <f t="shared" si="3690"/>
        <v>0</v>
      </c>
      <c r="AM340" s="849">
        <f t="shared" si="3690"/>
        <v>0</v>
      </c>
      <c r="AN340" s="849">
        <f t="shared" si="3690"/>
        <v>0</v>
      </c>
      <c r="AO340" s="849">
        <f t="shared" si="3690"/>
        <v>0</v>
      </c>
      <c r="AP340" s="849">
        <f t="shared" si="3690"/>
        <v>0</v>
      </c>
      <c r="AQ340" s="849">
        <f t="shared" si="3690"/>
        <v>0</v>
      </c>
      <c r="AR340" s="849">
        <f t="shared" si="3690"/>
        <v>0</v>
      </c>
      <c r="AS340" s="849">
        <f t="shared" si="3690"/>
        <v>0</v>
      </c>
      <c r="AT340" s="849">
        <f t="shared" si="3690"/>
        <v>0</v>
      </c>
      <c r="AU340" s="849">
        <f t="shared" si="3690"/>
        <v>0</v>
      </c>
      <c r="AV340" s="849">
        <f t="shared" si="3690"/>
        <v>0</v>
      </c>
      <c r="AW340" s="849">
        <f t="shared" si="3690"/>
        <v>0.25657278965864982</v>
      </c>
      <c r="AX340" s="849">
        <f t="shared" si="3690"/>
        <v>0.25657278965864982</v>
      </c>
      <c r="AY340" s="849">
        <f t="shared" si="3690"/>
        <v>0.25657278965864982</v>
      </c>
      <c r="AZ340" s="849">
        <f t="shared" si="3690"/>
        <v>0.25657278965864982</v>
      </c>
      <c r="BA340" s="849">
        <f t="shared" si="3690"/>
        <v>0.25657278965864982</v>
      </c>
      <c r="BB340" s="849">
        <f t="shared" si="3690"/>
        <v>0.62079796774352491</v>
      </c>
      <c r="BC340" s="849">
        <f t="shared" si="3690"/>
        <v>0.62079796774352491</v>
      </c>
      <c r="BD340" s="849">
        <f t="shared" si="3690"/>
        <v>0.62079796774352491</v>
      </c>
      <c r="BE340" s="849">
        <f t="shared" si="3690"/>
        <v>0.62079796774352491</v>
      </c>
      <c r="BF340" s="849">
        <f t="shared" si="3690"/>
        <v>0.54202677360186424</v>
      </c>
      <c r="BG340" s="849">
        <f t="shared" si="3690"/>
        <v>0.54202677360186424</v>
      </c>
      <c r="BH340" s="849">
        <f t="shared" si="3690"/>
        <v>0.54202677360186424</v>
      </c>
      <c r="BI340" s="849">
        <f t="shared" si="3690"/>
        <v>0.54202677360186424</v>
      </c>
      <c r="BJ340" s="849">
        <f t="shared" si="3690"/>
        <v>0.54202677360186424</v>
      </c>
      <c r="BK340" s="849">
        <f t="shared" si="3690"/>
        <v>0.54202677360186424</v>
      </c>
      <c r="BL340" s="849">
        <f t="shared" si="3690"/>
        <v>0.54202677360186424</v>
      </c>
      <c r="BM340" s="849">
        <f t="shared" si="3690"/>
        <v>0.54202677360186424</v>
      </c>
      <c r="BN340" s="849">
        <f t="shared" si="3690"/>
        <v>0.51794425018768564</v>
      </c>
      <c r="BO340" s="849">
        <f t="shared" si="3690"/>
        <v>0.51794425018768564</v>
      </c>
      <c r="BP340" s="849">
        <f t="shared" si="3690"/>
        <v>0.51794425018768564</v>
      </c>
      <c r="BQ340" s="849">
        <f t="shared" si="3690"/>
        <v>0.51794425018768564</v>
      </c>
      <c r="BR340" s="849">
        <f t="shared" si="3690"/>
        <v>0.51794425018768564</v>
      </c>
      <c r="BS340" s="849">
        <f t="shared" si="3690"/>
        <v>0.51794425018768564</v>
      </c>
      <c r="BT340" s="849">
        <f t="shared" si="3690"/>
        <v>0.51794425018768564</v>
      </c>
      <c r="BU340" s="849">
        <f t="shared" si="3690"/>
        <v>0.10958510928435672</v>
      </c>
      <c r="BV340" s="849">
        <f t="shared" si="3690"/>
        <v>0.10958510928435672</v>
      </c>
      <c r="BW340" s="849">
        <f t="shared" si="3690"/>
        <v>0.10958510928435672</v>
      </c>
      <c r="BX340" s="849">
        <f t="shared" ref="BX340:EI340" si="3691">BX337</f>
        <v>0.10958510928435672</v>
      </c>
      <c r="BY340" s="849">
        <f t="shared" si="3691"/>
        <v>9.227357365020783E-2</v>
      </c>
      <c r="BZ340" s="849">
        <f t="shared" si="3691"/>
        <v>9.227357365020783E-2</v>
      </c>
      <c r="CA340" s="849">
        <f t="shared" si="3691"/>
        <v>0.56131430757131717</v>
      </c>
      <c r="CB340" s="849">
        <f t="shared" si="3691"/>
        <v>0.56131430757131717</v>
      </c>
      <c r="CC340" s="849">
        <f t="shared" si="3691"/>
        <v>0.56131430757131717</v>
      </c>
      <c r="CD340" s="849">
        <f t="shared" si="3691"/>
        <v>-0.69428609938274999</v>
      </c>
      <c r="CE340" s="849">
        <f t="shared" si="3691"/>
        <v>-0.69428609938274999</v>
      </c>
      <c r="CF340" s="849">
        <f t="shared" si="3691"/>
        <v>-0.69428609938274999</v>
      </c>
      <c r="CG340" s="849">
        <f t="shared" si="3691"/>
        <v>-0.69428609938274999</v>
      </c>
      <c r="CH340" s="849">
        <f t="shared" si="3691"/>
        <v>0.47006152233337684</v>
      </c>
      <c r="CI340" s="849">
        <f t="shared" si="3691"/>
        <v>0.47006152233337684</v>
      </c>
      <c r="CJ340" s="849">
        <f t="shared" si="3691"/>
        <v>0.47006152233337684</v>
      </c>
      <c r="CK340" s="849">
        <f t="shared" si="3691"/>
        <v>0.47006152233337684</v>
      </c>
      <c r="CL340" s="849">
        <f t="shared" si="3691"/>
        <v>0.47006152233337684</v>
      </c>
      <c r="CM340" s="849">
        <f t="shared" si="3691"/>
        <v>0.47006152233337684</v>
      </c>
      <c r="CN340" s="849">
        <f t="shared" si="3691"/>
        <v>0.47006152233337684</v>
      </c>
      <c r="CO340" s="849">
        <f t="shared" si="3691"/>
        <v>0.47006152233337684</v>
      </c>
      <c r="CP340" s="849">
        <f t="shared" si="3691"/>
        <v>-1.9567475929520128E-2</v>
      </c>
      <c r="CQ340" s="849">
        <f t="shared" si="3691"/>
        <v>-1.9567475929520128E-2</v>
      </c>
      <c r="CR340" s="849">
        <f t="shared" si="3691"/>
        <v>-1.9567475929520128E-2</v>
      </c>
      <c r="CS340" s="849">
        <f t="shared" si="3691"/>
        <v>-1.9567475929520128E-2</v>
      </c>
      <c r="CT340" s="849">
        <f t="shared" si="3691"/>
        <v>-1.9567475929520128E-2</v>
      </c>
      <c r="CU340" s="849">
        <f t="shared" si="3691"/>
        <v>-1.9567475929520128E-2</v>
      </c>
      <c r="CV340" s="849">
        <f t="shared" si="3691"/>
        <v>-1.9567475929520128E-2</v>
      </c>
      <c r="CW340" s="849">
        <f t="shared" si="3691"/>
        <v>0.39005159102346987</v>
      </c>
      <c r="CX340" s="849">
        <f t="shared" si="3691"/>
        <v>0.39005159102346987</v>
      </c>
      <c r="CY340" s="849">
        <f t="shared" si="3691"/>
        <v>0.39005159102346987</v>
      </c>
      <c r="CZ340" s="849">
        <f t="shared" si="3691"/>
        <v>0.39005159102346987</v>
      </c>
      <c r="DA340" s="849">
        <f t="shared" si="3691"/>
        <v>0.39005159102346987</v>
      </c>
      <c r="DB340" s="849">
        <f t="shared" si="3691"/>
        <v>-0.21598637694288758</v>
      </c>
      <c r="DC340" s="849">
        <f t="shared" si="3691"/>
        <v>-0.21598637694288758</v>
      </c>
      <c r="DD340" s="849">
        <f t="shared" si="3691"/>
        <v>-0.21598637694288758</v>
      </c>
      <c r="DE340" s="849">
        <f t="shared" si="3691"/>
        <v>-0.21598637694288758</v>
      </c>
      <c r="DF340" s="849">
        <f t="shared" si="3691"/>
        <v>-0.12714208269673399</v>
      </c>
      <c r="DG340" s="849">
        <f t="shared" si="3691"/>
        <v>-0.12714208269673399</v>
      </c>
      <c r="DH340" s="849">
        <f t="shared" si="3691"/>
        <v>-0.12714208269673399</v>
      </c>
      <c r="DI340" s="849">
        <f t="shared" si="3691"/>
        <v>-0.12714208269673399</v>
      </c>
      <c r="DJ340" s="849">
        <f t="shared" si="3691"/>
        <v>-0.12714208269673399</v>
      </c>
      <c r="DK340" s="849">
        <f t="shared" si="3691"/>
        <v>-0.12714208269673399</v>
      </c>
      <c r="DL340" s="849">
        <f t="shared" si="3691"/>
        <v>-0.12714208269673399</v>
      </c>
      <c r="DM340" s="849">
        <f t="shared" si="3691"/>
        <v>-0.12714208269673399</v>
      </c>
      <c r="DN340" s="849">
        <f t="shared" si="3691"/>
        <v>-0.19529045498879682</v>
      </c>
      <c r="DO340" s="849">
        <f t="shared" si="3691"/>
        <v>-0.19529045498879682</v>
      </c>
      <c r="DP340" s="849">
        <f t="shared" si="3691"/>
        <v>-0.19529045498879682</v>
      </c>
      <c r="DQ340" s="849">
        <f t="shared" si="3691"/>
        <v>-0.19529045498879682</v>
      </c>
      <c r="DR340" s="849">
        <f t="shared" si="3691"/>
        <v>-0.19529045498879682</v>
      </c>
      <c r="DS340" s="849">
        <f t="shared" si="3691"/>
        <v>-0.19529045498879682</v>
      </c>
      <c r="DT340" s="849">
        <f t="shared" si="3691"/>
        <v>-0.19529045498879682</v>
      </c>
      <c r="DU340" s="849">
        <f t="shared" si="3691"/>
        <v>-9.9622826622138838E-2</v>
      </c>
      <c r="DV340" s="849">
        <f t="shared" si="3691"/>
        <v>-9.9622826622138838E-2</v>
      </c>
      <c r="DW340" s="849">
        <f t="shared" si="3691"/>
        <v>-9.9622826622138838E-2</v>
      </c>
      <c r="DX340" s="849">
        <f t="shared" si="3691"/>
        <v>-9.9622826622138838E-2</v>
      </c>
      <c r="DY340" s="849">
        <f t="shared" si="3691"/>
        <v>-9.227357365020783E-2</v>
      </c>
      <c r="DZ340" s="849">
        <f t="shared" si="3691"/>
        <v>-9.227357365020783E-2</v>
      </c>
      <c r="EA340" s="849">
        <f t="shared" si="3691"/>
        <v>-0.20680000805258913</v>
      </c>
      <c r="EB340" s="849">
        <f t="shared" si="3691"/>
        <v>-0.20680000805258913</v>
      </c>
      <c r="EC340" s="849">
        <f t="shared" si="3691"/>
        <v>-0.20680000805258913</v>
      </c>
      <c r="ED340" s="849">
        <f t="shared" si="3691"/>
        <v>1.0139698422490184E-2</v>
      </c>
      <c r="EE340" s="849">
        <f t="shared" si="3691"/>
        <v>1.0139698422490184E-2</v>
      </c>
      <c r="EF340" s="849">
        <f t="shared" si="3691"/>
        <v>1.0139698422490184E-2</v>
      </c>
      <c r="EG340" s="849">
        <f t="shared" si="3691"/>
        <v>1.0139698422490184E-2</v>
      </c>
      <c r="EH340" s="849">
        <f t="shared" si="3691"/>
        <v>-3.733056901577994</v>
      </c>
      <c r="EI340" s="849">
        <f t="shared" si="3691"/>
        <v>-3.733056901577994</v>
      </c>
      <c r="EJ340" s="849">
        <f t="shared" ref="EJ340:GU340" si="3692">EJ337</f>
        <v>-3.733056901577994</v>
      </c>
      <c r="EK340" s="849">
        <f t="shared" si="3692"/>
        <v>-3.733056901577994</v>
      </c>
      <c r="EL340" s="849">
        <f t="shared" si="3692"/>
        <v>-3.733056901577994</v>
      </c>
      <c r="EM340" s="849">
        <f t="shared" si="3692"/>
        <v>-3.733056901577994</v>
      </c>
      <c r="EN340" s="849">
        <f t="shared" si="3692"/>
        <v>-3.733056901577994</v>
      </c>
      <c r="EO340" s="849">
        <f t="shared" si="3692"/>
        <v>-3.733056901577994</v>
      </c>
      <c r="EP340" s="849">
        <f t="shared" si="3692"/>
        <v>-0.25926905606622874</v>
      </c>
      <c r="EQ340" s="849">
        <f t="shared" si="3692"/>
        <v>-0.25926905606622874</v>
      </c>
      <c r="ER340" s="849">
        <f t="shared" si="3692"/>
        <v>-0.25926905606622874</v>
      </c>
      <c r="ES340" s="849">
        <f t="shared" si="3692"/>
        <v>-0.25926905606622874</v>
      </c>
      <c r="ET340" s="849">
        <f t="shared" si="3692"/>
        <v>-0.25926905606622874</v>
      </c>
      <c r="EU340" s="849">
        <f t="shared" si="3692"/>
        <v>-0.25926905606622874</v>
      </c>
      <c r="EV340" s="849">
        <f t="shared" si="3692"/>
        <v>-0.25926905606622874</v>
      </c>
      <c r="EW340" s="849">
        <f t="shared" si="3692"/>
        <v>0.38624490291563873</v>
      </c>
      <c r="EX340" s="849">
        <f t="shared" si="3692"/>
        <v>0.38624490291563873</v>
      </c>
      <c r="EY340" s="849">
        <f t="shared" si="3692"/>
        <v>0.38624490291563873</v>
      </c>
      <c r="EZ340" s="849">
        <f t="shared" si="3692"/>
        <v>0.38624490291563873</v>
      </c>
      <c r="FA340" s="849">
        <f t="shared" si="3692"/>
        <v>0.38624490291563873</v>
      </c>
      <c r="FB340" s="849">
        <f t="shared" si="3692"/>
        <v>-1.2272708884593548</v>
      </c>
      <c r="FC340" s="849">
        <f t="shared" si="3692"/>
        <v>-1.2272708884593548</v>
      </c>
      <c r="FD340" s="849">
        <f t="shared" si="3692"/>
        <v>-1.2272708884593548</v>
      </c>
      <c r="FE340" s="849">
        <f t="shared" si="3692"/>
        <v>-1.2272708884593548</v>
      </c>
      <c r="FF340" s="849">
        <f t="shared" si="3692"/>
        <v>-1.2207931591540069</v>
      </c>
      <c r="FG340" s="849">
        <f t="shared" si="3692"/>
        <v>-1.2207931591540069</v>
      </c>
      <c r="FH340" s="849">
        <f t="shared" si="3692"/>
        <v>-1.2207931591540069</v>
      </c>
      <c r="FI340" s="849">
        <f t="shared" si="3692"/>
        <v>-1.2207931591540069</v>
      </c>
      <c r="FJ340" s="849">
        <f t="shared" si="3692"/>
        <v>-1.2207931591540069</v>
      </c>
      <c r="FK340" s="849">
        <f t="shared" si="3692"/>
        <v>-1.2207931591540069</v>
      </c>
      <c r="FL340" s="849">
        <f t="shared" si="3692"/>
        <v>-1.2207931591540069</v>
      </c>
      <c r="FM340" s="849">
        <f t="shared" si="3692"/>
        <v>-1.2207931591540069</v>
      </c>
      <c r="FN340" s="849">
        <f t="shared" si="3692"/>
        <v>-0.87456160277592954</v>
      </c>
      <c r="FO340" s="849">
        <f t="shared" si="3692"/>
        <v>-0.87456160277592954</v>
      </c>
      <c r="FP340" s="849">
        <f t="shared" si="3692"/>
        <v>-0.87456160277592954</v>
      </c>
      <c r="FQ340" s="849">
        <f t="shared" si="3692"/>
        <v>-0.87456160277592954</v>
      </c>
      <c r="FR340" s="849">
        <f t="shared" si="3692"/>
        <v>-0.87456160277592954</v>
      </c>
      <c r="FS340" s="849">
        <f t="shared" si="3692"/>
        <v>-0.87456160277592954</v>
      </c>
      <c r="FT340" s="849">
        <f t="shared" si="3692"/>
        <v>-0.87456160277592954</v>
      </c>
      <c r="FU340" s="849">
        <f t="shared" si="3692"/>
        <v>-9.9622826622134397E-3</v>
      </c>
      <c r="FV340" s="849">
        <f t="shared" si="3692"/>
        <v>-9.9622826622134397E-3</v>
      </c>
      <c r="FW340" s="849">
        <f t="shared" si="3692"/>
        <v>-9.9622826622134397E-3</v>
      </c>
      <c r="FX340" s="849">
        <f t="shared" si="3692"/>
        <v>-9.9622826622134397E-3</v>
      </c>
      <c r="FY340" s="849">
        <f t="shared" si="3692"/>
        <v>0</v>
      </c>
      <c r="FZ340" s="849">
        <f t="shared" si="3692"/>
        <v>0</v>
      </c>
      <c r="GA340" s="849">
        <f t="shared" si="3692"/>
        <v>-9.8476194310777032E-3</v>
      </c>
      <c r="GB340" s="849">
        <f t="shared" si="3692"/>
        <v>-9.8476194310777032E-3</v>
      </c>
      <c r="GC340" s="849">
        <f t="shared" si="3692"/>
        <v>-9.8476194310777032E-3</v>
      </c>
      <c r="GD340" s="849">
        <f t="shared" si="3692"/>
        <v>-0.71979072706279812</v>
      </c>
      <c r="GE340" s="849">
        <f t="shared" si="3692"/>
        <v>-0.71979072706279812</v>
      </c>
      <c r="GF340" s="849">
        <f t="shared" si="3692"/>
        <v>-0.71979072706279812</v>
      </c>
      <c r="GG340" s="849">
        <f t="shared" si="3692"/>
        <v>-0.71979072706279812</v>
      </c>
      <c r="GH340" s="849">
        <f t="shared" si="3692"/>
        <v>-4.1473848108513041</v>
      </c>
      <c r="GI340" s="849">
        <f t="shared" si="3692"/>
        <v>-4.1473848108513041</v>
      </c>
      <c r="GJ340" s="849">
        <f t="shared" si="3692"/>
        <v>-4.1473848108513041</v>
      </c>
      <c r="GK340" s="849">
        <f t="shared" si="3692"/>
        <v>-4.1473848108513041</v>
      </c>
      <c r="GL340" s="849">
        <f t="shared" si="3692"/>
        <v>-4.1473848108513041</v>
      </c>
      <c r="GM340" s="849">
        <f t="shared" si="3692"/>
        <v>-4.1473848108513041</v>
      </c>
      <c r="GN340" s="849">
        <f t="shared" si="3692"/>
        <v>-4.1473848108513041</v>
      </c>
      <c r="GO340" s="849">
        <f t="shared" si="3692"/>
        <v>-4.1473848108513041</v>
      </c>
      <c r="GP340" s="849">
        <f t="shared" si="3692"/>
        <v>-0.66529418160390996</v>
      </c>
      <c r="GQ340" s="849">
        <f t="shared" si="3692"/>
        <v>-0.66529418160390996</v>
      </c>
      <c r="GR340" s="849">
        <f t="shared" si="3692"/>
        <v>-0.66529418160390996</v>
      </c>
      <c r="GS340" s="849">
        <f t="shared" si="3692"/>
        <v>-0.66529418160390996</v>
      </c>
      <c r="GT340" s="849">
        <f t="shared" si="3692"/>
        <v>-0.66529418160390996</v>
      </c>
      <c r="GU340" s="849">
        <f t="shared" si="3692"/>
        <v>-0.66529418160390996</v>
      </c>
      <c r="GV340" s="849">
        <f t="shared" ref="GV340:JG340" si="3693">GV337</f>
        <v>-0.66529418160390996</v>
      </c>
      <c r="GW340" s="849">
        <f t="shared" si="3693"/>
        <v>0.3332120170304993</v>
      </c>
      <c r="GX340" s="849">
        <f t="shared" si="3693"/>
        <v>0.3332120170304993</v>
      </c>
      <c r="GY340" s="849">
        <f t="shared" si="3693"/>
        <v>0.3332120170304993</v>
      </c>
      <c r="GZ340" s="849">
        <f t="shared" si="3693"/>
        <v>0.3332120170304993</v>
      </c>
      <c r="HA340" s="849">
        <f t="shared" si="3693"/>
        <v>0.3332120170304993</v>
      </c>
      <c r="HB340" s="849">
        <f t="shared" si="3693"/>
        <v>-1.7487642651801085</v>
      </c>
      <c r="HC340" s="849">
        <f t="shared" si="3693"/>
        <v>-1.7487642651801085</v>
      </c>
      <c r="HD340" s="849">
        <f t="shared" si="3693"/>
        <v>-1.7487642651801085</v>
      </c>
      <c r="HE340" s="849">
        <f t="shared" si="3693"/>
        <v>-1.7487642651801085</v>
      </c>
      <c r="HF340" s="849">
        <f t="shared" si="3693"/>
        <v>-1.7084471971715587</v>
      </c>
      <c r="HG340" s="849">
        <f t="shared" si="3693"/>
        <v>-1.7084471971715587</v>
      </c>
      <c r="HH340" s="849">
        <f t="shared" si="3693"/>
        <v>-1.7084471971715587</v>
      </c>
      <c r="HI340" s="849">
        <f t="shared" si="3693"/>
        <v>-1.7084471971715587</v>
      </c>
      <c r="HJ340" s="849">
        <f t="shared" si="3693"/>
        <v>-1.7084471971715587</v>
      </c>
      <c r="HK340" s="849">
        <f t="shared" si="3693"/>
        <v>-1.7084471971715587</v>
      </c>
      <c r="HL340" s="849">
        <f t="shared" si="3693"/>
        <v>-1.7084471971715587</v>
      </c>
      <c r="HM340" s="849">
        <f t="shared" si="3693"/>
        <v>-1.7084471971715587</v>
      </c>
      <c r="HN340" s="849">
        <f t="shared" si="3693"/>
        <v>-0.82361626669189203</v>
      </c>
      <c r="HO340" s="849">
        <f t="shared" si="3693"/>
        <v>-0.82361626669189203</v>
      </c>
      <c r="HP340" s="849">
        <f t="shared" si="3693"/>
        <v>-0.82361626669189203</v>
      </c>
      <c r="HQ340" s="849">
        <f t="shared" si="3693"/>
        <v>-0.82361626669189203</v>
      </c>
      <c r="HR340" s="849">
        <f t="shared" si="3693"/>
        <v>-0.82361626669189203</v>
      </c>
      <c r="HS340" s="849">
        <f t="shared" si="3693"/>
        <v>-0.82361626669189203</v>
      </c>
      <c r="HT340" s="849">
        <f t="shared" si="3693"/>
        <v>-0.82361626669189203</v>
      </c>
      <c r="HU340" s="849">
        <f t="shared" si="3693"/>
        <v>1.992456532443132E-2</v>
      </c>
      <c r="HV340" s="849">
        <f t="shared" si="3693"/>
        <v>1.992456532443132E-2</v>
      </c>
      <c r="HW340" s="849">
        <f t="shared" si="3693"/>
        <v>1.992456532443132E-2</v>
      </c>
      <c r="HX340" s="849">
        <f t="shared" si="3693"/>
        <v>1.992456532443132E-2</v>
      </c>
      <c r="HY340" s="849">
        <f t="shared" si="3693"/>
        <v>2.3068393412554844E-2</v>
      </c>
      <c r="HZ340" s="849">
        <f t="shared" si="3693"/>
        <v>2.3068393412554844E-2</v>
      </c>
      <c r="IA340" s="849">
        <f t="shared" si="3693"/>
        <v>3.9390477724303707E-2</v>
      </c>
      <c r="IB340" s="849">
        <f t="shared" si="3693"/>
        <v>3.9390477724303707E-2</v>
      </c>
      <c r="IC340" s="849">
        <f t="shared" si="3693"/>
        <v>3.9390477724303707E-2</v>
      </c>
      <c r="ID340" s="849">
        <f t="shared" si="3693"/>
        <v>-0.7147931044824043</v>
      </c>
      <c r="IE340" s="849">
        <f t="shared" si="3693"/>
        <v>-0.7147931044824043</v>
      </c>
      <c r="IF340" s="849">
        <f t="shared" si="3693"/>
        <v>-0.7147931044824043</v>
      </c>
      <c r="IG340" s="849">
        <f t="shared" si="3693"/>
        <v>-0.7147931044824043</v>
      </c>
      <c r="IH340" s="849">
        <f t="shared" si="3693"/>
        <v>-3.3721771034766341</v>
      </c>
      <c r="II340" s="849">
        <f t="shared" si="3693"/>
        <v>-3.3721771034766341</v>
      </c>
      <c r="IJ340" s="849">
        <f t="shared" si="3693"/>
        <v>-3.3721771034766341</v>
      </c>
      <c r="IK340" s="849">
        <f t="shared" si="3693"/>
        <v>-3.3721771034766341</v>
      </c>
      <c r="IL340" s="849">
        <f t="shared" si="3693"/>
        <v>-3.3721771034766341</v>
      </c>
      <c r="IM340" s="849">
        <f t="shared" si="3693"/>
        <v>-3.3721771034766341</v>
      </c>
      <c r="IN340" s="849">
        <f t="shared" si="3693"/>
        <v>-3.3721771034766341</v>
      </c>
      <c r="IO340" s="849">
        <f t="shared" si="3693"/>
        <v>-3.3721771034766341</v>
      </c>
      <c r="IP340" s="849">
        <f t="shared" si="3693"/>
        <v>-0.66774011609509998</v>
      </c>
      <c r="IQ340" s="849">
        <f t="shared" si="3693"/>
        <v>-0.66774011609509998</v>
      </c>
      <c r="IR340" s="849">
        <f t="shared" si="3693"/>
        <v>-0.66774011609509998</v>
      </c>
      <c r="IS340" s="849">
        <f t="shared" si="3693"/>
        <v>-0.66774011609509998</v>
      </c>
      <c r="IT340" s="849">
        <f t="shared" si="3693"/>
        <v>-0.66774011609509998</v>
      </c>
      <c r="IU340" s="849">
        <f t="shared" si="3693"/>
        <v>-0.66774011609509998</v>
      </c>
      <c r="IV340" s="849">
        <f t="shared" si="3693"/>
        <v>-0.66774011609509998</v>
      </c>
      <c r="IW340" s="849">
        <f t="shared" si="3693"/>
        <v>9.2224088712098862E-2</v>
      </c>
      <c r="IX340" s="849">
        <f t="shared" si="3693"/>
        <v>9.2224088712098862E-2</v>
      </c>
      <c r="IY340" s="849">
        <f t="shared" si="3693"/>
        <v>9.2224088712098862E-2</v>
      </c>
      <c r="IZ340" s="849">
        <f t="shared" si="3693"/>
        <v>9.2224088712098862E-2</v>
      </c>
      <c r="JA340" s="849">
        <f t="shared" si="3693"/>
        <v>9.2224088712098862E-2</v>
      </c>
      <c r="JB340" s="849">
        <f t="shared" si="3693"/>
        <v>-1.3332222491353125</v>
      </c>
      <c r="JC340" s="849">
        <f t="shared" si="3693"/>
        <v>-1.3332222491353125</v>
      </c>
      <c r="JD340" s="849">
        <f t="shared" si="3693"/>
        <v>-1.3332222491353125</v>
      </c>
      <c r="JE340" s="849">
        <f t="shared" si="3693"/>
        <v>-1.3332222491353125</v>
      </c>
      <c r="JF340" s="849">
        <f t="shared" si="3693"/>
        <v>-1.2085507694263944</v>
      </c>
      <c r="JG340" s="849">
        <f t="shared" si="3693"/>
        <v>-1.2085507694263944</v>
      </c>
      <c r="JH340" s="849">
        <f t="shared" ref="JH340:LS340" si="3694">JH337</f>
        <v>-1.2085507694263944</v>
      </c>
      <c r="JI340" s="849">
        <f t="shared" si="3694"/>
        <v>-1.2085507694263944</v>
      </c>
      <c r="JJ340" s="849">
        <f t="shared" si="3694"/>
        <v>-1.2085507694263944</v>
      </c>
      <c r="JK340" s="849">
        <f t="shared" si="3694"/>
        <v>-1.2085507694263944</v>
      </c>
      <c r="JL340" s="849">
        <f t="shared" si="3694"/>
        <v>-1.2085507694263944</v>
      </c>
      <c r="JM340" s="849">
        <f t="shared" si="3694"/>
        <v>-1.2085507694263944</v>
      </c>
      <c r="JN340" s="849">
        <f t="shared" si="3694"/>
        <v>-0.90003427081794829</v>
      </c>
      <c r="JO340" s="849">
        <f t="shared" si="3694"/>
        <v>-0.90003427081794829</v>
      </c>
      <c r="JP340" s="849">
        <f t="shared" si="3694"/>
        <v>-0.90003427081794829</v>
      </c>
      <c r="JQ340" s="849">
        <f t="shared" si="3694"/>
        <v>-0.90003427081794829</v>
      </c>
      <c r="JR340" s="849">
        <f t="shared" si="3694"/>
        <v>-0.90003427081794829</v>
      </c>
      <c r="JS340" s="849">
        <f t="shared" si="3694"/>
        <v>-0.90003427081794829</v>
      </c>
      <c r="JT340" s="849">
        <f t="shared" si="3694"/>
        <v>-0.90003427081794829</v>
      </c>
      <c r="JU340" s="849">
        <f t="shared" si="3694"/>
        <v>-1.992456532443132E-2</v>
      </c>
      <c r="JV340" s="849">
        <f t="shared" si="3694"/>
        <v>-1.992456532443132E-2</v>
      </c>
      <c r="JW340" s="849">
        <f t="shared" si="3694"/>
        <v>-1.992456532443132E-2</v>
      </c>
      <c r="JX340" s="849">
        <f t="shared" si="3694"/>
        <v>-1.992456532443132E-2</v>
      </c>
      <c r="JY340" s="849">
        <f t="shared" si="3694"/>
        <v>-2.3068393412553956E-2</v>
      </c>
      <c r="JZ340" s="849">
        <f t="shared" si="3694"/>
        <v>-2.3068393412553956E-2</v>
      </c>
      <c r="KA340" s="849">
        <f t="shared" si="3694"/>
        <v>-3.9390477724301931E-2</v>
      </c>
      <c r="KB340" s="849">
        <f t="shared" si="3694"/>
        <v>-3.9390477724301931E-2</v>
      </c>
      <c r="KC340" s="849">
        <f t="shared" si="3694"/>
        <v>-3.9390477724301931E-2</v>
      </c>
      <c r="KD340" s="849">
        <f t="shared" si="3694"/>
        <v>5.313446717316328E-2</v>
      </c>
      <c r="KE340" s="849">
        <f t="shared" si="3694"/>
        <v>5.313446717316328E-2</v>
      </c>
      <c r="KF340" s="849">
        <f t="shared" si="3694"/>
        <v>5.313446717316328E-2</v>
      </c>
      <c r="KG340" s="849">
        <f t="shared" si="3694"/>
        <v>5.313446717316328E-2</v>
      </c>
      <c r="KH340" s="849">
        <f t="shared" si="3694"/>
        <v>-4.0794734197683056</v>
      </c>
      <c r="KI340" s="849">
        <f t="shared" si="3694"/>
        <v>-4.0794734197683056</v>
      </c>
      <c r="KJ340" s="849">
        <f t="shared" si="3694"/>
        <v>-4.0794734197683056</v>
      </c>
      <c r="KK340" s="849">
        <f t="shared" si="3694"/>
        <v>-4.0794734197683056</v>
      </c>
      <c r="KL340" s="849">
        <f t="shared" si="3694"/>
        <v>-4.0794734197683056</v>
      </c>
      <c r="KM340" s="849">
        <f t="shared" si="3694"/>
        <v>-4.0794734197683056</v>
      </c>
      <c r="KN340" s="849">
        <f t="shared" si="3694"/>
        <v>-4.0794734197683056</v>
      </c>
      <c r="KO340" s="849">
        <f t="shared" si="3694"/>
        <v>-4.0794734197683056</v>
      </c>
      <c r="KP340" s="849">
        <f t="shared" si="3694"/>
        <v>-0.31307961487241975</v>
      </c>
      <c r="KQ340" s="849">
        <f t="shared" si="3694"/>
        <v>-0.31307961487241975</v>
      </c>
      <c r="KR340" s="849">
        <f t="shared" si="3694"/>
        <v>-0.31307961487241975</v>
      </c>
      <c r="KS340" s="849">
        <f t="shared" si="3694"/>
        <v>-0.31307961487241975</v>
      </c>
      <c r="KT340" s="849">
        <f t="shared" si="3694"/>
        <v>-0.31307961487241975</v>
      </c>
      <c r="KU340" s="849">
        <f t="shared" si="3694"/>
        <v>-0.31307961487241975</v>
      </c>
      <c r="KV340" s="849">
        <f t="shared" si="3694"/>
        <v>-0.31307961487241975</v>
      </c>
      <c r="KW340" s="849">
        <f t="shared" si="3694"/>
        <v>0.29785853788946071</v>
      </c>
      <c r="KX340" s="849">
        <f t="shared" si="3694"/>
        <v>0.29785853788946071</v>
      </c>
      <c r="KY340" s="849">
        <f t="shared" si="3694"/>
        <v>0.29785853788946071</v>
      </c>
      <c r="KZ340" s="849">
        <f t="shared" si="3694"/>
        <v>0.29785853788946071</v>
      </c>
      <c r="LA340" s="849">
        <f t="shared" si="3694"/>
        <v>0.29785853788946071</v>
      </c>
      <c r="LB340" s="849">
        <f t="shared" si="3694"/>
        <v>-1.0960288611006943</v>
      </c>
      <c r="LC340" s="849">
        <f t="shared" si="3694"/>
        <v>-1.0960288611006943</v>
      </c>
      <c r="LD340" s="849">
        <f t="shared" si="3694"/>
        <v>-1.0960288611006943</v>
      </c>
      <c r="LE340" s="849">
        <f t="shared" si="3694"/>
        <v>-1.0960288611006943</v>
      </c>
      <c r="LF340" s="849">
        <f t="shared" si="3694"/>
        <v>-1.1681006332024824</v>
      </c>
      <c r="LG340" s="849">
        <f t="shared" si="3694"/>
        <v>-1.1681006332024824</v>
      </c>
      <c r="LH340" s="849">
        <f t="shared" si="3694"/>
        <v>-1.1681006332024824</v>
      </c>
      <c r="LI340" s="849">
        <f t="shared" si="3694"/>
        <v>-1.1681006332024824</v>
      </c>
      <c r="LJ340" s="849">
        <f t="shared" si="3694"/>
        <v>-1.1681006332024824</v>
      </c>
      <c r="LK340" s="849">
        <f t="shared" si="3694"/>
        <v>-1.1681006332024824</v>
      </c>
      <c r="LL340" s="849">
        <f t="shared" si="3694"/>
        <v>-1.1681006332024824</v>
      </c>
      <c r="LM340" s="849">
        <f t="shared" si="3694"/>
        <v>-1.1681006332024824</v>
      </c>
      <c r="LN340" s="849">
        <f t="shared" si="3694"/>
        <v>-0.83210715603923457</v>
      </c>
      <c r="LO340" s="849">
        <f t="shared" si="3694"/>
        <v>-0.83210715603923457</v>
      </c>
      <c r="LP340" s="849">
        <f t="shared" si="3694"/>
        <v>-0.83210715603923457</v>
      </c>
      <c r="LQ340" s="849">
        <f t="shared" si="3694"/>
        <v>-0.83210715603923457</v>
      </c>
      <c r="LR340" s="849">
        <f t="shared" si="3694"/>
        <v>-0.83210715603923457</v>
      </c>
      <c r="LS340" s="849">
        <f t="shared" si="3694"/>
        <v>-0.83210715603923457</v>
      </c>
      <c r="LT340" s="849">
        <f t="shared" ref="LT340:OE340" si="3695">LT337</f>
        <v>-0.83210715603923457</v>
      </c>
      <c r="LU340" s="849">
        <f t="shared" si="3695"/>
        <v>0</v>
      </c>
      <c r="LV340" s="849">
        <f t="shared" si="3695"/>
        <v>0</v>
      </c>
      <c r="LW340" s="849">
        <f t="shared" si="3695"/>
        <v>0</v>
      </c>
      <c r="LX340" s="849">
        <f t="shared" si="3695"/>
        <v>0</v>
      </c>
      <c r="LY340" s="849">
        <f t="shared" si="3695"/>
        <v>0</v>
      </c>
      <c r="LZ340" s="849">
        <f t="shared" si="3695"/>
        <v>0</v>
      </c>
      <c r="MA340" s="849">
        <f t="shared" si="3695"/>
        <v>0</v>
      </c>
      <c r="MB340" s="849">
        <f t="shared" si="3695"/>
        <v>0</v>
      </c>
      <c r="MC340" s="849">
        <f t="shared" si="3695"/>
        <v>0</v>
      </c>
      <c r="MD340" s="849">
        <f t="shared" si="3695"/>
        <v>-0.7380509333892018</v>
      </c>
      <c r="ME340" s="849">
        <f t="shared" si="3695"/>
        <v>-0.7380509333892018</v>
      </c>
      <c r="MF340" s="849">
        <f t="shared" si="3695"/>
        <v>-0.7380509333892018</v>
      </c>
      <c r="MG340" s="849">
        <f t="shared" si="3695"/>
        <v>-0.7380509333892018</v>
      </c>
      <c r="MH340" s="849">
        <f t="shared" si="3695"/>
        <v>-2.9998825255190136</v>
      </c>
      <c r="MI340" s="849">
        <f t="shared" si="3695"/>
        <v>-2.9998825255190136</v>
      </c>
      <c r="MJ340" s="849">
        <f t="shared" si="3695"/>
        <v>-2.9998825255190136</v>
      </c>
      <c r="MK340" s="849">
        <f t="shared" si="3695"/>
        <v>-2.9998825255190136</v>
      </c>
      <c r="ML340" s="849">
        <f t="shared" si="3695"/>
        <v>-2.9998825255190136</v>
      </c>
      <c r="MM340" s="849">
        <f t="shared" si="3695"/>
        <v>-2.9998825255190136</v>
      </c>
      <c r="MN340" s="849">
        <f t="shared" si="3695"/>
        <v>-2.9998825255190136</v>
      </c>
      <c r="MO340" s="849">
        <f t="shared" si="3695"/>
        <v>-2.9998825255190136</v>
      </c>
      <c r="MP340" s="849">
        <f t="shared" si="3695"/>
        <v>-0.17121541438335974</v>
      </c>
      <c r="MQ340" s="849">
        <f t="shared" si="3695"/>
        <v>-0.17121541438335974</v>
      </c>
      <c r="MR340" s="849">
        <f t="shared" si="3695"/>
        <v>-0.17121541438335974</v>
      </c>
      <c r="MS340" s="849">
        <f t="shared" si="3695"/>
        <v>-0.17121541438335974</v>
      </c>
      <c r="MT340" s="849">
        <f t="shared" si="3695"/>
        <v>-0.17121541438335974</v>
      </c>
      <c r="MU340" s="849">
        <f t="shared" si="3695"/>
        <v>-0.17121541438335974</v>
      </c>
      <c r="MV340" s="849">
        <f t="shared" si="3695"/>
        <v>-0.17121541438335974</v>
      </c>
      <c r="MW340" s="849">
        <f t="shared" si="3695"/>
        <v>0.3192323404768409</v>
      </c>
      <c r="MX340" s="849">
        <f t="shared" si="3695"/>
        <v>0.3192323404768409</v>
      </c>
      <c r="MY340" s="849">
        <f t="shared" si="3695"/>
        <v>0.3192323404768409</v>
      </c>
      <c r="MZ340" s="849">
        <f t="shared" si="3695"/>
        <v>0.3192323404768409</v>
      </c>
      <c r="NA340" s="849">
        <f t="shared" si="3695"/>
        <v>0.3192323404768409</v>
      </c>
      <c r="NB340" s="849">
        <f t="shared" si="3695"/>
        <v>0.10545346283172741</v>
      </c>
      <c r="NC340" s="849">
        <f t="shared" si="3695"/>
        <v>0.10545346283172741</v>
      </c>
      <c r="ND340" s="849">
        <f t="shared" si="3695"/>
        <v>0.10545346283172741</v>
      </c>
      <c r="NE340" s="849">
        <f t="shared" si="3695"/>
        <v>0.10545346283172741</v>
      </c>
      <c r="NF340" s="849">
        <f t="shared" si="3695"/>
        <v>-8.0300262755832463E-2</v>
      </c>
      <c r="NG340" s="849">
        <f t="shared" si="3695"/>
        <v>-8.0300262755832463E-2</v>
      </c>
      <c r="NH340" s="849">
        <f t="shared" si="3695"/>
        <v>-8.0300262755832463E-2</v>
      </c>
      <c r="NI340" s="849">
        <f t="shared" si="3695"/>
        <v>-8.0300262755832463E-2</v>
      </c>
      <c r="NJ340" s="849">
        <f t="shared" si="3695"/>
        <v>-8.0300262755832463E-2</v>
      </c>
      <c r="NK340" s="849">
        <f t="shared" si="3695"/>
        <v>-8.0300262755832463E-2</v>
      </c>
      <c r="NL340" s="849">
        <f t="shared" si="3695"/>
        <v>-8.0300262755832463E-2</v>
      </c>
      <c r="NM340" s="849">
        <f t="shared" si="3695"/>
        <v>-8.0300262755832463E-2</v>
      </c>
      <c r="NN340" s="849">
        <f t="shared" si="3695"/>
        <v>-0.83210715603923457</v>
      </c>
      <c r="NO340" s="849">
        <f t="shared" si="3695"/>
        <v>-0.83210715603923457</v>
      </c>
      <c r="NP340" s="849">
        <f t="shared" si="3695"/>
        <v>-0.83210715603923457</v>
      </c>
      <c r="NQ340" s="849">
        <f t="shared" si="3695"/>
        <v>-0.83210715603923457</v>
      </c>
      <c r="NR340" s="849">
        <f t="shared" si="3695"/>
        <v>-0.83210715603923457</v>
      </c>
      <c r="NS340" s="849">
        <f t="shared" si="3695"/>
        <v>-0.83210715603923457</v>
      </c>
      <c r="NT340" s="849">
        <f t="shared" si="3695"/>
        <v>-0.83210715603923457</v>
      </c>
      <c r="NU340" s="849">
        <f t="shared" si="3695"/>
        <v>0</v>
      </c>
      <c r="NV340" s="849">
        <f t="shared" si="3695"/>
        <v>0</v>
      </c>
      <c r="NW340" s="849">
        <f t="shared" si="3695"/>
        <v>0</v>
      </c>
      <c r="NX340" s="849">
        <f t="shared" si="3695"/>
        <v>0</v>
      </c>
      <c r="NY340" s="849">
        <f t="shared" si="3695"/>
        <v>0</v>
      </c>
      <c r="NZ340" s="849">
        <f t="shared" si="3695"/>
        <v>0</v>
      </c>
      <c r="OA340" s="849">
        <f t="shared" si="3695"/>
        <v>0</v>
      </c>
      <c r="OB340" s="849">
        <f t="shared" si="3695"/>
        <v>0</v>
      </c>
      <c r="OC340" s="849">
        <f t="shared" si="3695"/>
        <v>0</v>
      </c>
      <c r="OD340" s="849">
        <f t="shared" si="3695"/>
        <v>-0.7380509333892018</v>
      </c>
      <c r="OE340" s="849">
        <f t="shared" si="3695"/>
        <v>-0.7380509333892018</v>
      </c>
      <c r="OF340" s="849">
        <f t="shared" ref="OF340:QQ340" si="3696">OF337</f>
        <v>-0.7380509333892018</v>
      </c>
      <c r="OG340" s="849">
        <f t="shared" si="3696"/>
        <v>-0.7380509333892018</v>
      </c>
      <c r="OH340" s="849">
        <f t="shared" si="3696"/>
        <v>-2.9998825255190136</v>
      </c>
      <c r="OI340" s="849">
        <f t="shared" si="3696"/>
        <v>-2.9998825255190136</v>
      </c>
      <c r="OJ340" s="849">
        <f t="shared" si="3696"/>
        <v>-2.9998825255190136</v>
      </c>
      <c r="OK340" s="849">
        <f t="shared" si="3696"/>
        <v>-2.9998825255190136</v>
      </c>
      <c r="OL340" s="849">
        <f t="shared" si="3696"/>
        <v>-2.9998825255190136</v>
      </c>
      <c r="OM340" s="849">
        <f t="shared" si="3696"/>
        <v>-2.9998825255190136</v>
      </c>
      <c r="ON340" s="849">
        <f t="shared" si="3696"/>
        <v>-2.9998825255190136</v>
      </c>
      <c r="OO340" s="849">
        <f t="shared" si="3696"/>
        <v>-2.9998825255190136</v>
      </c>
      <c r="OP340" s="849">
        <f t="shared" si="3696"/>
        <v>-0.17121541438335974</v>
      </c>
      <c r="OQ340" s="849">
        <f t="shared" si="3696"/>
        <v>-0.17121541438335974</v>
      </c>
      <c r="OR340" s="849">
        <f t="shared" si="3696"/>
        <v>-0.17121541438335974</v>
      </c>
      <c r="OS340" s="849">
        <f t="shared" si="3696"/>
        <v>-0.17121541438335974</v>
      </c>
      <c r="OT340" s="849">
        <f t="shared" si="3696"/>
        <v>-0.17121541438335974</v>
      </c>
      <c r="OU340" s="849">
        <f t="shared" si="3696"/>
        <v>-0.17121541438335974</v>
      </c>
      <c r="OV340" s="849">
        <f t="shared" si="3696"/>
        <v>-0.17121541438335974</v>
      </c>
      <c r="OW340" s="849">
        <f t="shared" si="3696"/>
        <v>0.3192323404768409</v>
      </c>
      <c r="OX340" s="849">
        <f t="shared" si="3696"/>
        <v>0.3192323404768409</v>
      </c>
      <c r="OY340" s="849">
        <f t="shared" si="3696"/>
        <v>0.3192323404768409</v>
      </c>
      <c r="OZ340" s="849">
        <f t="shared" si="3696"/>
        <v>0.3192323404768409</v>
      </c>
      <c r="PA340" s="849">
        <f t="shared" si="3696"/>
        <v>0.3192323404768409</v>
      </c>
      <c r="PB340" s="849">
        <f t="shared" si="3696"/>
        <v>0.10545346283172741</v>
      </c>
      <c r="PC340" s="849">
        <f t="shared" si="3696"/>
        <v>0.10545346283172741</v>
      </c>
      <c r="PD340" s="849">
        <f t="shared" si="3696"/>
        <v>0.10545346283172741</v>
      </c>
      <c r="PE340" s="849">
        <f t="shared" si="3696"/>
        <v>0.10545346283172741</v>
      </c>
      <c r="PF340" s="849">
        <f t="shared" si="3696"/>
        <v>-8.0300262755832463E-2</v>
      </c>
      <c r="PG340" s="849">
        <f t="shared" si="3696"/>
        <v>-8.0300262755832463E-2</v>
      </c>
      <c r="PH340" s="849">
        <f t="shared" si="3696"/>
        <v>-8.0300262755832463E-2</v>
      </c>
      <c r="PI340" s="849">
        <f t="shared" si="3696"/>
        <v>-8.0300262755832463E-2</v>
      </c>
      <c r="PJ340" s="849">
        <f t="shared" si="3696"/>
        <v>-8.0300262755832463E-2</v>
      </c>
      <c r="PK340" s="849">
        <f t="shared" si="3696"/>
        <v>-8.0300262755832463E-2</v>
      </c>
      <c r="PL340" s="849">
        <f t="shared" si="3696"/>
        <v>-8.0300262755832463E-2</v>
      </c>
      <c r="PM340" s="849">
        <f t="shared" si="3696"/>
        <v>-8.0300262755832463E-2</v>
      </c>
      <c r="PN340" s="849">
        <f t="shared" si="3696"/>
        <v>-0.83210715603923457</v>
      </c>
      <c r="PO340" s="849">
        <f t="shared" si="3696"/>
        <v>-0.83210715603923457</v>
      </c>
      <c r="PP340" s="849">
        <f t="shared" si="3696"/>
        <v>-0.83210715603923457</v>
      </c>
      <c r="PQ340" s="849">
        <f t="shared" si="3696"/>
        <v>-0.83210715603923457</v>
      </c>
      <c r="PR340" s="849">
        <f t="shared" si="3696"/>
        <v>-0.83210715603923457</v>
      </c>
      <c r="PS340" s="849">
        <f t="shared" si="3696"/>
        <v>-0.83210715603923457</v>
      </c>
      <c r="PT340" s="849">
        <f t="shared" si="3696"/>
        <v>-0.83210715603923457</v>
      </c>
      <c r="PU340" s="849">
        <f t="shared" si="3696"/>
        <v>0</v>
      </c>
      <c r="PV340" s="849">
        <f t="shared" si="3696"/>
        <v>0</v>
      </c>
      <c r="PW340" s="849">
        <f t="shared" si="3696"/>
        <v>0</v>
      </c>
      <c r="PX340" s="849">
        <f t="shared" si="3696"/>
        <v>0</v>
      </c>
      <c r="PY340" s="849">
        <f t="shared" si="3696"/>
        <v>0</v>
      </c>
      <c r="PZ340" s="849">
        <f t="shared" si="3696"/>
        <v>0</v>
      </c>
      <c r="QA340" s="849">
        <f t="shared" si="3696"/>
        <v>0</v>
      </c>
      <c r="QB340" s="849">
        <f t="shared" si="3696"/>
        <v>0</v>
      </c>
      <c r="QC340" s="849">
        <f t="shared" si="3696"/>
        <v>0</v>
      </c>
      <c r="QD340" s="849">
        <f t="shared" si="3696"/>
        <v>-0.7380509333892018</v>
      </c>
      <c r="QE340" s="849">
        <f t="shared" si="3696"/>
        <v>-0.7380509333892018</v>
      </c>
      <c r="QF340" s="849">
        <f t="shared" si="3696"/>
        <v>-0.7380509333892018</v>
      </c>
      <c r="QG340" s="849">
        <f t="shared" si="3696"/>
        <v>-0.7380509333892018</v>
      </c>
      <c r="QH340" s="849">
        <f t="shared" si="3696"/>
        <v>-2.9998825255190136</v>
      </c>
      <c r="QI340" s="849">
        <f t="shared" si="3696"/>
        <v>-2.9998825255190136</v>
      </c>
      <c r="QJ340" s="849">
        <f t="shared" si="3696"/>
        <v>-2.9998825255190136</v>
      </c>
      <c r="QK340" s="849">
        <f t="shared" si="3696"/>
        <v>-2.9998825255190136</v>
      </c>
      <c r="QL340" s="849">
        <f t="shared" si="3696"/>
        <v>-2.9998825255190136</v>
      </c>
      <c r="QM340" s="849">
        <f t="shared" si="3696"/>
        <v>-2.9998825255190136</v>
      </c>
      <c r="QN340" s="849">
        <f t="shared" si="3696"/>
        <v>-2.9998825255190136</v>
      </c>
      <c r="QO340" s="849">
        <f t="shared" si="3696"/>
        <v>-2.9998825255190136</v>
      </c>
      <c r="QP340" s="849">
        <f t="shared" si="3696"/>
        <v>-0.17121541438335974</v>
      </c>
      <c r="QQ340" s="849">
        <f t="shared" si="3696"/>
        <v>-0.17121541438335974</v>
      </c>
      <c r="QR340" s="849">
        <f t="shared" ref="QR340:SI340" si="3697">QR337</f>
        <v>-0.17121541438335974</v>
      </c>
      <c r="QS340" s="849">
        <f t="shared" si="3697"/>
        <v>-0.17121541438335974</v>
      </c>
      <c r="QT340" s="849">
        <f t="shared" si="3697"/>
        <v>-0.17121541438335974</v>
      </c>
      <c r="QU340" s="849">
        <f t="shared" si="3697"/>
        <v>-0.17121541438335974</v>
      </c>
      <c r="QV340" s="849">
        <f t="shared" si="3697"/>
        <v>-0.17121541438335974</v>
      </c>
      <c r="QW340" s="849">
        <f t="shared" si="3697"/>
        <v>0.3192323404768409</v>
      </c>
      <c r="QX340" s="849">
        <f t="shared" si="3697"/>
        <v>0.3192323404768409</v>
      </c>
      <c r="QY340" s="849">
        <f t="shared" si="3697"/>
        <v>0.3192323404768409</v>
      </c>
      <c r="QZ340" s="849">
        <f t="shared" si="3697"/>
        <v>0.3192323404768409</v>
      </c>
      <c r="RA340" s="849">
        <f t="shared" si="3697"/>
        <v>0.3192323404768409</v>
      </c>
      <c r="RB340" s="849">
        <f t="shared" si="3697"/>
        <v>0.10545346283172741</v>
      </c>
      <c r="RC340" s="849">
        <f t="shared" si="3697"/>
        <v>0.10545346283172741</v>
      </c>
      <c r="RD340" s="849">
        <f t="shared" si="3697"/>
        <v>0.10545346283172741</v>
      </c>
      <c r="RE340" s="849">
        <f t="shared" si="3697"/>
        <v>0.10545346283172741</v>
      </c>
      <c r="RF340" s="849">
        <f t="shared" si="3697"/>
        <v>-8.0300262755832463E-2</v>
      </c>
      <c r="RG340" s="849">
        <f t="shared" si="3697"/>
        <v>-8.0300262755832463E-2</v>
      </c>
      <c r="RH340" s="849">
        <f t="shared" si="3697"/>
        <v>-8.0300262755832463E-2</v>
      </c>
      <c r="RI340" s="849">
        <f t="shared" si="3697"/>
        <v>-8.0300262755832463E-2</v>
      </c>
      <c r="RJ340" s="849">
        <f t="shared" si="3697"/>
        <v>-8.0300262755832463E-2</v>
      </c>
      <c r="RK340" s="849">
        <f t="shared" si="3697"/>
        <v>-8.0300262755832463E-2</v>
      </c>
      <c r="RL340" s="849">
        <f t="shared" si="3697"/>
        <v>-8.0300262755832463E-2</v>
      </c>
      <c r="RM340" s="849">
        <f t="shared" si="3697"/>
        <v>-8.0300262755832463E-2</v>
      </c>
      <c r="RN340" s="849">
        <f t="shared" si="3697"/>
        <v>-0.83210715603923457</v>
      </c>
      <c r="RO340" s="849">
        <f t="shared" si="3697"/>
        <v>-0.83210715603923457</v>
      </c>
      <c r="RP340" s="849">
        <f t="shared" si="3697"/>
        <v>-0.83210715603923457</v>
      </c>
      <c r="RQ340" s="849">
        <f t="shared" si="3697"/>
        <v>-0.83210715603923457</v>
      </c>
      <c r="RR340" s="849">
        <f t="shared" si="3697"/>
        <v>-0.83210715603923457</v>
      </c>
      <c r="RS340" s="849">
        <f t="shared" si="3697"/>
        <v>-0.83210715603923457</v>
      </c>
      <c r="RT340" s="849">
        <f t="shared" si="3697"/>
        <v>-0.83210715603923457</v>
      </c>
      <c r="RU340" s="849">
        <f t="shared" si="3697"/>
        <v>0</v>
      </c>
      <c r="RV340" s="849">
        <f t="shared" si="3697"/>
        <v>0</v>
      </c>
      <c r="RW340" s="849">
        <f t="shared" si="3697"/>
        <v>0</v>
      </c>
      <c r="RX340" s="849">
        <f t="shared" si="3697"/>
        <v>0</v>
      </c>
      <c r="RY340" s="849">
        <f t="shared" si="3697"/>
        <v>0</v>
      </c>
      <c r="RZ340" s="849">
        <f t="shared" si="3697"/>
        <v>0</v>
      </c>
      <c r="SA340" s="849">
        <f t="shared" si="3697"/>
        <v>0</v>
      </c>
      <c r="SB340" s="849">
        <f t="shared" si="3697"/>
        <v>0</v>
      </c>
      <c r="SC340" s="849">
        <f t="shared" si="3697"/>
        <v>0</v>
      </c>
      <c r="SD340" s="849">
        <f t="shared" si="3697"/>
        <v>-0.7380509333892018</v>
      </c>
      <c r="SE340" s="849">
        <f t="shared" si="3697"/>
        <v>-0.7380509333892018</v>
      </c>
      <c r="SF340" s="849">
        <f t="shared" si="3697"/>
        <v>-0.7380509333892018</v>
      </c>
      <c r="SG340" s="849">
        <f t="shared" si="3697"/>
        <v>-0.7380509333892018</v>
      </c>
      <c r="SH340" s="849">
        <f t="shared" si="3697"/>
        <v>-2.9998825255190136</v>
      </c>
      <c r="SI340" s="849">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49">
        <f t="shared" ref="K341:BV341" si="3699">K338</f>
        <v>0</v>
      </c>
      <c r="L341" s="849">
        <f t="shared" si="3699"/>
        <v>0</v>
      </c>
      <c r="M341" s="849">
        <f t="shared" si="3699"/>
        <v>0</v>
      </c>
      <c r="N341" s="849">
        <f t="shared" si="3699"/>
        <v>0</v>
      </c>
      <c r="O341" s="849">
        <f t="shared" si="3699"/>
        <v>0</v>
      </c>
      <c r="P341" s="849">
        <f t="shared" si="3699"/>
        <v>0</v>
      </c>
      <c r="Q341" s="849">
        <f t="shared" si="3699"/>
        <v>0</v>
      </c>
      <c r="R341" s="849">
        <f t="shared" si="3699"/>
        <v>0</v>
      </c>
      <c r="S341" s="849">
        <f t="shared" si="3699"/>
        <v>0</v>
      </c>
      <c r="T341" s="849">
        <f t="shared" si="3699"/>
        <v>0</v>
      </c>
      <c r="U341" s="849">
        <f t="shared" si="3699"/>
        <v>0</v>
      </c>
      <c r="V341" s="849">
        <f t="shared" si="3699"/>
        <v>0</v>
      </c>
      <c r="W341" s="849">
        <f t="shared" si="3699"/>
        <v>0</v>
      </c>
      <c r="X341" s="849">
        <f t="shared" si="3699"/>
        <v>0</v>
      </c>
      <c r="Y341" s="849">
        <f t="shared" si="3699"/>
        <v>0</v>
      </c>
      <c r="Z341" s="849">
        <f t="shared" si="3699"/>
        <v>0</v>
      </c>
      <c r="AA341" s="849">
        <f t="shared" si="3699"/>
        <v>0</v>
      </c>
      <c r="AB341" s="849">
        <f t="shared" si="3699"/>
        <v>0</v>
      </c>
      <c r="AC341" s="849">
        <f t="shared" si="3699"/>
        <v>0</v>
      </c>
      <c r="AD341" s="849">
        <f t="shared" si="3699"/>
        <v>0</v>
      </c>
      <c r="AE341" s="849">
        <f t="shared" si="3699"/>
        <v>0</v>
      </c>
      <c r="AF341" s="849">
        <f t="shared" si="3699"/>
        <v>0</v>
      </c>
      <c r="AG341" s="849">
        <f t="shared" si="3699"/>
        <v>0</v>
      </c>
      <c r="AH341" s="849">
        <f t="shared" si="3699"/>
        <v>0</v>
      </c>
      <c r="AI341" s="849">
        <f t="shared" si="3699"/>
        <v>0</v>
      </c>
      <c r="AJ341" s="849">
        <f t="shared" si="3699"/>
        <v>0</v>
      </c>
      <c r="AK341" s="849">
        <f t="shared" si="3699"/>
        <v>0</v>
      </c>
      <c r="AL341" s="849">
        <f t="shared" si="3699"/>
        <v>0</v>
      </c>
      <c r="AM341" s="849">
        <f t="shared" si="3699"/>
        <v>0</v>
      </c>
      <c r="AN341" s="849">
        <f t="shared" si="3699"/>
        <v>0</v>
      </c>
      <c r="AO341" s="849">
        <f t="shared" si="3699"/>
        <v>0</v>
      </c>
      <c r="AP341" s="849">
        <f t="shared" si="3699"/>
        <v>0</v>
      </c>
      <c r="AQ341" s="849">
        <f t="shared" si="3699"/>
        <v>0</v>
      </c>
      <c r="AR341" s="849">
        <f t="shared" si="3699"/>
        <v>0</v>
      </c>
      <c r="AS341" s="849">
        <f t="shared" si="3699"/>
        <v>0</v>
      </c>
      <c r="AT341" s="849">
        <f t="shared" si="3699"/>
        <v>0</v>
      </c>
      <c r="AU341" s="849">
        <f t="shared" si="3699"/>
        <v>0</v>
      </c>
      <c r="AV341" s="849">
        <f t="shared" si="3699"/>
        <v>0</v>
      </c>
      <c r="AW341" s="849">
        <f t="shared" si="3699"/>
        <v>0.25657278965864982</v>
      </c>
      <c r="AX341" s="849">
        <f t="shared" si="3699"/>
        <v>0.25657278965864982</v>
      </c>
      <c r="AY341" s="849">
        <f t="shared" si="3699"/>
        <v>0.25657278965864982</v>
      </c>
      <c r="AZ341" s="849">
        <f t="shared" si="3699"/>
        <v>0.25657278965864982</v>
      </c>
      <c r="BA341" s="849">
        <f t="shared" si="3699"/>
        <v>0.25657278965864982</v>
      </c>
      <c r="BB341" s="849">
        <f t="shared" si="3699"/>
        <v>0.62079796774352491</v>
      </c>
      <c r="BC341" s="849">
        <f t="shared" si="3699"/>
        <v>0.62079796774352491</v>
      </c>
      <c r="BD341" s="849">
        <f t="shared" si="3699"/>
        <v>0.62079796774352491</v>
      </c>
      <c r="BE341" s="849">
        <f t="shared" si="3699"/>
        <v>0.62079796774352491</v>
      </c>
      <c r="BF341" s="849">
        <f t="shared" si="3699"/>
        <v>0.54202677360186424</v>
      </c>
      <c r="BG341" s="849">
        <f t="shared" si="3699"/>
        <v>0.54202677360186424</v>
      </c>
      <c r="BH341" s="849">
        <f t="shared" si="3699"/>
        <v>0.54202677360186424</v>
      </c>
      <c r="BI341" s="849">
        <f t="shared" si="3699"/>
        <v>0.54202677360186424</v>
      </c>
      <c r="BJ341" s="849">
        <f t="shared" si="3699"/>
        <v>0.54202677360186424</v>
      </c>
      <c r="BK341" s="849">
        <f t="shared" si="3699"/>
        <v>0.54202677360186424</v>
      </c>
      <c r="BL341" s="849">
        <f t="shared" si="3699"/>
        <v>0.54202677360186424</v>
      </c>
      <c r="BM341" s="849">
        <f t="shared" si="3699"/>
        <v>0.54202677360186424</v>
      </c>
      <c r="BN341" s="849">
        <f t="shared" si="3699"/>
        <v>0.54341691822970528</v>
      </c>
      <c r="BO341" s="849">
        <f t="shared" si="3699"/>
        <v>0.54341691822970528</v>
      </c>
      <c r="BP341" s="849">
        <f t="shared" si="3699"/>
        <v>0.54341691822970528</v>
      </c>
      <c r="BQ341" s="849">
        <f t="shared" si="3699"/>
        <v>0.54341691822970528</v>
      </c>
      <c r="BR341" s="849">
        <f t="shared" si="3699"/>
        <v>0.54341691822970528</v>
      </c>
      <c r="BS341" s="849">
        <f t="shared" si="3699"/>
        <v>0.54341691822970528</v>
      </c>
      <c r="BT341" s="849">
        <f t="shared" si="3699"/>
        <v>0.54341691822970528</v>
      </c>
      <c r="BU341" s="849">
        <f t="shared" si="3699"/>
        <v>0.11954739194657016</v>
      </c>
      <c r="BV341" s="849">
        <f t="shared" si="3699"/>
        <v>0.11954739194657016</v>
      </c>
      <c r="BW341" s="849">
        <f t="shared" ref="BW341:EH341" si="3700">BW338</f>
        <v>0.11954739194657016</v>
      </c>
      <c r="BX341" s="849">
        <f t="shared" si="3700"/>
        <v>0.11954739194657016</v>
      </c>
      <c r="BY341" s="849">
        <f t="shared" si="3700"/>
        <v>0.10380777035648237</v>
      </c>
      <c r="BZ341" s="849">
        <f t="shared" si="3700"/>
        <v>0.10380777035648237</v>
      </c>
      <c r="CA341" s="849">
        <f t="shared" si="3700"/>
        <v>0.18710476919043995</v>
      </c>
      <c r="CB341" s="849">
        <f t="shared" si="3700"/>
        <v>0.18710476919043995</v>
      </c>
      <c r="CC341" s="849">
        <f t="shared" si="3700"/>
        <v>0.18710476919043995</v>
      </c>
      <c r="CD341" s="849">
        <f t="shared" si="3700"/>
        <v>0</v>
      </c>
      <c r="CE341" s="849">
        <f t="shared" si="3700"/>
        <v>0</v>
      </c>
      <c r="CF341" s="849">
        <f t="shared" si="3700"/>
        <v>0</v>
      </c>
      <c r="CG341" s="849">
        <f t="shared" si="3700"/>
        <v>0</v>
      </c>
      <c r="CH341" s="849">
        <f t="shared" si="3700"/>
        <v>0</v>
      </c>
      <c r="CI341" s="849">
        <f t="shared" si="3700"/>
        <v>0</v>
      </c>
      <c r="CJ341" s="849">
        <f t="shared" si="3700"/>
        <v>0</v>
      </c>
      <c r="CK341" s="849">
        <f t="shared" si="3700"/>
        <v>0</v>
      </c>
      <c r="CL341" s="849">
        <f t="shared" si="3700"/>
        <v>0</v>
      </c>
      <c r="CM341" s="849">
        <f t="shared" si="3700"/>
        <v>0</v>
      </c>
      <c r="CN341" s="849">
        <f t="shared" si="3700"/>
        <v>0</v>
      </c>
      <c r="CO341" s="849">
        <f t="shared" si="3700"/>
        <v>0</v>
      </c>
      <c r="CP341" s="849">
        <f t="shared" si="3700"/>
        <v>0</v>
      </c>
      <c r="CQ341" s="849">
        <f t="shared" si="3700"/>
        <v>0</v>
      </c>
      <c r="CR341" s="849">
        <f t="shared" si="3700"/>
        <v>0</v>
      </c>
      <c r="CS341" s="849">
        <f t="shared" si="3700"/>
        <v>0</v>
      </c>
      <c r="CT341" s="849">
        <f t="shared" si="3700"/>
        <v>0</v>
      </c>
      <c r="CU341" s="849">
        <f t="shared" si="3700"/>
        <v>0</v>
      </c>
      <c r="CV341" s="849">
        <f t="shared" si="3700"/>
        <v>0</v>
      </c>
      <c r="CW341" s="849">
        <f t="shared" si="3700"/>
        <v>0</v>
      </c>
      <c r="CX341" s="849">
        <f t="shared" si="3700"/>
        <v>0</v>
      </c>
      <c r="CY341" s="849">
        <f t="shared" si="3700"/>
        <v>0</v>
      </c>
      <c r="CZ341" s="849">
        <f t="shared" si="3700"/>
        <v>0</v>
      </c>
      <c r="DA341" s="849">
        <f t="shared" si="3700"/>
        <v>0</v>
      </c>
      <c r="DB341" s="849">
        <f t="shared" si="3700"/>
        <v>0</v>
      </c>
      <c r="DC341" s="849">
        <f t="shared" si="3700"/>
        <v>0</v>
      </c>
      <c r="DD341" s="849">
        <f t="shared" si="3700"/>
        <v>0</v>
      </c>
      <c r="DE341" s="849">
        <f t="shared" si="3700"/>
        <v>0</v>
      </c>
      <c r="DF341" s="849">
        <f t="shared" si="3700"/>
        <v>0</v>
      </c>
      <c r="DG341" s="849">
        <f t="shared" si="3700"/>
        <v>0</v>
      </c>
      <c r="DH341" s="849">
        <f t="shared" si="3700"/>
        <v>0</v>
      </c>
      <c r="DI341" s="849">
        <f t="shared" si="3700"/>
        <v>0</v>
      </c>
      <c r="DJ341" s="849">
        <f t="shared" si="3700"/>
        <v>0</v>
      </c>
      <c r="DK341" s="849">
        <f t="shared" si="3700"/>
        <v>0</v>
      </c>
      <c r="DL341" s="849">
        <f t="shared" si="3700"/>
        <v>0</v>
      </c>
      <c r="DM341" s="849">
        <f t="shared" si="3700"/>
        <v>0</v>
      </c>
      <c r="DN341" s="849">
        <f t="shared" si="3700"/>
        <v>-0.18679956564145872</v>
      </c>
      <c r="DO341" s="849">
        <f t="shared" si="3700"/>
        <v>-0.18679956564145872</v>
      </c>
      <c r="DP341" s="849">
        <f t="shared" si="3700"/>
        <v>-0.18679956564145872</v>
      </c>
      <c r="DQ341" s="849">
        <f t="shared" si="3700"/>
        <v>-0.18679956564145872</v>
      </c>
      <c r="DR341" s="849">
        <f t="shared" si="3700"/>
        <v>-0.18679956564145872</v>
      </c>
      <c r="DS341" s="849">
        <f t="shared" si="3700"/>
        <v>-0.18679956564145872</v>
      </c>
      <c r="DT341" s="849">
        <f t="shared" si="3700"/>
        <v>-0.18679956564145872</v>
      </c>
      <c r="DU341" s="849">
        <f t="shared" si="3700"/>
        <v>-0.11954739194656838</v>
      </c>
      <c r="DV341" s="849">
        <f t="shared" si="3700"/>
        <v>-0.11954739194656838</v>
      </c>
      <c r="DW341" s="849">
        <f t="shared" si="3700"/>
        <v>-0.11954739194656838</v>
      </c>
      <c r="DX341" s="849">
        <f t="shared" si="3700"/>
        <v>-0.11954739194656838</v>
      </c>
      <c r="DY341" s="849">
        <f t="shared" si="3700"/>
        <v>-0.10380777035648237</v>
      </c>
      <c r="DZ341" s="849">
        <f t="shared" si="3700"/>
        <v>-0.10380777035648237</v>
      </c>
      <c r="EA341" s="849">
        <f t="shared" si="3700"/>
        <v>-0.2363428663458178</v>
      </c>
      <c r="EB341" s="849">
        <f t="shared" si="3700"/>
        <v>-0.2363428663458178</v>
      </c>
      <c r="EC341" s="849">
        <f t="shared" si="3700"/>
        <v>-0.2363428663458178</v>
      </c>
      <c r="ED341" s="849">
        <f t="shared" si="3700"/>
        <v>0.15049133871880649</v>
      </c>
      <c r="EE341" s="849">
        <f t="shared" si="3700"/>
        <v>0.15049133871880649</v>
      </c>
      <c r="EF341" s="849">
        <f t="shared" si="3700"/>
        <v>0.15049133871880649</v>
      </c>
      <c r="EG341" s="849">
        <f t="shared" si="3700"/>
        <v>0.15049133871880649</v>
      </c>
      <c r="EH341" s="849">
        <f t="shared" si="3700"/>
        <v>-1.1651179192802283</v>
      </c>
      <c r="EI341" s="849">
        <f t="shared" ref="EI341:GT341" si="3701">EI338</f>
        <v>-1.1651179192802283</v>
      </c>
      <c r="EJ341" s="849">
        <f t="shared" si="3701"/>
        <v>-1.1651179192802283</v>
      </c>
      <c r="EK341" s="849">
        <f t="shared" si="3701"/>
        <v>-1.1651179192802283</v>
      </c>
      <c r="EL341" s="849">
        <f t="shared" si="3701"/>
        <v>-1.1651179192802283</v>
      </c>
      <c r="EM341" s="849">
        <f t="shared" si="3701"/>
        <v>-1.1651179192802283</v>
      </c>
      <c r="EN341" s="849">
        <f t="shared" si="3701"/>
        <v>-1.1651179192802283</v>
      </c>
      <c r="EO341" s="849">
        <f t="shared" si="3701"/>
        <v>-1.1651179192802283</v>
      </c>
      <c r="EP341" s="849">
        <f t="shared" si="3701"/>
        <v>-5.1364624315009877E-2</v>
      </c>
      <c r="EQ341" s="849">
        <f t="shared" si="3701"/>
        <v>-5.1364624315009877E-2</v>
      </c>
      <c r="ER341" s="849">
        <f t="shared" si="3701"/>
        <v>-5.1364624315009877E-2</v>
      </c>
      <c r="ES341" s="849">
        <f t="shared" si="3701"/>
        <v>-5.1364624315009877E-2</v>
      </c>
      <c r="ET341" s="849">
        <f t="shared" si="3701"/>
        <v>-5.1364624315009877E-2</v>
      </c>
      <c r="EU341" s="849">
        <f t="shared" si="3701"/>
        <v>-5.1364624315009877E-2</v>
      </c>
      <c r="EV341" s="849">
        <f t="shared" si="3701"/>
        <v>-5.1364624315009877E-2</v>
      </c>
      <c r="EW341" s="849">
        <f t="shared" si="3701"/>
        <v>-1.8751065014990687E-2</v>
      </c>
      <c r="EX341" s="849">
        <f t="shared" si="3701"/>
        <v>-1.8751065014990687E-2</v>
      </c>
      <c r="EY341" s="849">
        <f t="shared" si="3701"/>
        <v>-1.8751065014990687E-2</v>
      </c>
      <c r="EZ341" s="849">
        <f t="shared" si="3701"/>
        <v>-1.8751065014990687E-2</v>
      </c>
      <c r="FA341" s="849">
        <f t="shared" si="3701"/>
        <v>-1.8751065014990687E-2</v>
      </c>
      <c r="FB341" s="849">
        <f t="shared" si="3701"/>
        <v>4.0210319053718635E-2</v>
      </c>
      <c r="FC341" s="849">
        <f t="shared" si="3701"/>
        <v>4.0210319053718635E-2</v>
      </c>
      <c r="FD341" s="849">
        <f t="shared" si="3701"/>
        <v>4.0210319053718635E-2</v>
      </c>
      <c r="FE341" s="849">
        <f t="shared" si="3701"/>
        <v>4.0210319053718635E-2</v>
      </c>
      <c r="FF341" s="849">
        <f t="shared" si="3701"/>
        <v>4.015013137791712E-2</v>
      </c>
      <c r="FG341" s="849">
        <f t="shared" si="3701"/>
        <v>4.015013137791712E-2</v>
      </c>
      <c r="FH341" s="849">
        <f t="shared" si="3701"/>
        <v>4.015013137791712E-2</v>
      </c>
      <c r="FI341" s="849">
        <f t="shared" si="3701"/>
        <v>4.015013137791712E-2</v>
      </c>
      <c r="FJ341" s="849">
        <f t="shared" si="3701"/>
        <v>4.015013137791712E-2</v>
      </c>
      <c r="FK341" s="849">
        <f t="shared" si="3701"/>
        <v>4.015013137791712E-2</v>
      </c>
      <c r="FL341" s="849">
        <f t="shared" si="3701"/>
        <v>4.015013137791712E-2</v>
      </c>
      <c r="FM341" s="849">
        <f t="shared" si="3701"/>
        <v>4.015013137791712E-2</v>
      </c>
      <c r="FN341" s="849">
        <f t="shared" si="3701"/>
        <v>2.5472668042015201E-2</v>
      </c>
      <c r="FO341" s="849">
        <f t="shared" si="3701"/>
        <v>2.5472668042015201E-2</v>
      </c>
      <c r="FP341" s="849">
        <f t="shared" si="3701"/>
        <v>2.5472668042015201E-2</v>
      </c>
      <c r="FQ341" s="849">
        <f t="shared" si="3701"/>
        <v>2.5472668042015201E-2</v>
      </c>
      <c r="FR341" s="849">
        <f t="shared" si="3701"/>
        <v>2.5472668042015201E-2</v>
      </c>
      <c r="FS341" s="849">
        <f t="shared" si="3701"/>
        <v>2.5472668042015201E-2</v>
      </c>
      <c r="FT341" s="849">
        <f t="shared" si="3701"/>
        <v>2.5472668042015201E-2</v>
      </c>
      <c r="FU341" s="849">
        <f t="shared" si="3701"/>
        <v>-9.9622826622134397E-3</v>
      </c>
      <c r="FV341" s="849">
        <f t="shared" si="3701"/>
        <v>-9.9622826622134397E-3</v>
      </c>
      <c r="FW341" s="849">
        <f t="shared" si="3701"/>
        <v>-9.9622826622134397E-3</v>
      </c>
      <c r="FX341" s="849">
        <f t="shared" si="3701"/>
        <v>-9.9622826622134397E-3</v>
      </c>
      <c r="FY341" s="849">
        <f t="shared" si="3701"/>
        <v>0</v>
      </c>
      <c r="FZ341" s="849">
        <f t="shared" si="3701"/>
        <v>0</v>
      </c>
      <c r="GA341" s="849">
        <f t="shared" si="3701"/>
        <v>-9.8476194310777032E-3</v>
      </c>
      <c r="GB341" s="849">
        <f t="shared" si="3701"/>
        <v>-9.8476194310777032E-3</v>
      </c>
      <c r="GC341" s="849">
        <f t="shared" si="3701"/>
        <v>-9.8476194310777032E-3</v>
      </c>
      <c r="GD341" s="849">
        <f t="shared" si="3701"/>
        <v>0.22024774974480454</v>
      </c>
      <c r="GE341" s="849">
        <f t="shared" si="3701"/>
        <v>0.22024774974480454</v>
      </c>
      <c r="GF341" s="849">
        <f t="shared" si="3701"/>
        <v>0.22024774974480454</v>
      </c>
      <c r="GG341" s="849">
        <f t="shared" si="3701"/>
        <v>0.22024774974480454</v>
      </c>
      <c r="GH341" s="849">
        <f t="shared" si="3701"/>
        <v>-1.6878780423234492</v>
      </c>
      <c r="GI341" s="849">
        <f t="shared" si="3701"/>
        <v>-1.6878780423234492</v>
      </c>
      <c r="GJ341" s="849">
        <f t="shared" si="3701"/>
        <v>-1.6878780423234492</v>
      </c>
      <c r="GK341" s="849">
        <f t="shared" si="3701"/>
        <v>-1.6878780423234492</v>
      </c>
      <c r="GL341" s="849">
        <f t="shared" si="3701"/>
        <v>-1.6878780423234492</v>
      </c>
      <c r="GM341" s="849">
        <f t="shared" si="3701"/>
        <v>-1.6878780423234492</v>
      </c>
      <c r="GN341" s="849">
        <f t="shared" si="3701"/>
        <v>-1.6878780423234492</v>
      </c>
      <c r="GO341" s="849">
        <f t="shared" si="3701"/>
        <v>-1.6878780423234492</v>
      </c>
      <c r="GP341" s="849">
        <f t="shared" si="3701"/>
        <v>-8.3161772700488967E-2</v>
      </c>
      <c r="GQ341" s="849">
        <f t="shared" si="3701"/>
        <v>-8.3161772700488967E-2</v>
      </c>
      <c r="GR341" s="849">
        <f t="shared" si="3701"/>
        <v>-8.3161772700488967E-2</v>
      </c>
      <c r="GS341" s="849">
        <f t="shared" si="3701"/>
        <v>-8.3161772700488967E-2</v>
      </c>
      <c r="GT341" s="849">
        <f t="shared" si="3701"/>
        <v>-8.3161772700488967E-2</v>
      </c>
      <c r="GU341" s="849">
        <f t="shared" ref="GU341:JF341" si="3702">GU338</f>
        <v>-8.3161772700488967E-2</v>
      </c>
      <c r="GV341" s="849">
        <f t="shared" si="3702"/>
        <v>-8.3161772700488967E-2</v>
      </c>
      <c r="GW341" s="849">
        <f t="shared" si="3702"/>
        <v>-5.9271178804269908E-2</v>
      </c>
      <c r="GX341" s="849">
        <f t="shared" si="3702"/>
        <v>-5.9271178804269908E-2</v>
      </c>
      <c r="GY341" s="849">
        <f t="shared" si="3702"/>
        <v>-5.9271178804269908E-2</v>
      </c>
      <c r="GZ341" s="849">
        <f t="shared" si="3702"/>
        <v>-5.9271178804269908E-2</v>
      </c>
      <c r="HA341" s="849">
        <f t="shared" si="3702"/>
        <v>-5.9271178804269908E-2</v>
      </c>
      <c r="HB341" s="849">
        <f t="shared" si="3702"/>
        <v>-0.58983483650654822</v>
      </c>
      <c r="HC341" s="849">
        <f t="shared" si="3702"/>
        <v>-0.58983483650654822</v>
      </c>
      <c r="HD341" s="849">
        <f t="shared" si="3702"/>
        <v>-0.58983483650654822</v>
      </c>
      <c r="HE341" s="849">
        <f t="shared" si="3702"/>
        <v>-0.58983483650654822</v>
      </c>
      <c r="HF341" s="849">
        <f t="shared" si="3702"/>
        <v>-0.57548521641679251</v>
      </c>
      <c r="HG341" s="849">
        <f t="shared" si="3702"/>
        <v>-0.57548521641679251</v>
      </c>
      <c r="HH341" s="849">
        <f t="shared" si="3702"/>
        <v>-0.57548521641679251</v>
      </c>
      <c r="HI341" s="849">
        <f t="shared" si="3702"/>
        <v>-0.57548521641679251</v>
      </c>
      <c r="HJ341" s="849">
        <f t="shared" si="3702"/>
        <v>-0.57548521641679251</v>
      </c>
      <c r="HK341" s="849">
        <f t="shared" si="3702"/>
        <v>-0.57548521641679251</v>
      </c>
      <c r="HL341" s="849">
        <f t="shared" si="3702"/>
        <v>-0.57548521641679251</v>
      </c>
      <c r="HM341" s="849">
        <f t="shared" si="3702"/>
        <v>-0.57548521641679251</v>
      </c>
      <c r="HN341" s="849">
        <f t="shared" si="3702"/>
        <v>-0.37359913128292099</v>
      </c>
      <c r="HO341" s="849">
        <f t="shared" si="3702"/>
        <v>-0.37359913128292099</v>
      </c>
      <c r="HP341" s="849">
        <f t="shared" si="3702"/>
        <v>-0.37359913128292099</v>
      </c>
      <c r="HQ341" s="849">
        <f t="shared" si="3702"/>
        <v>-0.37359913128292099</v>
      </c>
      <c r="HR341" s="849">
        <f t="shared" si="3702"/>
        <v>-0.37359913128292099</v>
      </c>
      <c r="HS341" s="849">
        <f t="shared" si="3702"/>
        <v>-0.37359913128292099</v>
      </c>
      <c r="HT341" s="849">
        <f t="shared" si="3702"/>
        <v>-0.37359913128292099</v>
      </c>
      <c r="HU341" s="849">
        <f t="shared" si="3702"/>
        <v>1.992456532443132E-2</v>
      </c>
      <c r="HV341" s="849">
        <f t="shared" si="3702"/>
        <v>1.992456532443132E-2</v>
      </c>
      <c r="HW341" s="849">
        <f t="shared" si="3702"/>
        <v>1.992456532443132E-2</v>
      </c>
      <c r="HX341" s="849">
        <f t="shared" si="3702"/>
        <v>1.992456532443132E-2</v>
      </c>
      <c r="HY341" s="849">
        <f t="shared" si="3702"/>
        <v>2.3068393412554844E-2</v>
      </c>
      <c r="HZ341" s="849">
        <f t="shared" si="3702"/>
        <v>2.3068393412554844E-2</v>
      </c>
      <c r="IA341" s="849">
        <f t="shared" si="3702"/>
        <v>4.9238097155378746E-2</v>
      </c>
      <c r="IB341" s="849">
        <f t="shared" si="3702"/>
        <v>4.9238097155378746E-2</v>
      </c>
      <c r="IC341" s="849">
        <f t="shared" si="3702"/>
        <v>4.9238097155378746E-2</v>
      </c>
      <c r="ID341" s="849">
        <f t="shared" si="3702"/>
        <v>-0.12758707080805731</v>
      </c>
      <c r="IE341" s="849">
        <f t="shared" si="3702"/>
        <v>-0.12758707080805731</v>
      </c>
      <c r="IF341" s="849">
        <f t="shared" si="3702"/>
        <v>-0.12758707080805731</v>
      </c>
      <c r="IG341" s="849">
        <f t="shared" si="3702"/>
        <v>-0.12758707080805731</v>
      </c>
      <c r="IH341" s="849">
        <f t="shared" si="3702"/>
        <v>-1.8723761413462556</v>
      </c>
      <c r="II341" s="849">
        <f t="shared" si="3702"/>
        <v>-1.8723761413462556</v>
      </c>
      <c r="IJ341" s="849">
        <f t="shared" si="3702"/>
        <v>-1.8723761413462556</v>
      </c>
      <c r="IK341" s="849">
        <f t="shared" si="3702"/>
        <v>-1.8723761413462556</v>
      </c>
      <c r="IL341" s="849">
        <f t="shared" si="3702"/>
        <v>-1.8723761413462556</v>
      </c>
      <c r="IM341" s="849">
        <f t="shared" si="3702"/>
        <v>-1.8723761413462556</v>
      </c>
      <c r="IN341" s="849">
        <f t="shared" si="3702"/>
        <v>-1.8723761413462556</v>
      </c>
      <c r="IO341" s="849">
        <f t="shared" si="3702"/>
        <v>-1.8723761413462556</v>
      </c>
      <c r="IP341" s="849">
        <f t="shared" si="3702"/>
        <v>-0.49897063620293025</v>
      </c>
      <c r="IQ341" s="849">
        <f t="shared" si="3702"/>
        <v>-0.49897063620293025</v>
      </c>
      <c r="IR341" s="849">
        <f t="shared" si="3702"/>
        <v>-0.49897063620293025</v>
      </c>
      <c r="IS341" s="849">
        <f t="shared" si="3702"/>
        <v>-0.49897063620293025</v>
      </c>
      <c r="IT341" s="849">
        <f t="shared" si="3702"/>
        <v>-0.49897063620293025</v>
      </c>
      <c r="IU341" s="849">
        <f t="shared" si="3702"/>
        <v>-0.49897063620293025</v>
      </c>
      <c r="IV341" s="849">
        <f t="shared" si="3702"/>
        <v>-0.49897063620293025</v>
      </c>
      <c r="IW341" s="849">
        <f t="shared" si="3702"/>
        <v>-0.25499159107421043</v>
      </c>
      <c r="IX341" s="849">
        <f t="shared" si="3702"/>
        <v>-0.25499159107421043</v>
      </c>
      <c r="IY341" s="849">
        <f t="shared" si="3702"/>
        <v>-0.25499159107421043</v>
      </c>
      <c r="IZ341" s="849">
        <f t="shared" si="3702"/>
        <v>-0.25499159107421043</v>
      </c>
      <c r="JA341" s="849">
        <f t="shared" si="3702"/>
        <v>-0.25499159107421043</v>
      </c>
      <c r="JB341" s="849">
        <f t="shared" si="3702"/>
        <v>-0.51871085276829731</v>
      </c>
      <c r="JC341" s="849">
        <f t="shared" si="3702"/>
        <v>-0.51871085276829731</v>
      </c>
      <c r="JD341" s="849">
        <f t="shared" si="3702"/>
        <v>-0.51871085276829731</v>
      </c>
      <c r="JE341" s="849">
        <f t="shared" si="3702"/>
        <v>-0.51871085276829731</v>
      </c>
      <c r="JF341" s="849">
        <f t="shared" si="3702"/>
        <v>-0.51526001934992127</v>
      </c>
      <c r="JG341" s="849">
        <f t="shared" ref="JG341:LR341" si="3703">JG338</f>
        <v>-0.51526001934992127</v>
      </c>
      <c r="JH341" s="849">
        <f t="shared" si="3703"/>
        <v>-0.51526001934992127</v>
      </c>
      <c r="JI341" s="849">
        <f t="shared" si="3703"/>
        <v>-0.51526001934992127</v>
      </c>
      <c r="JJ341" s="849">
        <f t="shared" si="3703"/>
        <v>-0.51526001934992127</v>
      </c>
      <c r="JK341" s="849">
        <f t="shared" si="3703"/>
        <v>-0.51526001934992127</v>
      </c>
      <c r="JL341" s="849">
        <f t="shared" si="3703"/>
        <v>-0.51526001934992127</v>
      </c>
      <c r="JM341" s="849">
        <f t="shared" si="3703"/>
        <v>-0.51526001934992127</v>
      </c>
      <c r="JN341" s="849">
        <f t="shared" si="3703"/>
        <v>-0.34812646324090224</v>
      </c>
      <c r="JO341" s="849">
        <f t="shared" si="3703"/>
        <v>-0.34812646324090224</v>
      </c>
      <c r="JP341" s="849">
        <f t="shared" si="3703"/>
        <v>-0.34812646324090224</v>
      </c>
      <c r="JQ341" s="849">
        <f t="shared" si="3703"/>
        <v>-0.34812646324090224</v>
      </c>
      <c r="JR341" s="849">
        <f t="shared" si="3703"/>
        <v>-0.34812646324090224</v>
      </c>
      <c r="JS341" s="849">
        <f t="shared" si="3703"/>
        <v>-0.34812646324090224</v>
      </c>
      <c r="JT341" s="849">
        <f t="shared" si="3703"/>
        <v>-0.34812646324090224</v>
      </c>
      <c r="JU341" s="849">
        <f t="shared" si="3703"/>
        <v>-1.992456532443132E-2</v>
      </c>
      <c r="JV341" s="849">
        <f t="shared" si="3703"/>
        <v>-1.992456532443132E-2</v>
      </c>
      <c r="JW341" s="849">
        <f t="shared" si="3703"/>
        <v>-1.992456532443132E-2</v>
      </c>
      <c r="JX341" s="849">
        <f t="shared" si="3703"/>
        <v>-1.992456532443132E-2</v>
      </c>
      <c r="JY341" s="849">
        <f t="shared" si="3703"/>
        <v>-2.3068393412553956E-2</v>
      </c>
      <c r="JZ341" s="849">
        <f t="shared" si="3703"/>
        <v>-2.3068393412553956E-2</v>
      </c>
      <c r="KA341" s="849">
        <f t="shared" si="3703"/>
        <v>-3.9390477724301931E-2</v>
      </c>
      <c r="KB341" s="849">
        <f t="shared" si="3703"/>
        <v>-3.9390477724301931E-2</v>
      </c>
      <c r="KC341" s="849">
        <f t="shared" si="3703"/>
        <v>-3.9390477724301931E-2</v>
      </c>
      <c r="KD341" s="849">
        <f t="shared" si="3703"/>
        <v>0.45772945692946099</v>
      </c>
      <c r="KE341" s="849">
        <f t="shared" si="3703"/>
        <v>0.45772945692946099</v>
      </c>
      <c r="KF341" s="849">
        <f t="shared" si="3703"/>
        <v>0.45772945692946099</v>
      </c>
      <c r="KG341" s="849">
        <f t="shared" si="3703"/>
        <v>0.45772945692946099</v>
      </c>
      <c r="KH341" s="849">
        <f t="shared" si="3703"/>
        <v>-2.343679918430345</v>
      </c>
      <c r="KI341" s="849">
        <f t="shared" si="3703"/>
        <v>-2.343679918430345</v>
      </c>
      <c r="KJ341" s="849">
        <f t="shared" si="3703"/>
        <v>-2.343679918430345</v>
      </c>
      <c r="KK341" s="849">
        <f t="shared" si="3703"/>
        <v>-2.343679918430345</v>
      </c>
      <c r="KL341" s="849">
        <f t="shared" si="3703"/>
        <v>-2.343679918430345</v>
      </c>
      <c r="KM341" s="849">
        <f t="shared" si="3703"/>
        <v>-2.343679918430345</v>
      </c>
      <c r="KN341" s="849">
        <f t="shared" si="3703"/>
        <v>-2.343679918430345</v>
      </c>
      <c r="KO341" s="849">
        <f t="shared" si="3703"/>
        <v>-2.343679918430345</v>
      </c>
      <c r="KP341" s="849">
        <f t="shared" si="3703"/>
        <v>-0.24214751462788975</v>
      </c>
      <c r="KQ341" s="849">
        <f t="shared" si="3703"/>
        <v>-0.24214751462788975</v>
      </c>
      <c r="KR341" s="849">
        <f t="shared" si="3703"/>
        <v>-0.24214751462788975</v>
      </c>
      <c r="KS341" s="849">
        <f t="shared" si="3703"/>
        <v>-0.24214751462788975</v>
      </c>
      <c r="KT341" s="849">
        <f t="shared" si="3703"/>
        <v>-0.24214751462788975</v>
      </c>
      <c r="KU341" s="849">
        <f t="shared" si="3703"/>
        <v>-0.24214751462788975</v>
      </c>
      <c r="KV341" s="849">
        <f t="shared" si="3703"/>
        <v>-0.24214751462788975</v>
      </c>
      <c r="KW341" s="849">
        <f t="shared" si="3703"/>
        <v>-0.2014483509458298</v>
      </c>
      <c r="KX341" s="849">
        <f t="shared" si="3703"/>
        <v>-0.2014483509458298</v>
      </c>
      <c r="KY341" s="849">
        <f t="shared" si="3703"/>
        <v>-0.2014483509458298</v>
      </c>
      <c r="KZ341" s="849">
        <f t="shared" si="3703"/>
        <v>-0.2014483509458298</v>
      </c>
      <c r="LA341" s="849">
        <f t="shared" si="3703"/>
        <v>-0.2014483509458298</v>
      </c>
      <c r="LB341" s="849">
        <f t="shared" si="3703"/>
        <v>-0.37579501696117568</v>
      </c>
      <c r="LC341" s="849">
        <f t="shared" si="3703"/>
        <v>-0.37579501696117568</v>
      </c>
      <c r="LD341" s="849">
        <f t="shared" si="3703"/>
        <v>-0.37579501696117568</v>
      </c>
      <c r="LE341" s="849">
        <f t="shared" si="3703"/>
        <v>-0.37579501696117568</v>
      </c>
      <c r="LF341" s="849">
        <f t="shared" si="3703"/>
        <v>-0.50187664222394801</v>
      </c>
      <c r="LG341" s="849">
        <f t="shared" si="3703"/>
        <v>-0.50187664222394801</v>
      </c>
      <c r="LH341" s="849">
        <f t="shared" si="3703"/>
        <v>-0.50187664222394801</v>
      </c>
      <c r="LI341" s="849">
        <f t="shared" si="3703"/>
        <v>-0.50187664222394801</v>
      </c>
      <c r="LJ341" s="849">
        <f t="shared" si="3703"/>
        <v>-0.50187664222394801</v>
      </c>
      <c r="LK341" s="849">
        <f t="shared" si="3703"/>
        <v>-0.50187664222394801</v>
      </c>
      <c r="LL341" s="849">
        <f t="shared" si="3703"/>
        <v>-0.50187664222394801</v>
      </c>
      <c r="LM341" s="849">
        <f t="shared" si="3703"/>
        <v>-0.50187664222394801</v>
      </c>
      <c r="LN341" s="849">
        <f t="shared" si="3703"/>
        <v>-0.3820900206302591</v>
      </c>
      <c r="LO341" s="849">
        <f t="shared" si="3703"/>
        <v>-0.3820900206302591</v>
      </c>
      <c r="LP341" s="849">
        <f t="shared" si="3703"/>
        <v>-0.3820900206302591</v>
      </c>
      <c r="LQ341" s="849">
        <f t="shared" si="3703"/>
        <v>-0.3820900206302591</v>
      </c>
      <c r="LR341" s="849">
        <f t="shared" si="3703"/>
        <v>-0.3820900206302591</v>
      </c>
      <c r="LS341" s="849">
        <f t="shared" ref="LS341:OD341" si="3704">LS338</f>
        <v>-0.3820900206302591</v>
      </c>
      <c r="LT341" s="849">
        <f t="shared" si="3704"/>
        <v>-0.3820900206302591</v>
      </c>
      <c r="LU341" s="849">
        <f t="shared" si="3704"/>
        <v>0</v>
      </c>
      <c r="LV341" s="849">
        <f t="shared" si="3704"/>
        <v>0</v>
      </c>
      <c r="LW341" s="849">
        <f t="shared" si="3704"/>
        <v>0</v>
      </c>
      <c r="LX341" s="849">
        <f t="shared" si="3704"/>
        <v>0</v>
      </c>
      <c r="LY341" s="849">
        <f t="shared" si="3704"/>
        <v>0</v>
      </c>
      <c r="LZ341" s="849">
        <f t="shared" si="3704"/>
        <v>0</v>
      </c>
      <c r="MA341" s="849">
        <f t="shared" si="3704"/>
        <v>0</v>
      </c>
      <c r="MB341" s="849">
        <f t="shared" si="3704"/>
        <v>0</v>
      </c>
      <c r="MC341" s="849">
        <f t="shared" si="3704"/>
        <v>0</v>
      </c>
      <c r="MD341" s="849">
        <f t="shared" si="3704"/>
        <v>-0.16848216827140838</v>
      </c>
      <c r="ME341" s="849">
        <f t="shared" si="3704"/>
        <v>-0.16848216827140838</v>
      </c>
      <c r="MF341" s="849">
        <f t="shared" si="3704"/>
        <v>-0.16848216827140838</v>
      </c>
      <c r="MG341" s="849">
        <f t="shared" si="3704"/>
        <v>-0.16848216827140838</v>
      </c>
      <c r="MH341" s="849">
        <f t="shared" si="3704"/>
        <v>-1.7968867427760973</v>
      </c>
      <c r="MI341" s="849">
        <f t="shared" si="3704"/>
        <v>-1.7968867427760973</v>
      </c>
      <c r="MJ341" s="849">
        <f t="shared" si="3704"/>
        <v>-1.7968867427760973</v>
      </c>
      <c r="MK341" s="849">
        <f t="shared" si="3704"/>
        <v>-1.7968867427760973</v>
      </c>
      <c r="ML341" s="849">
        <f t="shared" si="3704"/>
        <v>-1.7968867427760973</v>
      </c>
      <c r="MM341" s="849">
        <f t="shared" si="3704"/>
        <v>-1.7968867427760973</v>
      </c>
      <c r="MN341" s="849">
        <f t="shared" si="3704"/>
        <v>-1.7968867427760973</v>
      </c>
      <c r="MO341" s="849">
        <f t="shared" si="3704"/>
        <v>-1.7968867427760973</v>
      </c>
      <c r="MP341" s="849">
        <f t="shared" si="3704"/>
        <v>0.44516007739673036</v>
      </c>
      <c r="MQ341" s="849">
        <f t="shared" si="3704"/>
        <v>0.44516007739673036</v>
      </c>
      <c r="MR341" s="849">
        <f t="shared" si="3704"/>
        <v>0.44516007739673036</v>
      </c>
      <c r="MS341" s="849">
        <f t="shared" si="3704"/>
        <v>0.44516007739673036</v>
      </c>
      <c r="MT341" s="849">
        <f t="shared" si="3704"/>
        <v>0.44516007739673036</v>
      </c>
      <c r="MU341" s="849">
        <f t="shared" si="3704"/>
        <v>0.44516007739673036</v>
      </c>
      <c r="MV341" s="849">
        <f t="shared" si="3704"/>
        <v>0.44516007739673036</v>
      </c>
      <c r="MW341" s="849">
        <f t="shared" si="3704"/>
        <v>0.38092901612452046</v>
      </c>
      <c r="MX341" s="849">
        <f t="shared" si="3704"/>
        <v>0.38092901612452046</v>
      </c>
      <c r="MY341" s="849">
        <f t="shared" si="3704"/>
        <v>0.38092901612452046</v>
      </c>
      <c r="MZ341" s="849">
        <f t="shared" si="3704"/>
        <v>0.38092901612452046</v>
      </c>
      <c r="NA341" s="849">
        <f t="shared" si="3704"/>
        <v>0.38092901612452046</v>
      </c>
      <c r="NB341" s="849">
        <f t="shared" si="3704"/>
        <v>4.9951640288711019E-2</v>
      </c>
      <c r="NC341" s="849">
        <f t="shared" si="3704"/>
        <v>4.9951640288711019E-2</v>
      </c>
      <c r="ND341" s="849">
        <f t="shared" si="3704"/>
        <v>4.9951640288711019E-2</v>
      </c>
      <c r="NE341" s="849">
        <f t="shared" si="3704"/>
        <v>4.9951640288711019E-2</v>
      </c>
      <c r="NF341" s="849">
        <f t="shared" si="3704"/>
        <v>-8.0300262755832463E-2</v>
      </c>
      <c r="NG341" s="849">
        <f t="shared" si="3704"/>
        <v>-8.0300262755832463E-2</v>
      </c>
      <c r="NH341" s="849">
        <f t="shared" si="3704"/>
        <v>-8.0300262755832463E-2</v>
      </c>
      <c r="NI341" s="849">
        <f t="shared" si="3704"/>
        <v>-8.0300262755832463E-2</v>
      </c>
      <c r="NJ341" s="849">
        <f t="shared" si="3704"/>
        <v>-8.0300262755832463E-2</v>
      </c>
      <c r="NK341" s="849">
        <f t="shared" si="3704"/>
        <v>-8.0300262755832463E-2</v>
      </c>
      <c r="NL341" s="849">
        <f t="shared" si="3704"/>
        <v>-8.0300262755832463E-2</v>
      </c>
      <c r="NM341" s="849">
        <f t="shared" si="3704"/>
        <v>-8.0300262755832463E-2</v>
      </c>
      <c r="NN341" s="849">
        <f t="shared" si="3704"/>
        <v>-0.3820900206302591</v>
      </c>
      <c r="NO341" s="849">
        <f t="shared" si="3704"/>
        <v>-0.3820900206302591</v>
      </c>
      <c r="NP341" s="849">
        <f t="shared" si="3704"/>
        <v>-0.3820900206302591</v>
      </c>
      <c r="NQ341" s="849">
        <f t="shared" si="3704"/>
        <v>-0.3820900206302591</v>
      </c>
      <c r="NR341" s="849">
        <f t="shared" si="3704"/>
        <v>-0.3820900206302591</v>
      </c>
      <c r="NS341" s="849">
        <f t="shared" si="3704"/>
        <v>-0.3820900206302591</v>
      </c>
      <c r="NT341" s="849">
        <f t="shared" si="3704"/>
        <v>-0.3820900206302591</v>
      </c>
      <c r="NU341" s="849">
        <f t="shared" si="3704"/>
        <v>0</v>
      </c>
      <c r="NV341" s="849">
        <f t="shared" si="3704"/>
        <v>0</v>
      </c>
      <c r="NW341" s="849">
        <f t="shared" si="3704"/>
        <v>0</v>
      </c>
      <c r="NX341" s="849">
        <f t="shared" si="3704"/>
        <v>0</v>
      </c>
      <c r="NY341" s="849">
        <f t="shared" si="3704"/>
        <v>0</v>
      </c>
      <c r="NZ341" s="849">
        <f t="shared" si="3704"/>
        <v>0</v>
      </c>
      <c r="OA341" s="849">
        <f t="shared" si="3704"/>
        <v>0</v>
      </c>
      <c r="OB341" s="849">
        <f t="shared" si="3704"/>
        <v>0</v>
      </c>
      <c r="OC341" s="849">
        <f t="shared" si="3704"/>
        <v>0</v>
      </c>
      <c r="OD341" s="849">
        <f t="shared" si="3704"/>
        <v>-0.16848216827140838</v>
      </c>
      <c r="OE341" s="849">
        <f t="shared" ref="OE341:QP341" si="3705">OE338</f>
        <v>-0.16848216827140838</v>
      </c>
      <c r="OF341" s="849">
        <f t="shared" si="3705"/>
        <v>-0.16848216827140838</v>
      </c>
      <c r="OG341" s="849">
        <f t="shared" si="3705"/>
        <v>-0.16848216827140838</v>
      </c>
      <c r="OH341" s="849">
        <f t="shared" si="3705"/>
        <v>-1.7968867427760973</v>
      </c>
      <c r="OI341" s="849">
        <f t="shared" si="3705"/>
        <v>-1.7968867427760973</v>
      </c>
      <c r="OJ341" s="849">
        <f t="shared" si="3705"/>
        <v>-1.7968867427760973</v>
      </c>
      <c r="OK341" s="849">
        <f t="shared" si="3705"/>
        <v>-1.7968867427760973</v>
      </c>
      <c r="OL341" s="849">
        <f t="shared" si="3705"/>
        <v>-1.7968867427760973</v>
      </c>
      <c r="OM341" s="849">
        <f t="shared" si="3705"/>
        <v>-1.7968867427760973</v>
      </c>
      <c r="ON341" s="849">
        <f t="shared" si="3705"/>
        <v>-1.7968867427760973</v>
      </c>
      <c r="OO341" s="849">
        <f t="shared" si="3705"/>
        <v>-1.7968867427760973</v>
      </c>
      <c r="OP341" s="849">
        <f t="shared" si="3705"/>
        <v>0.44516007739673036</v>
      </c>
      <c r="OQ341" s="849">
        <f t="shared" si="3705"/>
        <v>0.44516007739673036</v>
      </c>
      <c r="OR341" s="849">
        <f t="shared" si="3705"/>
        <v>0.44516007739673036</v>
      </c>
      <c r="OS341" s="849">
        <f t="shared" si="3705"/>
        <v>0.44516007739673036</v>
      </c>
      <c r="OT341" s="849">
        <f t="shared" si="3705"/>
        <v>0.44516007739673036</v>
      </c>
      <c r="OU341" s="849">
        <f t="shared" si="3705"/>
        <v>0.44516007739673036</v>
      </c>
      <c r="OV341" s="849">
        <f t="shared" si="3705"/>
        <v>0.44516007739673036</v>
      </c>
      <c r="OW341" s="849">
        <f t="shared" si="3705"/>
        <v>0.38092901612452046</v>
      </c>
      <c r="OX341" s="849">
        <f t="shared" si="3705"/>
        <v>0.38092901612452046</v>
      </c>
      <c r="OY341" s="849">
        <f t="shared" si="3705"/>
        <v>0.38092901612452046</v>
      </c>
      <c r="OZ341" s="849">
        <f t="shared" si="3705"/>
        <v>0.38092901612452046</v>
      </c>
      <c r="PA341" s="849">
        <f t="shared" si="3705"/>
        <v>0.38092901612452046</v>
      </c>
      <c r="PB341" s="849">
        <f t="shared" si="3705"/>
        <v>4.9951640288711019E-2</v>
      </c>
      <c r="PC341" s="849">
        <f t="shared" si="3705"/>
        <v>4.9951640288711019E-2</v>
      </c>
      <c r="PD341" s="849">
        <f t="shared" si="3705"/>
        <v>4.9951640288711019E-2</v>
      </c>
      <c r="PE341" s="849">
        <f t="shared" si="3705"/>
        <v>4.9951640288711019E-2</v>
      </c>
      <c r="PF341" s="849">
        <f t="shared" si="3705"/>
        <v>-8.0300262755832463E-2</v>
      </c>
      <c r="PG341" s="849">
        <f t="shared" si="3705"/>
        <v>-8.0300262755832463E-2</v>
      </c>
      <c r="PH341" s="849">
        <f t="shared" si="3705"/>
        <v>-8.0300262755832463E-2</v>
      </c>
      <c r="PI341" s="849">
        <f t="shared" si="3705"/>
        <v>-8.0300262755832463E-2</v>
      </c>
      <c r="PJ341" s="849">
        <f t="shared" si="3705"/>
        <v>-8.0300262755832463E-2</v>
      </c>
      <c r="PK341" s="849">
        <f t="shared" si="3705"/>
        <v>-8.0300262755832463E-2</v>
      </c>
      <c r="PL341" s="849">
        <f t="shared" si="3705"/>
        <v>-8.0300262755832463E-2</v>
      </c>
      <c r="PM341" s="849">
        <f t="shared" si="3705"/>
        <v>-8.0300262755832463E-2</v>
      </c>
      <c r="PN341" s="849">
        <f t="shared" si="3705"/>
        <v>-0.3820900206302591</v>
      </c>
      <c r="PO341" s="849">
        <f t="shared" si="3705"/>
        <v>-0.3820900206302591</v>
      </c>
      <c r="PP341" s="849">
        <f t="shared" si="3705"/>
        <v>-0.3820900206302591</v>
      </c>
      <c r="PQ341" s="849">
        <f t="shared" si="3705"/>
        <v>-0.3820900206302591</v>
      </c>
      <c r="PR341" s="849">
        <f t="shared" si="3705"/>
        <v>-0.3820900206302591</v>
      </c>
      <c r="PS341" s="849">
        <f t="shared" si="3705"/>
        <v>-0.3820900206302591</v>
      </c>
      <c r="PT341" s="849">
        <f t="shared" si="3705"/>
        <v>-0.3820900206302591</v>
      </c>
      <c r="PU341" s="849">
        <f t="shared" si="3705"/>
        <v>0</v>
      </c>
      <c r="PV341" s="849">
        <f t="shared" si="3705"/>
        <v>0</v>
      </c>
      <c r="PW341" s="849">
        <f t="shared" si="3705"/>
        <v>0</v>
      </c>
      <c r="PX341" s="849">
        <f t="shared" si="3705"/>
        <v>0</v>
      </c>
      <c r="PY341" s="849">
        <f t="shared" si="3705"/>
        <v>0</v>
      </c>
      <c r="PZ341" s="849">
        <f t="shared" si="3705"/>
        <v>0</v>
      </c>
      <c r="QA341" s="849">
        <f t="shared" si="3705"/>
        <v>0</v>
      </c>
      <c r="QB341" s="849">
        <f t="shared" si="3705"/>
        <v>0</v>
      </c>
      <c r="QC341" s="849">
        <f t="shared" si="3705"/>
        <v>0</v>
      </c>
      <c r="QD341" s="849">
        <f t="shared" si="3705"/>
        <v>-0.16848216827140838</v>
      </c>
      <c r="QE341" s="849">
        <f t="shared" si="3705"/>
        <v>-0.16848216827140838</v>
      </c>
      <c r="QF341" s="849">
        <f t="shared" si="3705"/>
        <v>-0.16848216827140838</v>
      </c>
      <c r="QG341" s="849">
        <f t="shared" si="3705"/>
        <v>-0.16848216827140838</v>
      </c>
      <c r="QH341" s="849">
        <f t="shared" si="3705"/>
        <v>-1.7968867427760973</v>
      </c>
      <c r="QI341" s="849">
        <f t="shared" si="3705"/>
        <v>-1.7968867427760973</v>
      </c>
      <c r="QJ341" s="849">
        <f t="shared" si="3705"/>
        <v>-1.7968867427760973</v>
      </c>
      <c r="QK341" s="849">
        <f t="shared" si="3705"/>
        <v>-1.7968867427760973</v>
      </c>
      <c r="QL341" s="849">
        <f t="shared" si="3705"/>
        <v>-1.7968867427760973</v>
      </c>
      <c r="QM341" s="849">
        <f t="shared" si="3705"/>
        <v>-1.7968867427760973</v>
      </c>
      <c r="QN341" s="849">
        <f t="shared" si="3705"/>
        <v>-1.7968867427760973</v>
      </c>
      <c r="QO341" s="849">
        <f t="shared" si="3705"/>
        <v>-1.7968867427760973</v>
      </c>
      <c r="QP341" s="849">
        <f t="shared" si="3705"/>
        <v>0.44516007739673036</v>
      </c>
      <c r="QQ341" s="849">
        <f t="shared" ref="QQ341:SI341" si="3706">QQ338</f>
        <v>0.44516007739673036</v>
      </c>
      <c r="QR341" s="849">
        <f t="shared" si="3706"/>
        <v>0.44516007739673036</v>
      </c>
      <c r="QS341" s="849">
        <f t="shared" si="3706"/>
        <v>0.44516007739673036</v>
      </c>
      <c r="QT341" s="849">
        <f t="shared" si="3706"/>
        <v>0.44516007739673036</v>
      </c>
      <c r="QU341" s="849">
        <f t="shared" si="3706"/>
        <v>0.44516007739673036</v>
      </c>
      <c r="QV341" s="849">
        <f t="shared" si="3706"/>
        <v>0.44516007739673036</v>
      </c>
      <c r="QW341" s="849">
        <f t="shared" si="3706"/>
        <v>0.38092901612452046</v>
      </c>
      <c r="QX341" s="849">
        <f t="shared" si="3706"/>
        <v>0.38092901612452046</v>
      </c>
      <c r="QY341" s="849">
        <f t="shared" si="3706"/>
        <v>0.38092901612452046</v>
      </c>
      <c r="QZ341" s="849">
        <f t="shared" si="3706"/>
        <v>0.38092901612452046</v>
      </c>
      <c r="RA341" s="849">
        <f t="shared" si="3706"/>
        <v>0.38092901612452046</v>
      </c>
      <c r="RB341" s="849">
        <f t="shared" si="3706"/>
        <v>4.9951640288711019E-2</v>
      </c>
      <c r="RC341" s="849">
        <f t="shared" si="3706"/>
        <v>4.9951640288711019E-2</v>
      </c>
      <c r="RD341" s="849">
        <f t="shared" si="3706"/>
        <v>4.9951640288711019E-2</v>
      </c>
      <c r="RE341" s="849">
        <f t="shared" si="3706"/>
        <v>4.9951640288711019E-2</v>
      </c>
      <c r="RF341" s="849">
        <f t="shared" si="3706"/>
        <v>-8.0300262755832463E-2</v>
      </c>
      <c r="RG341" s="849">
        <f t="shared" si="3706"/>
        <v>-8.0300262755832463E-2</v>
      </c>
      <c r="RH341" s="849">
        <f t="shared" si="3706"/>
        <v>-8.0300262755832463E-2</v>
      </c>
      <c r="RI341" s="849">
        <f t="shared" si="3706"/>
        <v>-8.0300262755832463E-2</v>
      </c>
      <c r="RJ341" s="849">
        <f t="shared" si="3706"/>
        <v>-8.0300262755832463E-2</v>
      </c>
      <c r="RK341" s="849">
        <f t="shared" si="3706"/>
        <v>-8.0300262755832463E-2</v>
      </c>
      <c r="RL341" s="849">
        <f t="shared" si="3706"/>
        <v>-8.0300262755832463E-2</v>
      </c>
      <c r="RM341" s="849">
        <f t="shared" si="3706"/>
        <v>-8.0300262755832463E-2</v>
      </c>
      <c r="RN341" s="849">
        <f t="shared" si="3706"/>
        <v>-0.3820900206302591</v>
      </c>
      <c r="RO341" s="849">
        <f t="shared" si="3706"/>
        <v>-0.3820900206302591</v>
      </c>
      <c r="RP341" s="849">
        <f t="shared" si="3706"/>
        <v>-0.3820900206302591</v>
      </c>
      <c r="RQ341" s="849">
        <f t="shared" si="3706"/>
        <v>-0.3820900206302591</v>
      </c>
      <c r="RR341" s="849">
        <f t="shared" si="3706"/>
        <v>-0.3820900206302591</v>
      </c>
      <c r="RS341" s="849">
        <f t="shared" si="3706"/>
        <v>-0.3820900206302591</v>
      </c>
      <c r="RT341" s="849">
        <f t="shared" si="3706"/>
        <v>-0.3820900206302591</v>
      </c>
      <c r="RU341" s="849">
        <f t="shared" si="3706"/>
        <v>0</v>
      </c>
      <c r="RV341" s="849">
        <f t="shared" si="3706"/>
        <v>0</v>
      </c>
      <c r="RW341" s="849">
        <f t="shared" si="3706"/>
        <v>0</v>
      </c>
      <c r="RX341" s="849">
        <f t="shared" si="3706"/>
        <v>0</v>
      </c>
      <c r="RY341" s="849">
        <f t="shared" si="3706"/>
        <v>0</v>
      </c>
      <c r="RZ341" s="849">
        <f t="shared" si="3706"/>
        <v>0</v>
      </c>
      <c r="SA341" s="849">
        <f t="shared" si="3706"/>
        <v>0</v>
      </c>
      <c r="SB341" s="849">
        <f t="shared" si="3706"/>
        <v>0</v>
      </c>
      <c r="SC341" s="849">
        <f t="shared" si="3706"/>
        <v>0</v>
      </c>
      <c r="SD341" s="849">
        <f t="shared" si="3706"/>
        <v>-0.16848216827140838</v>
      </c>
      <c r="SE341" s="849">
        <f t="shared" si="3706"/>
        <v>-0.16848216827140838</v>
      </c>
      <c r="SF341" s="849">
        <f t="shared" si="3706"/>
        <v>-0.16848216827140838</v>
      </c>
      <c r="SG341" s="849">
        <f t="shared" si="3706"/>
        <v>-0.16848216827140838</v>
      </c>
      <c r="SH341" s="849">
        <f t="shared" si="3706"/>
        <v>-1.7968867427760973</v>
      </c>
      <c r="SI341" s="849">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49">
        <f t="shared" ref="K342:BV342" si="3707">K339</f>
        <v>0</v>
      </c>
      <c r="L342" s="849">
        <f t="shared" si="3707"/>
        <v>0</v>
      </c>
      <c r="M342" s="849">
        <f t="shared" si="3707"/>
        <v>0</v>
      </c>
      <c r="N342" s="849">
        <f t="shared" si="3707"/>
        <v>0</v>
      </c>
      <c r="O342" s="849">
        <f t="shared" si="3707"/>
        <v>0</v>
      </c>
      <c r="P342" s="849">
        <f t="shared" si="3707"/>
        <v>0</v>
      </c>
      <c r="Q342" s="849">
        <f t="shared" si="3707"/>
        <v>0</v>
      </c>
      <c r="R342" s="849">
        <f t="shared" si="3707"/>
        <v>0</v>
      </c>
      <c r="S342" s="849">
        <f t="shared" si="3707"/>
        <v>0</v>
      </c>
      <c r="T342" s="849">
        <f t="shared" si="3707"/>
        <v>0</v>
      </c>
      <c r="U342" s="849">
        <f t="shared" si="3707"/>
        <v>0</v>
      </c>
      <c r="V342" s="849">
        <f t="shared" si="3707"/>
        <v>0</v>
      </c>
      <c r="W342" s="849">
        <f t="shared" si="3707"/>
        <v>0</v>
      </c>
      <c r="X342" s="849">
        <f t="shared" si="3707"/>
        <v>0</v>
      </c>
      <c r="Y342" s="849">
        <f t="shared" si="3707"/>
        <v>0</v>
      </c>
      <c r="Z342" s="849">
        <f t="shared" si="3707"/>
        <v>0</v>
      </c>
      <c r="AA342" s="849">
        <f t="shared" si="3707"/>
        <v>0</v>
      </c>
      <c r="AB342" s="849">
        <f t="shared" si="3707"/>
        <v>0</v>
      </c>
      <c r="AC342" s="849">
        <f t="shared" si="3707"/>
        <v>0</v>
      </c>
      <c r="AD342" s="849">
        <f t="shared" si="3707"/>
        <v>0</v>
      </c>
      <c r="AE342" s="849">
        <f t="shared" si="3707"/>
        <v>0</v>
      </c>
      <c r="AF342" s="849">
        <f t="shared" si="3707"/>
        <v>0</v>
      </c>
      <c r="AG342" s="849">
        <f t="shared" si="3707"/>
        <v>0</v>
      </c>
      <c r="AH342" s="849">
        <f t="shared" si="3707"/>
        <v>0</v>
      </c>
      <c r="AI342" s="849">
        <f t="shared" si="3707"/>
        <v>0</v>
      </c>
      <c r="AJ342" s="849">
        <f t="shared" si="3707"/>
        <v>0</v>
      </c>
      <c r="AK342" s="849">
        <f t="shared" si="3707"/>
        <v>0</v>
      </c>
      <c r="AL342" s="849">
        <f t="shared" si="3707"/>
        <v>0</v>
      </c>
      <c r="AM342" s="849">
        <f t="shared" si="3707"/>
        <v>0</v>
      </c>
      <c r="AN342" s="849">
        <f t="shared" si="3707"/>
        <v>0</v>
      </c>
      <c r="AO342" s="849">
        <f t="shared" si="3707"/>
        <v>0</v>
      </c>
      <c r="AP342" s="849">
        <f t="shared" si="3707"/>
        <v>0</v>
      </c>
      <c r="AQ342" s="849">
        <f t="shared" si="3707"/>
        <v>0</v>
      </c>
      <c r="AR342" s="849">
        <f t="shared" si="3707"/>
        <v>0</v>
      </c>
      <c r="AS342" s="849">
        <f t="shared" si="3707"/>
        <v>0</v>
      </c>
      <c r="AT342" s="849">
        <f t="shared" si="3707"/>
        <v>0</v>
      </c>
      <c r="AU342" s="849">
        <f t="shared" si="3707"/>
        <v>0</v>
      </c>
      <c r="AV342" s="849">
        <f t="shared" si="3707"/>
        <v>0</v>
      </c>
      <c r="AW342" s="849">
        <f t="shared" si="3707"/>
        <v>0.25657278965864982</v>
      </c>
      <c r="AX342" s="849">
        <f t="shared" si="3707"/>
        <v>0.25657278965864982</v>
      </c>
      <c r="AY342" s="849">
        <f t="shared" si="3707"/>
        <v>0.25657278965864982</v>
      </c>
      <c r="AZ342" s="849">
        <f t="shared" si="3707"/>
        <v>0.25657278965864982</v>
      </c>
      <c r="BA342" s="849">
        <f t="shared" si="3707"/>
        <v>0.25657278965864982</v>
      </c>
      <c r="BB342" s="849">
        <f t="shared" si="3707"/>
        <v>0.62079796774352491</v>
      </c>
      <c r="BC342" s="849">
        <f t="shared" si="3707"/>
        <v>0.62079796774352491</v>
      </c>
      <c r="BD342" s="849">
        <f t="shared" si="3707"/>
        <v>0.62079796774352491</v>
      </c>
      <c r="BE342" s="849">
        <f t="shared" si="3707"/>
        <v>0.62079796774352491</v>
      </c>
      <c r="BF342" s="849">
        <f t="shared" si="3707"/>
        <v>0.54202677360186424</v>
      </c>
      <c r="BG342" s="849">
        <f t="shared" si="3707"/>
        <v>0.54202677360186424</v>
      </c>
      <c r="BH342" s="849">
        <f t="shared" si="3707"/>
        <v>0.54202677360186424</v>
      </c>
      <c r="BI342" s="849">
        <f t="shared" si="3707"/>
        <v>0.54202677360186424</v>
      </c>
      <c r="BJ342" s="849">
        <f t="shared" si="3707"/>
        <v>0.54202677360186424</v>
      </c>
      <c r="BK342" s="849">
        <f t="shared" si="3707"/>
        <v>0.54202677360186424</v>
      </c>
      <c r="BL342" s="849">
        <f t="shared" si="3707"/>
        <v>0.54202677360186424</v>
      </c>
      <c r="BM342" s="849">
        <f t="shared" si="3707"/>
        <v>0.54202677360186424</v>
      </c>
      <c r="BN342" s="849">
        <f t="shared" si="3707"/>
        <v>0.56888958627172315</v>
      </c>
      <c r="BO342" s="849">
        <f t="shared" si="3707"/>
        <v>0.56888958627172315</v>
      </c>
      <c r="BP342" s="849">
        <f t="shared" si="3707"/>
        <v>0.56888958627172315</v>
      </c>
      <c r="BQ342" s="849">
        <f t="shared" si="3707"/>
        <v>0.56888958627172315</v>
      </c>
      <c r="BR342" s="849">
        <f t="shared" si="3707"/>
        <v>0.56888958627172315</v>
      </c>
      <c r="BS342" s="849">
        <f t="shared" si="3707"/>
        <v>0.56888958627172315</v>
      </c>
      <c r="BT342" s="849">
        <f t="shared" si="3707"/>
        <v>0.56888958627172315</v>
      </c>
      <c r="BU342" s="849">
        <f t="shared" si="3707"/>
        <v>0.1394719572709997</v>
      </c>
      <c r="BV342" s="849">
        <f t="shared" si="3707"/>
        <v>0.1394719572709997</v>
      </c>
      <c r="BW342" s="849">
        <f t="shared" ref="BW342:EH342" si="3708">BW339</f>
        <v>0.1394719572709997</v>
      </c>
      <c r="BX342" s="849">
        <f t="shared" si="3708"/>
        <v>0.1394719572709997</v>
      </c>
      <c r="BY342" s="849">
        <f t="shared" si="3708"/>
        <v>0.1153419670627569</v>
      </c>
      <c r="BZ342" s="849">
        <f t="shared" si="3708"/>
        <v>0.1153419670627569</v>
      </c>
      <c r="CA342" s="849">
        <f t="shared" si="3708"/>
        <v>0.20680000805258825</v>
      </c>
      <c r="CB342" s="849">
        <f t="shared" si="3708"/>
        <v>0.20680000805258825</v>
      </c>
      <c r="CC342" s="849">
        <f t="shared" si="3708"/>
        <v>0.20680000805258825</v>
      </c>
      <c r="CD342" s="849">
        <f t="shared" si="3708"/>
        <v>0</v>
      </c>
      <c r="CE342" s="849">
        <f t="shared" si="3708"/>
        <v>0</v>
      </c>
      <c r="CF342" s="849">
        <f t="shared" si="3708"/>
        <v>0</v>
      </c>
      <c r="CG342" s="849">
        <f t="shared" si="3708"/>
        <v>0</v>
      </c>
      <c r="CH342" s="849">
        <f t="shared" si="3708"/>
        <v>0</v>
      </c>
      <c r="CI342" s="849">
        <f t="shared" si="3708"/>
        <v>0</v>
      </c>
      <c r="CJ342" s="849">
        <f t="shared" si="3708"/>
        <v>0</v>
      </c>
      <c r="CK342" s="849">
        <f t="shared" si="3708"/>
        <v>0</v>
      </c>
      <c r="CL342" s="849">
        <f t="shared" si="3708"/>
        <v>0</v>
      </c>
      <c r="CM342" s="849">
        <f t="shared" si="3708"/>
        <v>0</v>
      </c>
      <c r="CN342" s="849">
        <f t="shared" si="3708"/>
        <v>0</v>
      </c>
      <c r="CO342" s="849">
        <f t="shared" si="3708"/>
        <v>0</v>
      </c>
      <c r="CP342" s="849">
        <f t="shared" si="3708"/>
        <v>0</v>
      </c>
      <c r="CQ342" s="849">
        <f t="shared" si="3708"/>
        <v>0</v>
      </c>
      <c r="CR342" s="849">
        <f t="shared" si="3708"/>
        <v>0</v>
      </c>
      <c r="CS342" s="849">
        <f t="shared" si="3708"/>
        <v>0</v>
      </c>
      <c r="CT342" s="849">
        <f t="shared" si="3708"/>
        <v>0</v>
      </c>
      <c r="CU342" s="849">
        <f t="shared" si="3708"/>
        <v>0</v>
      </c>
      <c r="CV342" s="849">
        <f t="shared" si="3708"/>
        <v>0</v>
      </c>
      <c r="CW342" s="849">
        <f t="shared" si="3708"/>
        <v>0</v>
      </c>
      <c r="CX342" s="849">
        <f t="shared" si="3708"/>
        <v>0</v>
      </c>
      <c r="CY342" s="849">
        <f t="shared" si="3708"/>
        <v>0</v>
      </c>
      <c r="CZ342" s="849">
        <f t="shared" si="3708"/>
        <v>0</v>
      </c>
      <c r="DA342" s="849">
        <f t="shared" si="3708"/>
        <v>0</v>
      </c>
      <c r="DB342" s="849">
        <f t="shared" si="3708"/>
        <v>0</v>
      </c>
      <c r="DC342" s="849">
        <f t="shared" si="3708"/>
        <v>0</v>
      </c>
      <c r="DD342" s="849">
        <f t="shared" si="3708"/>
        <v>0</v>
      </c>
      <c r="DE342" s="849">
        <f t="shared" si="3708"/>
        <v>0</v>
      </c>
      <c r="DF342" s="849">
        <f t="shared" si="3708"/>
        <v>0</v>
      </c>
      <c r="DG342" s="849">
        <f t="shared" si="3708"/>
        <v>0</v>
      </c>
      <c r="DH342" s="849">
        <f t="shared" si="3708"/>
        <v>0</v>
      </c>
      <c r="DI342" s="849">
        <f t="shared" si="3708"/>
        <v>0</v>
      </c>
      <c r="DJ342" s="849">
        <f t="shared" si="3708"/>
        <v>0</v>
      </c>
      <c r="DK342" s="849">
        <f t="shared" si="3708"/>
        <v>0</v>
      </c>
      <c r="DL342" s="849">
        <f t="shared" si="3708"/>
        <v>0</v>
      </c>
      <c r="DM342" s="849">
        <f t="shared" si="3708"/>
        <v>0</v>
      </c>
      <c r="DN342" s="849">
        <f t="shared" si="3708"/>
        <v>-0.25472668042017244</v>
      </c>
      <c r="DO342" s="849">
        <f t="shared" si="3708"/>
        <v>-0.25472668042017244</v>
      </c>
      <c r="DP342" s="849">
        <f t="shared" si="3708"/>
        <v>-0.25472668042017244</v>
      </c>
      <c r="DQ342" s="849">
        <f t="shared" si="3708"/>
        <v>-0.25472668042017244</v>
      </c>
      <c r="DR342" s="849">
        <f t="shared" si="3708"/>
        <v>-0.25472668042017244</v>
      </c>
      <c r="DS342" s="849">
        <f t="shared" si="3708"/>
        <v>-0.25472668042017244</v>
      </c>
      <c r="DT342" s="849">
        <f t="shared" si="3708"/>
        <v>-0.25472668042017244</v>
      </c>
      <c r="DU342" s="849">
        <f t="shared" si="3708"/>
        <v>-0.15939652259542569</v>
      </c>
      <c r="DV342" s="849">
        <f t="shared" si="3708"/>
        <v>-0.15939652259542569</v>
      </c>
      <c r="DW342" s="849">
        <f t="shared" si="3708"/>
        <v>-0.15939652259542569</v>
      </c>
      <c r="DX342" s="849">
        <f t="shared" si="3708"/>
        <v>-0.15939652259542569</v>
      </c>
      <c r="DY342" s="849">
        <f t="shared" si="3708"/>
        <v>-0.14994455718158628</v>
      </c>
      <c r="DZ342" s="849">
        <f t="shared" si="3708"/>
        <v>-0.14994455718158628</v>
      </c>
      <c r="EA342" s="849">
        <f t="shared" si="3708"/>
        <v>-0.32497144122549937</v>
      </c>
      <c r="EB342" s="849">
        <f t="shared" si="3708"/>
        <v>-0.32497144122549937</v>
      </c>
      <c r="EC342" s="849">
        <f t="shared" si="3708"/>
        <v>-0.32497144122549937</v>
      </c>
      <c r="ED342" s="849">
        <f t="shared" si="3708"/>
        <v>0.46324798301820191</v>
      </c>
      <c r="EE342" s="849">
        <f t="shared" si="3708"/>
        <v>0.46324798301820191</v>
      </c>
      <c r="EF342" s="849">
        <f t="shared" si="3708"/>
        <v>0.46324798301820191</v>
      </c>
      <c r="EG342" s="849">
        <f t="shared" si="3708"/>
        <v>0.46324798301820191</v>
      </c>
      <c r="EH342" s="849">
        <f t="shared" si="3708"/>
        <v>0.38815351714272417</v>
      </c>
      <c r="EI342" s="849">
        <f t="shared" ref="EI342:GT342" si="3709">EI339</f>
        <v>0.38815351714272417</v>
      </c>
      <c r="EJ342" s="849">
        <f t="shared" si="3709"/>
        <v>0.38815351714272417</v>
      </c>
      <c r="EK342" s="849">
        <f t="shared" si="3709"/>
        <v>0.38815351714272417</v>
      </c>
      <c r="EL342" s="849">
        <f t="shared" si="3709"/>
        <v>0.38815351714272417</v>
      </c>
      <c r="EM342" s="849">
        <f t="shared" si="3709"/>
        <v>0.38815351714272417</v>
      </c>
      <c r="EN342" s="849">
        <f t="shared" si="3709"/>
        <v>0.38815351714272417</v>
      </c>
      <c r="EO342" s="849">
        <f t="shared" si="3709"/>
        <v>0.38815351714272417</v>
      </c>
      <c r="EP342" s="849">
        <f t="shared" si="3709"/>
        <v>-2.4459344911909042E-2</v>
      </c>
      <c r="EQ342" s="849">
        <f t="shared" si="3709"/>
        <v>-2.4459344911909042E-2</v>
      </c>
      <c r="ER342" s="849">
        <f t="shared" si="3709"/>
        <v>-2.4459344911909042E-2</v>
      </c>
      <c r="ES342" s="849">
        <f t="shared" si="3709"/>
        <v>-2.4459344911909042E-2</v>
      </c>
      <c r="ET342" s="849">
        <f t="shared" si="3709"/>
        <v>-2.4459344911909042E-2</v>
      </c>
      <c r="EU342" s="849">
        <f t="shared" si="3709"/>
        <v>-2.4459344911909042E-2</v>
      </c>
      <c r="EV342" s="849">
        <f t="shared" si="3709"/>
        <v>-2.4459344911909042E-2</v>
      </c>
      <c r="EW342" s="849">
        <f t="shared" si="3709"/>
        <v>1.059442980319858E-2</v>
      </c>
      <c r="EX342" s="849">
        <f t="shared" si="3709"/>
        <v>1.059442980319858E-2</v>
      </c>
      <c r="EY342" s="849">
        <f t="shared" si="3709"/>
        <v>1.059442980319858E-2</v>
      </c>
      <c r="EZ342" s="849">
        <f t="shared" si="3709"/>
        <v>1.059442980319858E-2</v>
      </c>
      <c r="FA342" s="849">
        <f t="shared" si="3709"/>
        <v>1.059442980319858E-2</v>
      </c>
      <c r="FB342" s="849">
        <f t="shared" si="3709"/>
        <v>-0.1228681456967422</v>
      </c>
      <c r="FC342" s="849">
        <f t="shared" si="3709"/>
        <v>-0.1228681456967422</v>
      </c>
      <c r="FD342" s="849">
        <f t="shared" si="3709"/>
        <v>-0.1228681456967422</v>
      </c>
      <c r="FE342" s="849">
        <f t="shared" si="3709"/>
        <v>-0.1228681456967422</v>
      </c>
      <c r="FF342" s="849">
        <f t="shared" si="3709"/>
        <v>-0.12045039413374692</v>
      </c>
      <c r="FG342" s="849">
        <f t="shared" si="3709"/>
        <v>-0.12045039413374692</v>
      </c>
      <c r="FH342" s="849">
        <f t="shared" si="3709"/>
        <v>-0.12045039413374692</v>
      </c>
      <c r="FI342" s="849">
        <f t="shared" si="3709"/>
        <v>-0.12045039413374692</v>
      </c>
      <c r="FJ342" s="849">
        <f t="shared" si="3709"/>
        <v>-0.12045039413374692</v>
      </c>
      <c r="FK342" s="849">
        <f t="shared" si="3709"/>
        <v>-0.12045039413374692</v>
      </c>
      <c r="FL342" s="849">
        <f t="shared" si="3709"/>
        <v>-0.12045039413374692</v>
      </c>
      <c r="FM342" s="849">
        <f t="shared" si="3709"/>
        <v>-0.12045039413374692</v>
      </c>
      <c r="FN342" s="849">
        <f t="shared" si="3709"/>
        <v>-5.9436225431373835E-2</v>
      </c>
      <c r="FO342" s="849">
        <f t="shared" si="3709"/>
        <v>-5.9436225431373835E-2</v>
      </c>
      <c r="FP342" s="849">
        <f t="shared" si="3709"/>
        <v>-5.9436225431373835E-2</v>
      </c>
      <c r="FQ342" s="849">
        <f t="shared" si="3709"/>
        <v>-5.9436225431373835E-2</v>
      </c>
      <c r="FR342" s="849">
        <f t="shared" si="3709"/>
        <v>-5.9436225431373835E-2</v>
      </c>
      <c r="FS342" s="849">
        <f t="shared" si="3709"/>
        <v>-5.9436225431373835E-2</v>
      </c>
      <c r="FT342" s="849">
        <f t="shared" si="3709"/>
        <v>-5.9436225431373835E-2</v>
      </c>
      <c r="FU342" s="849">
        <f t="shared" si="3709"/>
        <v>-1.9924565324425991E-2</v>
      </c>
      <c r="FV342" s="849">
        <f t="shared" si="3709"/>
        <v>-1.9924565324425991E-2</v>
      </c>
      <c r="FW342" s="849">
        <f t="shared" si="3709"/>
        <v>-1.9924565324425991E-2</v>
      </c>
      <c r="FX342" s="849">
        <f t="shared" si="3709"/>
        <v>-1.9924565324425991E-2</v>
      </c>
      <c r="FY342" s="849">
        <f t="shared" si="3709"/>
        <v>-1.1534196706279864E-2</v>
      </c>
      <c r="FZ342" s="849">
        <f t="shared" si="3709"/>
        <v>-1.1534196706279864E-2</v>
      </c>
      <c r="GA342" s="849">
        <f t="shared" si="3709"/>
        <v>-4.9238097155381411E-2</v>
      </c>
      <c r="GB342" s="849">
        <f t="shared" si="3709"/>
        <v>-4.9238097155381411E-2</v>
      </c>
      <c r="GC342" s="849">
        <f t="shared" si="3709"/>
        <v>-4.9238097155381411E-2</v>
      </c>
      <c r="GD342" s="849">
        <f t="shared" si="3709"/>
        <v>0.31619873174118052</v>
      </c>
      <c r="GE342" s="849">
        <f t="shared" si="3709"/>
        <v>0.31619873174118052</v>
      </c>
      <c r="GF342" s="849">
        <f t="shared" si="3709"/>
        <v>0.31619873174118052</v>
      </c>
      <c r="GG342" s="849">
        <f t="shared" si="3709"/>
        <v>0.31619873174118052</v>
      </c>
      <c r="GH342" s="849">
        <f t="shared" si="3709"/>
        <v>-1.1295594122359205</v>
      </c>
      <c r="GI342" s="849">
        <f t="shared" si="3709"/>
        <v>-1.1295594122359205</v>
      </c>
      <c r="GJ342" s="849">
        <f t="shared" si="3709"/>
        <v>-1.1295594122359205</v>
      </c>
      <c r="GK342" s="849">
        <f t="shared" si="3709"/>
        <v>-1.1295594122359205</v>
      </c>
      <c r="GL342" s="849">
        <f t="shared" si="3709"/>
        <v>-1.1295594122359205</v>
      </c>
      <c r="GM342" s="849">
        <f t="shared" si="3709"/>
        <v>-1.1295594122359205</v>
      </c>
      <c r="GN342" s="849">
        <f t="shared" si="3709"/>
        <v>-1.1295594122359205</v>
      </c>
      <c r="GO342" s="849">
        <f t="shared" si="3709"/>
        <v>-1.1295594122359205</v>
      </c>
      <c r="GP342" s="849">
        <f t="shared" si="3709"/>
        <v>9.783737964763084E-2</v>
      </c>
      <c r="GQ342" s="849">
        <f t="shared" si="3709"/>
        <v>9.783737964763084E-2</v>
      </c>
      <c r="GR342" s="849">
        <f t="shared" si="3709"/>
        <v>9.783737964763084E-2</v>
      </c>
      <c r="GS342" s="849">
        <f t="shared" si="3709"/>
        <v>9.783737964763084E-2</v>
      </c>
      <c r="GT342" s="849">
        <f t="shared" si="3709"/>
        <v>9.783737964763084E-2</v>
      </c>
      <c r="GU342" s="849">
        <f t="shared" ref="GU342:JF342" si="3710">GU339</f>
        <v>9.783737964763084E-2</v>
      </c>
      <c r="GV342" s="849">
        <f t="shared" si="3710"/>
        <v>9.783737964763084E-2</v>
      </c>
      <c r="GW342" s="849">
        <f t="shared" si="3710"/>
        <v>0.11696185718633068</v>
      </c>
      <c r="GX342" s="849">
        <f t="shared" si="3710"/>
        <v>0.11696185718633068</v>
      </c>
      <c r="GY342" s="849">
        <f t="shared" si="3710"/>
        <v>0.11696185718633068</v>
      </c>
      <c r="GZ342" s="849">
        <f t="shared" si="3710"/>
        <v>0.11696185718633068</v>
      </c>
      <c r="HA342" s="849">
        <f t="shared" si="3710"/>
        <v>0.11696185718633068</v>
      </c>
      <c r="HB342" s="849">
        <f t="shared" si="3710"/>
        <v>-3.3301093525808234E-2</v>
      </c>
      <c r="HC342" s="849">
        <f t="shared" si="3710"/>
        <v>-3.3301093525808234E-2</v>
      </c>
      <c r="HD342" s="849">
        <f t="shared" si="3710"/>
        <v>-3.3301093525808234E-2</v>
      </c>
      <c r="HE342" s="849">
        <f t="shared" si="3710"/>
        <v>-3.3301093525808234E-2</v>
      </c>
      <c r="HF342" s="849">
        <f t="shared" si="3710"/>
        <v>-3.3458442814929157E-2</v>
      </c>
      <c r="HG342" s="849">
        <f t="shared" si="3710"/>
        <v>-3.3458442814929157E-2</v>
      </c>
      <c r="HH342" s="849">
        <f t="shared" si="3710"/>
        <v>-3.3458442814929157E-2</v>
      </c>
      <c r="HI342" s="849">
        <f t="shared" si="3710"/>
        <v>-3.3458442814929157E-2</v>
      </c>
      <c r="HJ342" s="849">
        <f t="shared" si="3710"/>
        <v>-3.3458442814929157E-2</v>
      </c>
      <c r="HK342" s="849">
        <f t="shared" si="3710"/>
        <v>-3.3458442814929157E-2</v>
      </c>
      <c r="HL342" s="849">
        <f t="shared" si="3710"/>
        <v>-3.3458442814929157E-2</v>
      </c>
      <c r="HM342" s="849">
        <f t="shared" si="3710"/>
        <v>-3.3458442814929157E-2</v>
      </c>
      <c r="HN342" s="849">
        <f t="shared" si="3710"/>
        <v>3.3963557389357746E-2</v>
      </c>
      <c r="HO342" s="849">
        <f t="shared" si="3710"/>
        <v>3.3963557389357746E-2</v>
      </c>
      <c r="HP342" s="849">
        <f t="shared" si="3710"/>
        <v>3.3963557389357746E-2</v>
      </c>
      <c r="HQ342" s="849">
        <f t="shared" si="3710"/>
        <v>3.3963557389357746E-2</v>
      </c>
      <c r="HR342" s="849">
        <f t="shared" si="3710"/>
        <v>3.3963557389357746E-2</v>
      </c>
      <c r="HS342" s="849">
        <f t="shared" si="3710"/>
        <v>3.3963557389357746E-2</v>
      </c>
      <c r="HT342" s="849">
        <f t="shared" si="3710"/>
        <v>3.3963557389357746E-2</v>
      </c>
      <c r="HU342" s="849">
        <f t="shared" si="3710"/>
        <v>0</v>
      </c>
      <c r="HV342" s="849">
        <f t="shared" si="3710"/>
        <v>0</v>
      </c>
      <c r="HW342" s="849">
        <f t="shared" si="3710"/>
        <v>0</v>
      </c>
      <c r="HX342" s="849">
        <f t="shared" si="3710"/>
        <v>0</v>
      </c>
      <c r="HY342" s="849">
        <f t="shared" si="3710"/>
        <v>0</v>
      </c>
      <c r="HZ342" s="849">
        <f t="shared" si="3710"/>
        <v>0</v>
      </c>
      <c r="IA342" s="849">
        <f t="shared" si="3710"/>
        <v>-9.8476194310777032E-3</v>
      </c>
      <c r="IB342" s="849">
        <f t="shared" si="3710"/>
        <v>-9.8476194310777032E-3</v>
      </c>
      <c r="IC342" s="849">
        <f t="shared" si="3710"/>
        <v>-9.8476194310777032E-3</v>
      </c>
      <c r="ID342" s="849">
        <f t="shared" si="3710"/>
        <v>0.53767627689256248</v>
      </c>
      <c r="IE342" s="849">
        <f t="shared" si="3710"/>
        <v>0.53767627689256248</v>
      </c>
      <c r="IF342" s="849">
        <f t="shared" si="3710"/>
        <v>0.53767627689256248</v>
      </c>
      <c r="IG342" s="849">
        <f t="shared" si="3710"/>
        <v>0.53767627689256248</v>
      </c>
      <c r="IH342" s="849">
        <f t="shared" si="3710"/>
        <v>-0.23378408430687081</v>
      </c>
      <c r="II342" s="849">
        <f t="shared" si="3710"/>
        <v>-0.23114132350293026</v>
      </c>
      <c r="IJ342" s="849">
        <f t="shared" si="3710"/>
        <v>-0.23114132350293026</v>
      </c>
      <c r="IK342" s="849">
        <f t="shared" si="3710"/>
        <v>-0.23114132350293026</v>
      </c>
      <c r="IL342" s="849">
        <f t="shared" si="3710"/>
        <v>-0.23114132350293026</v>
      </c>
      <c r="IM342" s="849">
        <f t="shared" si="3710"/>
        <v>-0.23114132350293026</v>
      </c>
      <c r="IN342" s="849">
        <f t="shared" si="3710"/>
        <v>-0.23114132350293026</v>
      </c>
      <c r="IO342" s="849">
        <f t="shared" si="3710"/>
        <v>-0.23114132350293026</v>
      </c>
      <c r="IP342" s="849">
        <f t="shared" si="3710"/>
        <v>-0.45494381536150108</v>
      </c>
      <c r="IQ342" s="849">
        <f t="shared" si="3710"/>
        <v>-0.45494381536150108</v>
      </c>
      <c r="IR342" s="849">
        <f t="shared" si="3710"/>
        <v>-0.45494381536150108</v>
      </c>
      <c r="IS342" s="849">
        <f t="shared" si="3710"/>
        <v>-0.45494381536150108</v>
      </c>
      <c r="IT342" s="849">
        <f t="shared" si="3710"/>
        <v>-0.45494381536150108</v>
      </c>
      <c r="IU342" s="849">
        <f t="shared" si="3710"/>
        <v>-0.45494381536150108</v>
      </c>
      <c r="IV342" s="849">
        <f t="shared" si="3710"/>
        <v>-0.45494381536150108</v>
      </c>
      <c r="IW342" s="849">
        <f t="shared" si="3710"/>
        <v>-0.26459077350852134</v>
      </c>
      <c r="IX342" s="849">
        <f t="shared" si="3710"/>
        <v>-0.26459077350852134</v>
      </c>
      <c r="IY342" s="849">
        <f t="shared" si="3710"/>
        <v>-0.26459077350852134</v>
      </c>
      <c r="IZ342" s="849">
        <f t="shared" si="3710"/>
        <v>-0.26459077350852134</v>
      </c>
      <c r="JA342" s="849">
        <f t="shared" si="3710"/>
        <v>-0.26459077350852134</v>
      </c>
      <c r="JB342" s="849">
        <f t="shared" si="3710"/>
        <v>-7.8536465942056211E-3</v>
      </c>
      <c r="JC342" s="849">
        <f t="shared" si="3710"/>
        <v>-7.8536465942056211E-3</v>
      </c>
      <c r="JD342" s="849">
        <f t="shared" si="3710"/>
        <v>-7.8536465942056211E-3</v>
      </c>
      <c r="JE342" s="849">
        <f t="shared" si="3710"/>
        <v>-7.8536465942056211E-3</v>
      </c>
      <c r="JF342" s="849">
        <f t="shared" si="3710"/>
        <v>-0.21413403401554909</v>
      </c>
      <c r="JG342" s="849">
        <f t="shared" ref="JG342:LR342" si="3711">JG339</f>
        <v>-0.21413403401554909</v>
      </c>
      <c r="JH342" s="849">
        <f t="shared" si="3711"/>
        <v>-0.21413403401554909</v>
      </c>
      <c r="JI342" s="849">
        <f t="shared" si="3711"/>
        <v>-0.21413403401554909</v>
      </c>
      <c r="JJ342" s="849">
        <f t="shared" si="3711"/>
        <v>-0.21413403401554909</v>
      </c>
      <c r="JK342" s="849">
        <f t="shared" si="3711"/>
        <v>-0.21413403401554909</v>
      </c>
      <c r="JL342" s="849">
        <f t="shared" si="3711"/>
        <v>-0.21413403401554909</v>
      </c>
      <c r="JM342" s="849">
        <f t="shared" si="3711"/>
        <v>-0.21413403401554909</v>
      </c>
      <c r="JN342" s="849">
        <f t="shared" si="3711"/>
        <v>0.15283600825210275</v>
      </c>
      <c r="JO342" s="849">
        <f t="shared" si="3711"/>
        <v>0.15283600825210275</v>
      </c>
      <c r="JP342" s="849">
        <f t="shared" si="3711"/>
        <v>0.15283600825210275</v>
      </c>
      <c r="JQ342" s="849">
        <f t="shared" si="3711"/>
        <v>0.15283600825210275</v>
      </c>
      <c r="JR342" s="849">
        <f t="shared" si="3711"/>
        <v>0.15283600825210275</v>
      </c>
      <c r="JS342" s="849">
        <f t="shared" si="3711"/>
        <v>0.15283600825210275</v>
      </c>
      <c r="JT342" s="849">
        <f t="shared" si="3711"/>
        <v>0.15283600825210275</v>
      </c>
      <c r="JU342" s="849">
        <f t="shared" si="3711"/>
        <v>-1.992456532443132E-2</v>
      </c>
      <c r="JV342" s="849">
        <f t="shared" si="3711"/>
        <v>-1.992456532443132E-2</v>
      </c>
      <c r="JW342" s="849">
        <f t="shared" si="3711"/>
        <v>-1.992456532443132E-2</v>
      </c>
      <c r="JX342" s="849">
        <f t="shared" si="3711"/>
        <v>-1.992456532443132E-2</v>
      </c>
      <c r="JY342" s="849">
        <f t="shared" si="3711"/>
        <v>-2.3068393412553956E-2</v>
      </c>
      <c r="JZ342" s="849">
        <f t="shared" si="3711"/>
        <v>-2.3068393412553956E-2</v>
      </c>
      <c r="KA342" s="849">
        <f t="shared" si="3711"/>
        <v>-3.9390477724301931E-2</v>
      </c>
      <c r="KB342" s="849">
        <f t="shared" si="3711"/>
        <v>-3.9390477724301931E-2</v>
      </c>
      <c r="KC342" s="849">
        <f t="shared" si="3711"/>
        <v>-3.9390477724301931E-2</v>
      </c>
      <c r="KD342" s="849">
        <f t="shared" si="3711"/>
        <v>0.44434232363259163</v>
      </c>
      <c r="KE342" s="849">
        <f t="shared" si="3711"/>
        <v>0.44434232363259163</v>
      </c>
      <c r="KF342" s="849">
        <f t="shared" si="3711"/>
        <v>0.44434232363259163</v>
      </c>
      <c r="KG342" s="849">
        <f t="shared" si="3711"/>
        <v>0.44434232363259163</v>
      </c>
      <c r="KH342" s="849">
        <f t="shared" si="3711"/>
        <v>-5.8311173683728512E-2</v>
      </c>
      <c r="KI342" s="849">
        <f t="shared" si="3711"/>
        <v>-5.8311173683728512E-2</v>
      </c>
      <c r="KJ342" s="849">
        <f t="shared" si="3711"/>
        <v>-5.8311173683728512E-2</v>
      </c>
      <c r="KK342" s="849">
        <f t="shared" si="3711"/>
        <v>-5.8311173683728512E-2</v>
      </c>
      <c r="KL342" s="849">
        <f t="shared" si="3711"/>
        <v>-5.8311173683728512E-2</v>
      </c>
      <c r="KM342" s="849">
        <f t="shared" si="3711"/>
        <v>-5.8311173683728512E-2</v>
      </c>
      <c r="KN342" s="849">
        <f t="shared" si="3711"/>
        <v>-5.8311173683728512E-2</v>
      </c>
      <c r="KO342" s="849">
        <f t="shared" si="3711"/>
        <v>-5.8311173683728512E-2</v>
      </c>
      <c r="KP342" s="849">
        <f t="shared" si="3711"/>
        <v>-5.6256493297381027E-2</v>
      </c>
      <c r="KQ342" s="849">
        <f t="shared" si="3711"/>
        <v>-5.6256493297381027E-2</v>
      </c>
      <c r="KR342" s="849">
        <f t="shared" si="3711"/>
        <v>-5.6256493297381027E-2</v>
      </c>
      <c r="KS342" s="849">
        <f t="shared" si="3711"/>
        <v>-5.6256493297381027E-2</v>
      </c>
      <c r="KT342" s="849">
        <f t="shared" si="3711"/>
        <v>-5.6256493297381027E-2</v>
      </c>
      <c r="KU342" s="849">
        <f t="shared" si="3711"/>
        <v>-5.6256493297381027E-2</v>
      </c>
      <c r="KV342" s="849">
        <f t="shared" si="3711"/>
        <v>-5.6256493297381027E-2</v>
      </c>
      <c r="KW342" s="849">
        <f t="shared" si="3711"/>
        <v>-2.309544404196906E-2</v>
      </c>
      <c r="KX342" s="849">
        <f t="shared" si="3711"/>
        <v>-2.309544404196906E-2</v>
      </c>
      <c r="KY342" s="849">
        <f t="shared" si="3711"/>
        <v>-2.309544404196906E-2</v>
      </c>
      <c r="KZ342" s="849">
        <f t="shared" si="3711"/>
        <v>-2.309544404196906E-2</v>
      </c>
      <c r="LA342" s="849">
        <f t="shared" si="3711"/>
        <v>-2.309544404196906E-2</v>
      </c>
      <c r="LB342" s="849">
        <f t="shared" si="3711"/>
        <v>-0.44860882228283039</v>
      </c>
      <c r="LC342" s="849">
        <f t="shared" si="3711"/>
        <v>-0.44860882228283039</v>
      </c>
      <c r="LD342" s="849">
        <f t="shared" si="3711"/>
        <v>-0.44860882228283039</v>
      </c>
      <c r="LE342" s="849">
        <f t="shared" si="3711"/>
        <v>-0.44860882228283039</v>
      </c>
      <c r="LF342" s="849">
        <f t="shared" si="3711"/>
        <v>-0.53533508503888072</v>
      </c>
      <c r="LG342" s="849">
        <f t="shared" si="3711"/>
        <v>-0.53533508503888072</v>
      </c>
      <c r="LH342" s="849">
        <f t="shared" si="3711"/>
        <v>-0.53533508503888072</v>
      </c>
      <c r="LI342" s="849">
        <f t="shared" si="3711"/>
        <v>-0.53533508503888072</v>
      </c>
      <c r="LJ342" s="849">
        <f t="shared" si="3711"/>
        <v>-0.53533508503888072</v>
      </c>
      <c r="LK342" s="849">
        <f t="shared" si="3711"/>
        <v>-0.53533508503888072</v>
      </c>
      <c r="LL342" s="849">
        <f t="shared" si="3711"/>
        <v>-0.53533508503888072</v>
      </c>
      <c r="LM342" s="849">
        <f t="shared" si="3711"/>
        <v>-0.53533508503888072</v>
      </c>
      <c r="LN342" s="849">
        <f t="shared" si="3711"/>
        <v>-0.34812646324090224</v>
      </c>
      <c r="LO342" s="849">
        <f t="shared" si="3711"/>
        <v>-0.34812646324090224</v>
      </c>
      <c r="LP342" s="849">
        <f t="shared" si="3711"/>
        <v>-0.34812646324090224</v>
      </c>
      <c r="LQ342" s="849">
        <f t="shared" si="3711"/>
        <v>-0.34812646324090224</v>
      </c>
      <c r="LR342" s="849">
        <f t="shared" si="3711"/>
        <v>-0.34812646324090224</v>
      </c>
      <c r="LS342" s="849">
        <f t="shared" ref="LS342:OD342" si="3712">LS339</f>
        <v>-0.34812646324090224</v>
      </c>
      <c r="LT342" s="849">
        <f t="shared" si="3712"/>
        <v>-0.34812646324090224</v>
      </c>
      <c r="LU342" s="849">
        <f t="shared" si="3712"/>
        <v>0</v>
      </c>
      <c r="LV342" s="849">
        <f t="shared" si="3712"/>
        <v>0</v>
      </c>
      <c r="LW342" s="849">
        <f t="shared" si="3712"/>
        <v>0</v>
      </c>
      <c r="LX342" s="849">
        <f t="shared" si="3712"/>
        <v>0</v>
      </c>
      <c r="LY342" s="849">
        <f t="shared" si="3712"/>
        <v>0</v>
      </c>
      <c r="LZ342" s="849">
        <f t="shared" si="3712"/>
        <v>0</v>
      </c>
      <c r="MA342" s="849">
        <f t="shared" si="3712"/>
        <v>0</v>
      </c>
      <c r="MB342" s="849">
        <f t="shared" si="3712"/>
        <v>0</v>
      </c>
      <c r="MC342" s="849">
        <f t="shared" si="3712"/>
        <v>0</v>
      </c>
      <c r="MD342" s="849">
        <f t="shared" si="3712"/>
        <v>0.59477165347928285</v>
      </c>
      <c r="ME342" s="849">
        <f t="shared" si="3712"/>
        <v>0.59477165347928285</v>
      </c>
      <c r="MF342" s="849">
        <f t="shared" si="3712"/>
        <v>0.59477165347928285</v>
      </c>
      <c r="MG342" s="849">
        <f t="shared" si="3712"/>
        <v>0.59477165347928285</v>
      </c>
      <c r="MH342" s="849">
        <f t="shared" si="3712"/>
        <v>-6.7790507756432916E-2</v>
      </c>
      <c r="MI342" s="849">
        <f t="shared" si="3712"/>
        <v>-6.7790507756432916E-2</v>
      </c>
      <c r="MJ342" s="849">
        <f t="shared" si="3712"/>
        <v>-6.7790507756432916E-2</v>
      </c>
      <c r="MK342" s="849">
        <f t="shared" si="3712"/>
        <v>-6.7790507756432916E-2</v>
      </c>
      <c r="ML342" s="849">
        <f t="shared" si="3712"/>
        <v>-6.7790507756432916E-2</v>
      </c>
      <c r="MM342" s="849">
        <f t="shared" si="3712"/>
        <v>-6.7790507756432916E-2</v>
      </c>
      <c r="MN342" s="849">
        <f t="shared" si="3712"/>
        <v>-6.7790507756432916E-2</v>
      </c>
      <c r="MO342" s="849">
        <f t="shared" si="3712"/>
        <v>-6.7790507756432916E-2</v>
      </c>
      <c r="MP342" s="849">
        <f t="shared" si="3712"/>
        <v>0.85363113742559982</v>
      </c>
      <c r="MQ342" s="849">
        <f t="shared" si="3712"/>
        <v>0.85363113742559982</v>
      </c>
      <c r="MR342" s="849">
        <f t="shared" si="3712"/>
        <v>0.85363113742559982</v>
      </c>
      <c r="MS342" s="849">
        <f t="shared" si="3712"/>
        <v>0.85363113742559982</v>
      </c>
      <c r="MT342" s="849">
        <f t="shared" si="3712"/>
        <v>0.85363113742559982</v>
      </c>
      <c r="MU342" s="849">
        <f t="shared" si="3712"/>
        <v>0.85363113742559982</v>
      </c>
      <c r="MV342" s="849">
        <f t="shared" si="3712"/>
        <v>0.85363113742559982</v>
      </c>
      <c r="MW342" s="849">
        <f t="shared" si="3712"/>
        <v>0.35520141998073029</v>
      </c>
      <c r="MX342" s="849">
        <f t="shared" si="3712"/>
        <v>0.35520141998073029</v>
      </c>
      <c r="MY342" s="849">
        <f t="shared" si="3712"/>
        <v>0.35520141998073029</v>
      </c>
      <c r="MZ342" s="849">
        <f t="shared" si="3712"/>
        <v>0.35520141998073029</v>
      </c>
      <c r="NA342" s="849">
        <f t="shared" si="3712"/>
        <v>0.35520141998073029</v>
      </c>
      <c r="NB342" s="849">
        <f t="shared" si="3712"/>
        <v>4.9951640288711019E-2</v>
      </c>
      <c r="NC342" s="849">
        <f t="shared" si="3712"/>
        <v>4.9951640288711019E-2</v>
      </c>
      <c r="ND342" s="849">
        <f t="shared" si="3712"/>
        <v>4.9951640288711019E-2</v>
      </c>
      <c r="NE342" s="849">
        <f t="shared" si="3712"/>
        <v>4.9951640288711019E-2</v>
      </c>
      <c r="NF342" s="849">
        <f t="shared" si="3712"/>
        <v>-6.6916885629844103E-3</v>
      </c>
      <c r="NG342" s="849">
        <f t="shared" si="3712"/>
        <v>-6.6916885629844103E-3</v>
      </c>
      <c r="NH342" s="849">
        <f t="shared" si="3712"/>
        <v>-6.6916885629844103E-3</v>
      </c>
      <c r="NI342" s="849">
        <f t="shared" si="3712"/>
        <v>-6.6916885629844103E-3</v>
      </c>
      <c r="NJ342" s="849">
        <f t="shared" si="3712"/>
        <v>-6.6916885629844103E-3</v>
      </c>
      <c r="NK342" s="849">
        <f t="shared" si="3712"/>
        <v>-6.6916885629844103E-3</v>
      </c>
      <c r="NL342" s="849">
        <f t="shared" si="3712"/>
        <v>-6.6916885629844103E-3</v>
      </c>
      <c r="NM342" s="849">
        <f t="shared" si="3712"/>
        <v>-6.6916885629844103E-3</v>
      </c>
      <c r="NN342" s="849">
        <f t="shared" si="3712"/>
        <v>-0.34812646324090224</v>
      </c>
      <c r="NO342" s="849">
        <f t="shared" si="3712"/>
        <v>-0.34812646324090224</v>
      </c>
      <c r="NP342" s="849">
        <f t="shared" si="3712"/>
        <v>-0.34812646324090224</v>
      </c>
      <c r="NQ342" s="849">
        <f t="shared" si="3712"/>
        <v>-0.34812646324090224</v>
      </c>
      <c r="NR342" s="849">
        <f t="shared" si="3712"/>
        <v>-0.34812646324090224</v>
      </c>
      <c r="NS342" s="849">
        <f t="shared" si="3712"/>
        <v>-0.34812646324090224</v>
      </c>
      <c r="NT342" s="849">
        <f t="shared" si="3712"/>
        <v>-0.34812646324090224</v>
      </c>
      <c r="NU342" s="849">
        <f t="shared" si="3712"/>
        <v>0</v>
      </c>
      <c r="NV342" s="849">
        <f t="shared" si="3712"/>
        <v>0</v>
      </c>
      <c r="NW342" s="849">
        <f t="shared" si="3712"/>
        <v>0</v>
      </c>
      <c r="NX342" s="849">
        <f t="shared" si="3712"/>
        <v>0</v>
      </c>
      <c r="NY342" s="849">
        <f t="shared" si="3712"/>
        <v>0</v>
      </c>
      <c r="NZ342" s="849">
        <f t="shared" si="3712"/>
        <v>0</v>
      </c>
      <c r="OA342" s="849">
        <f t="shared" si="3712"/>
        <v>0</v>
      </c>
      <c r="OB342" s="849">
        <f t="shared" si="3712"/>
        <v>0</v>
      </c>
      <c r="OC342" s="849">
        <f t="shared" si="3712"/>
        <v>0</v>
      </c>
      <c r="OD342" s="849">
        <f t="shared" si="3712"/>
        <v>0.59477165347928285</v>
      </c>
      <c r="OE342" s="849">
        <f t="shared" ref="OE342:QP342" si="3713">OE339</f>
        <v>0.59477165347928285</v>
      </c>
      <c r="OF342" s="849">
        <f t="shared" si="3713"/>
        <v>0.59477165347928285</v>
      </c>
      <c r="OG342" s="849">
        <f t="shared" si="3713"/>
        <v>0.59477165347928285</v>
      </c>
      <c r="OH342" s="849">
        <f t="shared" si="3713"/>
        <v>-6.7790507756432916E-2</v>
      </c>
      <c r="OI342" s="849">
        <f t="shared" si="3713"/>
        <v>-6.7790507756432916E-2</v>
      </c>
      <c r="OJ342" s="849">
        <f t="shared" si="3713"/>
        <v>-6.7790507756432916E-2</v>
      </c>
      <c r="OK342" s="849">
        <f t="shared" si="3713"/>
        <v>-6.7790507756432916E-2</v>
      </c>
      <c r="OL342" s="849">
        <f t="shared" si="3713"/>
        <v>-6.7790507756432916E-2</v>
      </c>
      <c r="OM342" s="849">
        <f t="shared" si="3713"/>
        <v>-6.7790507756432916E-2</v>
      </c>
      <c r="ON342" s="849">
        <f t="shared" si="3713"/>
        <v>-6.7790507756432916E-2</v>
      </c>
      <c r="OO342" s="849">
        <f t="shared" si="3713"/>
        <v>-6.7790507756432916E-2</v>
      </c>
      <c r="OP342" s="849">
        <f t="shared" si="3713"/>
        <v>0.85363113742559982</v>
      </c>
      <c r="OQ342" s="849">
        <f t="shared" si="3713"/>
        <v>0.85363113742559982</v>
      </c>
      <c r="OR342" s="849">
        <f t="shared" si="3713"/>
        <v>0.85363113742559982</v>
      </c>
      <c r="OS342" s="849">
        <f t="shared" si="3713"/>
        <v>0.85363113742559982</v>
      </c>
      <c r="OT342" s="849">
        <f t="shared" si="3713"/>
        <v>0.85363113742559982</v>
      </c>
      <c r="OU342" s="849">
        <f t="shared" si="3713"/>
        <v>0.85363113742559982</v>
      </c>
      <c r="OV342" s="849">
        <f t="shared" si="3713"/>
        <v>0.85363113742559982</v>
      </c>
      <c r="OW342" s="849">
        <f t="shared" si="3713"/>
        <v>0.35520141998073029</v>
      </c>
      <c r="OX342" s="849">
        <f t="shared" si="3713"/>
        <v>0.35520141998073029</v>
      </c>
      <c r="OY342" s="849">
        <f t="shared" si="3713"/>
        <v>0.35520141998073029</v>
      </c>
      <c r="OZ342" s="849">
        <f t="shared" si="3713"/>
        <v>0.35520141998073029</v>
      </c>
      <c r="PA342" s="849">
        <f t="shared" si="3713"/>
        <v>0.35520141998073029</v>
      </c>
      <c r="PB342" s="849">
        <f t="shared" si="3713"/>
        <v>4.9951640288711019E-2</v>
      </c>
      <c r="PC342" s="849">
        <f t="shared" si="3713"/>
        <v>4.9951640288711019E-2</v>
      </c>
      <c r="PD342" s="849">
        <f t="shared" si="3713"/>
        <v>4.9951640288711019E-2</v>
      </c>
      <c r="PE342" s="849">
        <f t="shared" si="3713"/>
        <v>4.9951640288711019E-2</v>
      </c>
      <c r="PF342" s="849">
        <f t="shared" si="3713"/>
        <v>-6.6916885629844103E-3</v>
      </c>
      <c r="PG342" s="849">
        <f t="shared" si="3713"/>
        <v>-6.6916885629844103E-3</v>
      </c>
      <c r="PH342" s="849">
        <f t="shared" si="3713"/>
        <v>-6.6916885629844103E-3</v>
      </c>
      <c r="PI342" s="849">
        <f t="shared" si="3713"/>
        <v>-6.6916885629844103E-3</v>
      </c>
      <c r="PJ342" s="849">
        <f t="shared" si="3713"/>
        <v>-6.6916885629844103E-3</v>
      </c>
      <c r="PK342" s="849">
        <f t="shared" si="3713"/>
        <v>-6.6916885629844103E-3</v>
      </c>
      <c r="PL342" s="849">
        <f t="shared" si="3713"/>
        <v>-6.6916885629844103E-3</v>
      </c>
      <c r="PM342" s="849">
        <f t="shared" si="3713"/>
        <v>-6.6916885629844103E-3</v>
      </c>
      <c r="PN342" s="849">
        <f t="shared" si="3713"/>
        <v>-0.34812646324090224</v>
      </c>
      <c r="PO342" s="849">
        <f t="shared" si="3713"/>
        <v>-0.34812646324090224</v>
      </c>
      <c r="PP342" s="849">
        <f t="shared" si="3713"/>
        <v>-0.34812646324090224</v>
      </c>
      <c r="PQ342" s="849">
        <f t="shared" si="3713"/>
        <v>-0.34812646324090224</v>
      </c>
      <c r="PR342" s="849">
        <f t="shared" si="3713"/>
        <v>-0.34812646324090224</v>
      </c>
      <c r="PS342" s="849">
        <f t="shared" si="3713"/>
        <v>-0.34812646324090224</v>
      </c>
      <c r="PT342" s="849">
        <f t="shared" si="3713"/>
        <v>-0.34812646324090224</v>
      </c>
      <c r="PU342" s="849">
        <f t="shared" si="3713"/>
        <v>0</v>
      </c>
      <c r="PV342" s="849">
        <f t="shared" si="3713"/>
        <v>0</v>
      </c>
      <c r="PW342" s="849">
        <f t="shared" si="3713"/>
        <v>0</v>
      </c>
      <c r="PX342" s="849">
        <f t="shared" si="3713"/>
        <v>0</v>
      </c>
      <c r="PY342" s="849">
        <f t="shared" si="3713"/>
        <v>0</v>
      </c>
      <c r="PZ342" s="849">
        <f t="shared" si="3713"/>
        <v>0</v>
      </c>
      <c r="QA342" s="849">
        <f t="shared" si="3713"/>
        <v>0</v>
      </c>
      <c r="QB342" s="849">
        <f t="shared" si="3713"/>
        <v>0</v>
      </c>
      <c r="QC342" s="849">
        <f t="shared" si="3713"/>
        <v>0</v>
      </c>
      <c r="QD342" s="849">
        <f t="shared" si="3713"/>
        <v>0.59477165347928285</v>
      </c>
      <c r="QE342" s="849">
        <f t="shared" si="3713"/>
        <v>0.59477165347928285</v>
      </c>
      <c r="QF342" s="849">
        <f t="shared" si="3713"/>
        <v>0.59477165347928285</v>
      </c>
      <c r="QG342" s="849">
        <f t="shared" si="3713"/>
        <v>0.59477165347928285</v>
      </c>
      <c r="QH342" s="849">
        <f t="shared" si="3713"/>
        <v>-6.7790507756432916E-2</v>
      </c>
      <c r="QI342" s="849">
        <f t="shared" si="3713"/>
        <v>-6.7790507756432916E-2</v>
      </c>
      <c r="QJ342" s="849">
        <f t="shared" si="3713"/>
        <v>-6.7790507756432916E-2</v>
      </c>
      <c r="QK342" s="849">
        <f t="shared" si="3713"/>
        <v>-6.7790507756432916E-2</v>
      </c>
      <c r="QL342" s="849">
        <f t="shared" si="3713"/>
        <v>-6.7790507756432916E-2</v>
      </c>
      <c r="QM342" s="849">
        <f t="shared" si="3713"/>
        <v>-6.7790507756432916E-2</v>
      </c>
      <c r="QN342" s="849">
        <f t="shared" si="3713"/>
        <v>-6.7790507756432916E-2</v>
      </c>
      <c r="QO342" s="849">
        <f t="shared" si="3713"/>
        <v>-6.7790507756432916E-2</v>
      </c>
      <c r="QP342" s="849">
        <f t="shared" si="3713"/>
        <v>0.85363113742559982</v>
      </c>
      <c r="QQ342" s="849">
        <f t="shared" ref="QQ342:SI342" si="3714">QQ339</f>
        <v>0.85363113742559982</v>
      </c>
      <c r="QR342" s="849">
        <f t="shared" si="3714"/>
        <v>0.85363113742559982</v>
      </c>
      <c r="QS342" s="849">
        <f t="shared" si="3714"/>
        <v>0.85363113742559982</v>
      </c>
      <c r="QT342" s="849">
        <f t="shared" si="3714"/>
        <v>0.85363113742559982</v>
      </c>
      <c r="QU342" s="849">
        <f t="shared" si="3714"/>
        <v>0.85363113742559982</v>
      </c>
      <c r="QV342" s="849">
        <f t="shared" si="3714"/>
        <v>0.85363113742559982</v>
      </c>
      <c r="QW342" s="849">
        <f t="shared" si="3714"/>
        <v>0.35520141998073029</v>
      </c>
      <c r="QX342" s="849">
        <f t="shared" si="3714"/>
        <v>0.35520141998073029</v>
      </c>
      <c r="QY342" s="849">
        <f t="shared" si="3714"/>
        <v>0.35520141998073029</v>
      </c>
      <c r="QZ342" s="849">
        <f t="shared" si="3714"/>
        <v>0.35520141998073029</v>
      </c>
      <c r="RA342" s="849">
        <f t="shared" si="3714"/>
        <v>0.35520141998073029</v>
      </c>
      <c r="RB342" s="849">
        <f t="shared" si="3714"/>
        <v>4.9951640288711019E-2</v>
      </c>
      <c r="RC342" s="849">
        <f t="shared" si="3714"/>
        <v>4.9951640288711019E-2</v>
      </c>
      <c r="RD342" s="849">
        <f t="shared" si="3714"/>
        <v>4.9951640288711019E-2</v>
      </c>
      <c r="RE342" s="849">
        <f t="shared" si="3714"/>
        <v>4.9951640288711019E-2</v>
      </c>
      <c r="RF342" s="849">
        <f t="shared" si="3714"/>
        <v>-6.6916885629844103E-3</v>
      </c>
      <c r="RG342" s="849">
        <f t="shared" si="3714"/>
        <v>-6.6916885629844103E-3</v>
      </c>
      <c r="RH342" s="849">
        <f t="shared" si="3714"/>
        <v>-6.6916885629844103E-3</v>
      </c>
      <c r="RI342" s="849">
        <f t="shared" si="3714"/>
        <v>-6.6916885629844103E-3</v>
      </c>
      <c r="RJ342" s="849">
        <f t="shared" si="3714"/>
        <v>-6.6916885629844103E-3</v>
      </c>
      <c r="RK342" s="849">
        <f t="shared" si="3714"/>
        <v>-6.6916885629844103E-3</v>
      </c>
      <c r="RL342" s="849">
        <f t="shared" si="3714"/>
        <v>-6.6916885629844103E-3</v>
      </c>
      <c r="RM342" s="849">
        <f t="shared" si="3714"/>
        <v>-6.6916885629844103E-3</v>
      </c>
      <c r="RN342" s="849">
        <f t="shared" si="3714"/>
        <v>-0.34812646324090224</v>
      </c>
      <c r="RO342" s="849">
        <f t="shared" si="3714"/>
        <v>-0.34812646324090224</v>
      </c>
      <c r="RP342" s="849">
        <f t="shared" si="3714"/>
        <v>-0.34812646324090224</v>
      </c>
      <c r="RQ342" s="849">
        <f t="shared" si="3714"/>
        <v>-0.34812646324090224</v>
      </c>
      <c r="RR342" s="849">
        <f t="shared" si="3714"/>
        <v>-0.34812646324090224</v>
      </c>
      <c r="RS342" s="849">
        <f t="shared" si="3714"/>
        <v>-0.34812646324090224</v>
      </c>
      <c r="RT342" s="849">
        <f t="shared" si="3714"/>
        <v>-0.34812646324090224</v>
      </c>
      <c r="RU342" s="849">
        <f t="shared" si="3714"/>
        <v>0</v>
      </c>
      <c r="RV342" s="849">
        <f t="shared" si="3714"/>
        <v>0</v>
      </c>
      <c r="RW342" s="849">
        <f t="shared" si="3714"/>
        <v>0</v>
      </c>
      <c r="RX342" s="849">
        <f t="shared" si="3714"/>
        <v>0</v>
      </c>
      <c r="RY342" s="849">
        <f t="shared" si="3714"/>
        <v>0</v>
      </c>
      <c r="RZ342" s="849">
        <f t="shared" si="3714"/>
        <v>0</v>
      </c>
      <c r="SA342" s="849">
        <f t="shared" si="3714"/>
        <v>0</v>
      </c>
      <c r="SB342" s="849">
        <f t="shared" si="3714"/>
        <v>0</v>
      </c>
      <c r="SC342" s="849">
        <f t="shared" si="3714"/>
        <v>0</v>
      </c>
      <c r="SD342" s="849">
        <f t="shared" si="3714"/>
        <v>0.59477165347928285</v>
      </c>
      <c r="SE342" s="849">
        <f t="shared" si="3714"/>
        <v>0.59477165347928285</v>
      </c>
      <c r="SF342" s="849">
        <f t="shared" si="3714"/>
        <v>0.59477165347928285</v>
      </c>
      <c r="SG342" s="849">
        <f t="shared" si="3714"/>
        <v>0.59477165347928285</v>
      </c>
      <c r="SH342" s="849">
        <f t="shared" si="3714"/>
        <v>-6.7790507756432916E-2</v>
      </c>
      <c r="SI342" s="849">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0">
        <f>K342</f>
        <v>0</v>
      </c>
      <c r="L343" s="850">
        <f t="shared" ref="L343" si="3715">L342</f>
        <v>0</v>
      </c>
      <c r="M343" s="850">
        <f t="shared" ref="M343" si="3716">M342</f>
        <v>0</v>
      </c>
      <c r="N343" s="850">
        <f t="shared" ref="N343" si="3717">N342</f>
        <v>0</v>
      </c>
      <c r="O343" s="850">
        <f t="shared" ref="O343" si="3718">O342</f>
        <v>0</v>
      </c>
      <c r="P343" s="850">
        <f t="shared" ref="P343" si="3719">P342</f>
        <v>0</v>
      </c>
      <c r="Q343" s="850">
        <f t="shared" ref="Q343" si="3720">Q342</f>
        <v>0</v>
      </c>
      <c r="R343" s="850">
        <f t="shared" ref="R343" si="3721">R342</f>
        <v>0</v>
      </c>
      <c r="S343" s="850">
        <f t="shared" ref="S343" si="3722">S342</f>
        <v>0</v>
      </c>
      <c r="T343" s="850">
        <f t="shared" ref="T343" si="3723">T342</f>
        <v>0</v>
      </c>
      <c r="U343" s="850">
        <f t="shared" ref="U343" si="3724">U342</f>
        <v>0</v>
      </c>
      <c r="V343" s="850">
        <f t="shared" ref="V343" si="3725">V342</f>
        <v>0</v>
      </c>
      <c r="W343" s="850">
        <f t="shared" ref="W343" si="3726">W342</f>
        <v>0</v>
      </c>
      <c r="X343" s="850">
        <f t="shared" ref="X343" si="3727">X342</f>
        <v>0</v>
      </c>
      <c r="Y343" s="850">
        <f t="shared" ref="Y343" si="3728">Y342</f>
        <v>0</v>
      </c>
      <c r="Z343" s="850">
        <f t="shared" ref="Z343" si="3729">Z342</f>
        <v>0</v>
      </c>
      <c r="AA343" s="850">
        <f t="shared" ref="AA343" si="3730">AA342</f>
        <v>0</v>
      </c>
      <c r="AB343" s="850">
        <f t="shared" ref="AB343" si="3731">AB342</f>
        <v>0</v>
      </c>
      <c r="AC343" s="850">
        <f t="shared" ref="AC343" si="3732">AC342</f>
        <v>0</v>
      </c>
      <c r="AD343" s="850">
        <f t="shared" ref="AD343" si="3733">AD342</f>
        <v>0</v>
      </c>
      <c r="AE343" s="850">
        <f t="shared" ref="AE343" si="3734">AE342</f>
        <v>0</v>
      </c>
      <c r="AF343" s="850">
        <f t="shared" ref="AF343" si="3735">AF342</f>
        <v>0</v>
      </c>
      <c r="AG343" s="850">
        <f t="shared" ref="AG343" si="3736">AG342</f>
        <v>0</v>
      </c>
      <c r="AH343" s="850">
        <f t="shared" ref="AH343" si="3737">AH342</f>
        <v>0</v>
      </c>
      <c r="AI343" s="850">
        <f t="shared" ref="AI343" si="3738">AI342</f>
        <v>0</v>
      </c>
      <c r="AJ343" s="850">
        <f t="shared" ref="AJ343" si="3739">AJ342</f>
        <v>0</v>
      </c>
      <c r="AK343" s="850">
        <f t="shared" ref="AK343" si="3740">AK342</f>
        <v>0</v>
      </c>
      <c r="AL343" s="850">
        <f t="shared" ref="AL343" si="3741">AL342</f>
        <v>0</v>
      </c>
      <c r="AM343" s="850">
        <f t="shared" ref="AM343" si="3742">AM342</f>
        <v>0</v>
      </c>
      <c r="AN343" s="850">
        <f t="shared" ref="AN343" si="3743">AN342</f>
        <v>0</v>
      </c>
      <c r="AO343" s="850">
        <f t="shared" ref="AO343" si="3744">AO342</f>
        <v>0</v>
      </c>
      <c r="AP343" s="850">
        <f t="shared" ref="AP343" si="3745">AP342</f>
        <v>0</v>
      </c>
      <c r="AQ343" s="850">
        <f t="shared" ref="AQ343" si="3746">AQ342</f>
        <v>0</v>
      </c>
      <c r="AR343" s="850">
        <f t="shared" ref="AR343" si="3747">AR342</f>
        <v>0</v>
      </c>
      <c r="AS343" s="850">
        <f t="shared" ref="AS343" si="3748">AS342</f>
        <v>0</v>
      </c>
      <c r="AT343" s="850">
        <f t="shared" ref="AT343" si="3749">AT342</f>
        <v>0</v>
      </c>
      <c r="AU343" s="850">
        <f t="shared" ref="AU343" si="3750">AU342</f>
        <v>0</v>
      </c>
      <c r="AV343" s="850">
        <f t="shared" ref="AV343" si="3751">AV342</f>
        <v>0</v>
      </c>
      <c r="AW343" s="850">
        <f t="shared" ref="AW343" si="3752">AW342</f>
        <v>0.25657278965864982</v>
      </c>
      <c r="AX343" s="850">
        <f t="shared" ref="AX343" si="3753">AX342</f>
        <v>0.25657278965864982</v>
      </c>
      <c r="AY343" s="850">
        <f t="shared" ref="AY343" si="3754">AY342</f>
        <v>0.25657278965864982</v>
      </c>
      <c r="AZ343" s="850">
        <f t="shared" ref="AZ343" si="3755">AZ342</f>
        <v>0.25657278965864982</v>
      </c>
      <c r="BA343" s="850">
        <f t="shared" ref="BA343" si="3756">BA342</f>
        <v>0.25657278965864982</v>
      </c>
      <c r="BB343" s="850">
        <f t="shared" ref="BB343" si="3757">BB342</f>
        <v>0.62079796774352491</v>
      </c>
      <c r="BC343" s="850">
        <f t="shared" ref="BC343" si="3758">BC342</f>
        <v>0.62079796774352491</v>
      </c>
      <c r="BD343" s="850">
        <f t="shared" ref="BD343" si="3759">BD342</f>
        <v>0.62079796774352491</v>
      </c>
      <c r="BE343" s="850">
        <f t="shared" ref="BE343" si="3760">BE342</f>
        <v>0.62079796774352491</v>
      </c>
      <c r="BF343" s="850">
        <f t="shared" ref="BF343" si="3761">BF342</f>
        <v>0.54202677360186424</v>
      </c>
      <c r="BG343" s="850">
        <f t="shared" ref="BG343" si="3762">BG342</f>
        <v>0.54202677360186424</v>
      </c>
      <c r="BH343" s="850">
        <f t="shared" ref="BH343" si="3763">BH342</f>
        <v>0.54202677360186424</v>
      </c>
      <c r="BI343" s="850">
        <f t="shared" ref="BI343" si="3764">BI342</f>
        <v>0.54202677360186424</v>
      </c>
      <c r="BJ343" s="850">
        <f t="shared" ref="BJ343" si="3765">BJ342</f>
        <v>0.54202677360186424</v>
      </c>
      <c r="BK343" s="850">
        <f t="shared" ref="BK343" si="3766">BK342</f>
        <v>0.54202677360186424</v>
      </c>
      <c r="BL343" s="850">
        <f t="shared" ref="BL343" si="3767">BL342</f>
        <v>0.54202677360186424</v>
      </c>
      <c r="BM343" s="850">
        <f t="shared" ref="BM343" si="3768">BM342</f>
        <v>0.54202677360186424</v>
      </c>
      <c r="BN343" s="850">
        <f t="shared" ref="BN343" si="3769">BN342</f>
        <v>0.56888958627172315</v>
      </c>
      <c r="BO343" s="850">
        <f t="shared" ref="BO343" si="3770">BO342</f>
        <v>0.56888958627172315</v>
      </c>
      <c r="BP343" s="850">
        <f t="shared" ref="BP343" si="3771">BP342</f>
        <v>0.56888958627172315</v>
      </c>
      <c r="BQ343" s="850">
        <f t="shared" ref="BQ343" si="3772">BQ342</f>
        <v>0.56888958627172315</v>
      </c>
      <c r="BR343" s="850">
        <f t="shared" ref="BR343" si="3773">BR342</f>
        <v>0.56888958627172315</v>
      </c>
      <c r="BS343" s="850">
        <f t="shared" ref="BS343" si="3774">BS342</f>
        <v>0.56888958627172315</v>
      </c>
      <c r="BT343" s="850">
        <f t="shared" ref="BT343" si="3775">BT342</f>
        <v>0.56888958627172315</v>
      </c>
      <c r="BU343" s="850">
        <f t="shared" ref="BU343" si="3776">BU342</f>
        <v>0.1394719572709997</v>
      </c>
      <c r="BV343" s="850">
        <f t="shared" ref="BV343" si="3777">BV342</f>
        <v>0.1394719572709997</v>
      </c>
      <c r="BW343" s="850">
        <f t="shared" ref="BW343" si="3778">BW342</f>
        <v>0.1394719572709997</v>
      </c>
      <c r="BX343" s="850">
        <f t="shared" ref="BX343" si="3779">BX342</f>
        <v>0.1394719572709997</v>
      </c>
      <c r="BY343" s="850">
        <f t="shared" ref="BY343" si="3780">BY342</f>
        <v>0.1153419670627569</v>
      </c>
      <c r="BZ343" s="850">
        <f t="shared" ref="BZ343" si="3781">BZ342</f>
        <v>0.1153419670627569</v>
      </c>
      <c r="CA343" s="850">
        <f t="shared" ref="CA343" si="3782">CA342</f>
        <v>0.20680000805258825</v>
      </c>
      <c r="CB343" s="850">
        <f t="shared" ref="CB343" si="3783">CB342</f>
        <v>0.20680000805258825</v>
      </c>
      <c r="CC343" s="850">
        <f t="shared" ref="CC343" si="3784">CC342</f>
        <v>0.20680000805258825</v>
      </c>
      <c r="CD343" s="850">
        <f t="shared" ref="CD343" si="3785">CD342</f>
        <v>0</v>
      </c>
      <c r="CE343" s="850">
        <f t="shared" ref="CE343" si="3786">CE342</f>
        <v>0</v>
      </c>
      <c r="CF343" s="850">
        <f t="shared" ref="CF343" si="3787">CF342</f>
        <v>0</v>
      </c>
      <c r="CG343" s="850">
        <f t="shared" ref="CG343" si="3788">CG342</f>
        <v>0</v>
      </c>
      <c r="CH343" s="850">
        <f t="shared" ref="CH343" si="3789">CH342</f>
        <v>0</v>
      </c>
      <c r="CI343" s="850">
        <f t="shared" ref="CI343" si="3790">CI342</f>
        <v>0</v>
      </c>
      <c r="CJ343" s="850">
        <f t="shared" ref="CJ343" si="3791">CJ342</f>
        <v>0</v>
      </c>
      <c r="CK343" s="850">
        <f t="shared" ref="CK343" si="3792">CK342</f>
        <v>0</v>
      </c>
      <c r="CL343" s="850">
        <f t="shared" ref="CL343" si="3793">CL342</f>
        <v>0</v>
      </c>
      <c r="CM343" s="850">
        <f t="shared" ref="CM343" si="3794">CM342</f>
        <v>0</v>
      </c>
      <c r="CN343" s="850">
        <f t="shared" ref="CN343" si="3795">CN342</f>
        <v>0</v>
      </c>
      <c r="CO343" s="850">
        <f t="shared" ref="CO343" si="3796">CO342</f>
        <v>0</v>
      </c>
      <c r="CP343" s="850">
        <f t="shared" ref="CP343" si="3797">CP342</f>
        <v>0</v>
      </c>
      <c r="CQ343" s="850">
        <f t="shared" ref="CQ343" si="3798">CQ342</f>
        <v>0</v>
      </c>
      <c r="CR343" s="850">
        <f t="shared" ref="CR343" si="3799">CR342</f>
        <v>0</v>
      </c>
      <c r="CS343" s="850">
        <f t="shared" ref="CS343" si="3800">CS342</f>
        <v>0</v>
      </c>
      <c r="CT343" s="850">
        <f t="shared" ref="CT343" si="3801">CT342</f>
        <v>0</v>
      </c>
      <c r="CU343" s="850">
        <f t="shared" ref="CU343" si="3802">CU342</f>
        <v>0</v>
      </c>
      <c r="CV343" s="850">
        <f t="shared" ref="CV343" si="3803">CV342</f>
        <v>0</v>
      </c>
      <c r="CW343" s="850">
        <f t="shared" ref="CW343" si="3804">CW342</f>
        <v>0</v>
      </c>
      <c r="CX343" s="850">
        <f t="shared" ref="CX343" si="3805">CX342</f>
        <v>0</v>
      </c>
      <c r="CY343" s="850">
        <f t="shared" ref="CY343" si="3806">CY342</f>
        <v>0</v>
      </c>
      <c r="CZ343" s="850">
        <f t="shared" ref="CZ343" si="3807">CZ342</f>
        <v>0</v>
      </c>
      <c r="DA343" s="850">
        <f t="shared" ref="DA343" si="3808">DA342</f>
        <v>0</v>
      </c>
      <c r="DB343" s="850">
        <f t="shared" ref="DB343" si="3809">DB342</f>
        <v>0</v>
      </c>
      <c r="DC343" s="850">
        <f t="shared" ref="DC343" si="3810">DC342</f>
        <v>0</v>
      </c>
      <c r="DD343" s="850">
        <f t="shared" ref="DD343" si="3811">DD342</f>
        <v>0</v>
      </c>
      <c r="DE343" s="850">
        <f t="shared" ref="DE343" si="3812">DE342</f>
        <v>0</v>
      </c>
      <c r="DF343" s="850">
        <f t="shared" ref="DF343" si="3813">DF342</f>
        <v>0</v>
      </c>
      <c r="DG343" s="850">
        <f t="shared" ref="DG343" si="3814">DG342</f>
        <v>0</v>
      </c>
      <c r="DH343" s="850">
        <f t="shared" ref="DH343" si="3815">DH342</f>
        <v>0</v>
      </c>
      <c r="DI343" s="850">
        <f t="shared" ref="DI343" si="3816">DI342</f>
        <v>0</v>
      </c>
      <c r="DJ343" s="850">
        <f t="shared" ref="DJ343" si="3817">DJ342</f>
        <v>0</v>
      </c>
      <c r="DK343" s="850">
        <f t="shared" ref="DK343" si="3818">DK342</f>
        <v>0</v>
      </c>
      <c r="DL343" s="850">
        <f t="shared" ref="DL343" si="3819">DL342</f>
        <v>0</v>
      </c>
      <c r="DM343" s="850">
        <f t="shared" ref="DM343" si="3820">DM342</f>
        <v>0</v>
      </c>
      <c r="DN343" s="850">
        <f t="shared" ref="DN343" si="3821">DN342</f>
        <v>-0.25472668042017244</v>
      </c>
      <c r="DO343" s="850">
        <f t="shared" ref="DO343" si="3822">DO342</f>
        <v>-0.25472668042017244</v>
      </c>
      <c r="DP343" s="850">
        <f t="shared" ref="DP343" si="3823">DP342</f>
        <v>-0.25472668042017244</v>
      </c>
      <c r="DQ343" s="850">
        <f t="shared" ref="DQ343" si="3824">DQ342</f>
        <v>-0.25472668042017244</v>
      </c>
      <c r="DR343" s="850">
        <f t="shared" ref="DR343" si="3825">DR342</f>
        <v>-0.25472668042017244</v>
      </c>
      <c r="DS343" s="850">
        <f t="shared" ref="DS343" si="3826">DS342</f>
        <v>-0.25472668042017244</v>
      </c>
      <c r="DT343" s="850">
        <f t="shared" ref="DT343" si="3827">DT342</f>
        <v>-0.25472668042017244</v>
      </c>
      <c r="DU343" s="850">
        <f t="shared" ref="DU343" si="3828">DU342</f>
        <v>-0.15939652259542569</v>
      </c>
      <c r="DV343" s="850">
        <f t="shared" ref="DV343" si="3829">DV342</f>
        <v>-0.15939652259542569</v>
      </c>
      <c r="DW343" s="850">
        <f t="shared" ref="DW343" si="3830">DW342</f>
        <v>-0.15939652259542569</v>
      </c>
      <c r="DX343" s="850">
        <f t="shared" ref="DX343" si="3831">DX342</f>
        <v>-0.15939652259542569</v>
      </c>
      <c r="DY343" s="850">
        <f t="shared" ref="DY343" si="3832">DY342</f>
        <v>-0.14994455718158628</v>
      </c>
      <c r="DZ343" s="850">
        <f t="shared" ref="DZ343" si="3833">DZ342</f>
        <v>-0.14994455718158628</v>
      </c>
      <c r="EA343" s="850">
        <f t="shared" ref="EA343" si="3834">EA342</f>
        <v>-0.32497144122549937</v>
      </c>
      <c r="EB343" s="850">
        <f t="shared" ref="EB343" si="3835">EB342</f>
        <v>-0.32497144122549937</v>
      </c>
      <c r="EC343" s="850">
        <f t="shared" ref="EC343" si="3836">EC342</f>
        <v>-0.32497144122549937</v>
      </c>
      <c r="ED343" s="850">
        <f t="shared" ref="ED343" si="3837">ED342</f>
        <v>0.46324798301820191</v>
      </c>
      <c r="EE343" s="850">
        <f t="shared" ref="EE343" si="3838">EE342</f>
        <v>0.46324798301820191</v>
      </c>
      <c r="EF343" s="850">
        <f t="shared" ref="EF343" si="3839">EF342</f>
        <v>0.46324798301820191</v>
      </c>
      <c r="EG343" s="850">
        <f t="shared" ref="EG343" si="3840">EG342</f>
        <v>0.46324798301820191</v>
      </c>
      <c r="EH343" s="850">
        <f t="shared" ref="EH343" si="3841">EH342</f>
        <v>0.38815351714272417</v>
      </c>
      <c r="EI343" s="850">
        <f t="shared" ref="EI343" si="3842">EI342</f>
        <v>0.38815351714272417</v>
      </c>
      <c r="EJ343" s="850">
        <f t="shared" ref="EJ343" si="3843">EJ342</f>
        <v>0.38815351714272417</v>
      </c>
      <c r="EK343" s="850">
        <f t="shared" ref="EK343" si="3844">EK342</f>
        <v>0.38815351714272417</v>
      </c>
      <c r="EL343" s="850">
        <f t="shared" ref="EL343" si="3845">EL342</f>
        <v>0.38815351714272417</v>
      </c>
      <c r="EM343" s="850">
        <f t="shared" ref="EM343" si="3846">EM342</f>
        <v>0.38815351714272417</v>
      </c>
      <c r="EN343" s="850">
        <f t="shared" ref="EN343" si="3847">EN342</f>
        <v>0.38815351714272417</v>
      </c>
      <c r="EO343" s="850">
        <f t="shared" ref="EO343" si="3848">EO342</f>
        <v>0.38815351714272417</v>
      </c>
      <c r="EP343" s="850">
        <f t="shared" ref="EP343" si="3849">EP342</f>
        <v>-2.4459344911909042E-2</v>
      </c>
      <c r="EQ343" s="850">
        <f t="shared" ref="EQ343" si="3850">EQ342</f>
        <v>-2.4459344911909042E-2</v>
      </c>
      <c r="ER343" s="850">
        <f t="shared" ref="ER343" si="3851">ER342</f>
        <v>-2.4459344911909042E-2</v>
      </c>
      <c r="ES343" s="850">
        <f t="shared" ref="ES343" si="3852">ES342</f>
        <v>-2.4459344911909042E-2</v>
      </c>
      <c r="ET343" s="850">
        <f t="shared" ref="ET343" si="3853">ET342</f>
        <v>-2.4459344911909042E-2</v>
      </c>
      <c r="EU343" s="850">
        <f t="shared" ref="EU343" si="3854">EU342</f>
        <v>-2.4459344911909042E-2</v>
      </c>
      <c r="EV343" s="850">
        <f t="shared" ref="EV343" si="3855">EV342</f>
        <v>-2.4459344911909042E-2</v>
      </c>
      <c r="EW343" s="850">
        <f t="shared" ref="EW343" si="3856">EW342</f>
        <v>1.059442980319858E-2</v>
      </c>
      <c r="EX343" s="850">
        <f t="shared" ref="EX343" si="3857">EX342</f>
        <v>1.059442980319858E-2</v>
      </c>
      <c r="EY343" s="850">
        <f t="shared" ref="EY343" si="3858">EY342</f>
        <v>1.059442980319858E-2</v>
      </c>
      <c r="EZ343" s="850">
        <f t="shared" ref="EZ343" si="3859">EZ342</f>
        <v>1.059442980319858E-2</v>
      </c>
      <c r="FA343" s="850">
        <f t="shared" ref="FA343" si="3860">FA342</f>
        <v>1.059442980319858E-2</v>
      </c>
      <c r="FB343" s="850">
        <f t="shared" ref="FB343" si="3861">FB342</f>
        <v>-0.1228681456967422</v>
      </c>
      <c r="FC343" s="850">
        <f t="shared" ref="FC343" si="3862">FC342</f>
        <v>-0.1228681456967422</v>
      </c>
      <c r="FD343" s="850">
        <f t="shared" ref="FD343" si="3863">FD342</f>
        <v>-0.1228681456967422</v>
      </c>
      <c r="FE343" s="850">
        <f t="shared" ref="FE343" si="3864">FE342</f>
        <v>-0.1228681456967422</v>
      </c>
      <c r="FF343" s="850">
        <f t="shared" ref="FF343" si="3865">FF342</f>
        <v>-0.12045039413374692</v>
      </c>
      <c r="FG343" s="850">
        <f t="shared" ref="FG343" si="3866">FG342</f>
        <v>-0.12045039413374692</v>
      </c>
      <c r="FH343" s="850">
        <f t="shared" ref="FH343" si="3867">FH342</f>
        <v>-0.12045039413374692</v>
      </c>
      <c r="FI343" s="850">
        <f t="shared" ref="FI343" si="3868">FI342</f>
        <v>-0.12045039413374692</v>
      </c>
      <c r="FJ343" s="850">
        <f t="shared" ref="FJ343" si="3869">FJ342</f>
        <v>-0.12045039413374692</v>
      </c>
      <c r="FK343" s="850">
        <f t="shared" ref="FK343" si="3870">FK342</f>
        <v>-0.12045039413374692</v>
      </c>
      <c r="FL343" s="850">
        <f t="shared" ref="FL343" si="3871">FL342</f>
        <v>-0.12045039413374692</v>
      </c>
      <c r="FM343" s="850">
        <f t="shared" ref="FM343" si="3872">FM342</f>
        <v>-0.12045039413374692</v>
      </c>
      <c r="FN343" s="850">
        <f t="shared" ref="FN343" si="3873">FN342</f>
        <v>-5.9436225431373835E-2</v>
      </c>
      <c r="FO343" s="850">
        <f t="shared" ref="FO343" si="3874">FO342</f>
        <v>-5.9436225431373835E-2</v>
      </c>
      <c r="FP343" s="850">
        <f t="shared" ref="FP343" si="3875">FP342</f>
        <v>-5.9436225431373835E-2</v>
      </c>
      <c r="FQ343" s="850">
        <f t="shared" ref="FQ343" si="3876">FQ342</f>
        <v>-5.9436225431373835E-2</v>
      </c>
      <c r="FR343" s="850">
        <f t="shared" ref="FR343" si="3877">FR342</f>
        <v>-5.9436225431373835E-2</v>
      </c>
      <c r="FS343" s="850">
        <f t="shared" ref="FS343" si="3878">FS342</f>
        <v>-5.9436225431373835E-2</v>
      </c>
      <c r="FT343" s="850">
        <f t="shared" ref="FT343" si="3879">FT342</f>
        <v>-5.9436225431373835E-2</v>
      </c>
      <c r="FU343" s="850">
        <f t="shared" ref="FU343" si="3880">FU342</f>
        <v>-1.9924565324425991E-2</v>
      </c>
      <c r="FV343" s="850">
        <f t="shared" ref="FV343" si="3881">FV342</f>
        <v>-1.9924565324425991E-2</v>
      </c>
      <c r="FW343" s="850">
        <f t="shared" ref="FW343" si="3882">FW342</f>
        <v>-1.9924565324425991E-2</v>
      </c>
      <c r="FX343" s="850">
        <f t="shared" ref="FX343" si="3883">FX342</f>
        <v>-1.9924565324425991E-2</v>
      </c>
      <c r="FY343" s="850">
        <f t="shared" ref="FY343" si="3884">FY342</f>
        <v>-1.1534196706279864E-2</v>
      </c>
      <c r="FZ343" s="850">
        <f t="shared" ref="FZ343" si="3885">FZ342</f>
        <v>-1.1534196706279864E-2</v>
      </c>
      <c r="GA343" s="850">
        <f t="shared" ref="GA343" si="3886">GA342</f>
        <v>-4.9238097155381411E-2</v>
      </c>
      <c r="GB343" s="850">
        <f t="shared" ref="GB343" si="3887">GB342</f>
        <v>-4.9238097155381411E-2</v>
      </c>
      <c r="GC343" s="850">
        <f t="shared" ref="GC343" si="3888">GC342</f>
        <v>-4.9238097155381411E-2</v>
      </c>
      <c r="GD343" s="850">
        <f t="shared" ref="GD343" si="3889">GD342</f>
        <v>0.31619873174118052</v>
      </c>
      <c r="GE343" s="850">
        <f t="shared" ref="GE343" si="3890">GE342</f>
        <v>0.31619873174118052</v>
      </c>
      <c r="GF343" s="850">
        <f t="shared" ref="GF343" si="3891">GF342</f>
        <v>0.31619873174118052</v>
      </c>
      <c r="GG343" s="850">
        <f t="shared" ref="GG343" si="3892">GG342</f>
        <v>0.31619873174118052</v>
      </c>
      <c r="GH343" s="850">
        <f t="shared" ref="GH343" si="3893">GH342</f>
        <v>-1.1295594122359205</v>
      </c>
      <c r="GI343" s="850">
        <f t="shared" ref="GI343" si="3894">GI342</f>
        <v>-1.1295594122359205</v>
      </c>
      <c r="GJ343" s="850">
        <f t="shared" ref="GJ343" si="3895">GJ342</f>
        <v>-1.1295594122359205</v>
      </c>
      <c r="GK343" s="850">
        <f t="shared" ref="GK343" si="3896">GK342</f>
        <v>-1.1295594122359205</v>
      </c>
      <c r="GL343" s="850">
        <f t="shared" ref="GL343" si="3897">GL342</f>
        <v>-1.1295594122359205</v>
      </c>
      <c r="GM343" s="850">
        <f t="shared" ref="GM343" si="3898">GM342</f>
        <v>-1.1295594122359205</v>
      </c>
      <c r="GN343" s="850">
        <f t="shared" ref="GN343" si="3899">GN342</f>
        <v>-1.1295594122359205</v>
      </c>
      <c r="GO343" s="850">
        <f t="shared" ref="GO343" si="3900">GO342</f>
        <v>-1.1295594122359205</v>
      </c>
      <c r="GP343" s="850">
        <f t="shared" ref="GP343" si="3901">GP342</f>
        <v>9.783737964763084E-2</v>
      </c>
      <c r="GQ343" s="850">
        <f t="shared" ref="GQ343" si="3902">GQ342</f>
        <v>9.783737964763084E-2</v>
      </c>
      <c r="GR343" s="850">
        <f t="shared" ref="GR343" si="3903">GR342</f>
        <v>9.783737964763084E-2</v>
      </c>
      <c r="GS343" s="850">
        <f t="shared" ref="GS343" si="3904">GS342</f>
        <v>9.783737964763084E-2</v>
      </c>
      <c r="GT343" s="850">
        <f t="shared" ref="GT343" si="3905">GT342</f>
        <v>9.783737964763084E-2</v>
      </c>
      <c r="GU343" s="850">
        <f t="shared" ref="GU343" si="3906">GU342</f>
        <v>9.783737964763084E-2</v>
      </c>
      <c r="GV343" s="850">
        <f t="shared" ref="GV343" si="3907">GV342</f>
        <v>9.783737964763084E-2</v>
      </c>
      <c r="GW343" s="850">
        <f t="shared" ref="GW343" si="3908">GW342</f>
        <v>0.11696185718633068</v>
      </c>
      <c r="GX343" s="850">
        <f t="shared" ref="GX343" si="3909">GX342</f>
        <v>0.11696185718633068</v>
      </c>
      <c r="GY343" s="850">
        <f t="shared" ref="GY343" si="3910">GY342</f>
        <v>0.11696185718633068</v>
      </c>
      <c r="GZ343" s="850">
        <f t="shared" ref="GZ343" si="3911">GZ342</f>
        <v>0.11696185718633068</v>
      </c>
      <c r="HA343" s="850">
        <f t="shared" ref="HA343" si="3912">HA342</f>
        <v>0.11696185718633068</v>
      </c>
      <c r="HB343" s="850">
        <f t="shared" ref="HB343" si="3913">HB342</f>
        <v>-3.3301093525808234E-2</v>
      </c>
      <c r="HC343" s="850">
        <f t="shared" ref="HC343" si="3914">HC342</f>
        <v>-3.3301093525808234E-2</v>
      </c>
      <c r="HD343" s="850">
        <f t="shared" ref="HD343" si="3915">HD342</f>
        <v>-3.3301093525808234E-2</v>
      </c>
      <c r="HE343" s="850">
        <f t="shared" ref="HE343" si="3916">HE342</f>
        <v>-3.3301093525808234E-2</v>
      </c>
      <c r="HF343" s="850">
        <f t="shared" ref="HF343" si="3917">HF342</f>
        <v>-3.3458442814929157E-2</v>
      </c>
      <c r="HG343" s="850">
        <f t="shared" ref="HG343" si="3918">HG342</f>
        <v>-3.3458442814929157E-2</v>
      </c>
      <c r="HH343" s="850">
        <f t="shared" ref="HH343" si="3919">HH342</f>
        <v>-3.3458442814929157E-2</v>
      </c>
      <c r="HI343" s="850">
        <f t="shared" ref="HI343" si="3920">HI342</f>
        <v>-3.3458442814929157E-2</v>
      </c>
      <c r="HJ343" s="850">
        <f t="shared" ref="HJ343" si="3921">HJ342</f>
        <v>-3.3458442814929157E-2</v>
      </c>
      <c r="HK343" s="850">
        <f t="shared" ref="HK343" si="3922">HK342</f>
        <v>-3.3458442814929157E-2</v>
      </c>
      <c r="HL343" s="850">
        <f t="shared" ref="HL343" si="3923">HL342</f>
        <v>-3.3458442814929157E-2</v>
      </c>
      <c r="HM343" s="850">
        <f t="shared" ref="HM343" si="3924">HM342</f>
        <v>-3.3458442814929157E-2</v>
      </c>
      <c r="HN343" s="850">
        <f t="shared" ref="HN343" si="3925">HN342</f>
        <v>3.3963557389357746E-2</v>
      </c>
      <c r="HO343" s="850">
        <f t="shared" ref="HO343" si="3926">HO342</f>
        <v>3.3963557389357746E-2</v>
      </c>
      <c r="HP343" s="850">
        <f t="shared" ref="HP343" si="3927">HP342</f>
        <v>3.3963557389357746E-2</v>
      </c>
      <c r="HQ343" s="850">
        <f t="shared" ref="HQ343" si="3928">HQ342</f>
        <v>3.3963557389357746E-2</v>
      </c>
      <c r="HR343" s="850">
        <f t="shared" ref="HR343" si="3929">HR342</f>
        <v>3.3963557389357746E-2</v>
      </c>
      <c r="HS343" s="850">
        <f t="shared" ref="HS343" si="3930">HS342</f>
        <v>3.3963557389357746E-2</v>
      </c>
      <c r="HT343" s="850">
        <f t="shared" ref="HT343" si="3931">HT342</f>
        <v>3.3963557389357746E-2</v>
      </c>
      <c r="HU343" s="850">
        <f t="shared" ref="HU343" si="3932">HU342</f>
        <v>0</v>
      </c>
      <c r="HV343" s="850">
        <f t="shared" ref="HV343" si="3933">HV342</f>
        <v>0</v>
      </c>
      <c r="HW343" s="850">
        <f t="shared" ref="HW343" si="3934">HW342</f>
        <v>0</v>
      </c>
      <c r="HX343" s="850">
        <f t="shared" ref="HX343" si="3935">HX342</f>
        <v>0</v>
      </c>
      <c r="HY343" s="850">
        <f t="shared" ref="HY343" si="3936">HY342</f>
        <v>0</v>
      </c>
      <c r="HZ343" s="850">
        <f t="shared" ref="HZ343" si="3937">HZ342</f>
        <v>0</v>
      </c>
      <c r="IA343" s="850">
        <f t="shared" ref="IA343" si="3938">IA342</f>
        <v>-9.8476194310777032E-3</v>
      </c>
      <c r="IB343" s="850">
        <f t="shared" ref="IB343" si="3939">IB342</f>
        <v>-9.8476194310777032E-3</v>
      </c>
      <c r="IC343" s="850">
        <f t="shared" ref="IC343" si="3940">IC342</f>
        <v>-9.8476194310777032E-3</v>
      </c>
      <c r="ID343" s="850">
        <f t="shared" ref="ID343" si="3941">ID342</f>
        <v>0.53767627689256248</v>
      </c>
      <c r="IE343" s="850">
        <f t="shared" ref="IE343" si="3942">IE342</f>
        <v>0.53767627689256248</v>
      </c>
      <c r="IF343" s="850">
        <f t="shared" ref="IF343" si="3943">IF342</f>
        <v>0.53767627689256248</v>
      </c>
      <c r="IG343" s="850">
        <f t="shared" ref="IG343" si="3944">IG342</f>
        <v>0.53767627689256248</v>
      </c>
      <c r="IH343" s="850">
        <f t="shared" ref="IH343" si="3945">IH342</f>
        <v>-0.23378408430687081</v>
      </c>
      <c r="II343" s="850">
        <f t="shared" ref="II343" si="3946">II342</f>
        <v>-0.23114132350293026</v>
      </c>
      <c r="IJ343" s="850">
        <f t="shared" ref="IJ343" si="3947">IJ342</f>
        <v>-0.23114132350293026</v>
      </c>
      <c r="IK343" s="850">
        <f t="shared" ref="IK343" si="3948">IK342</f>
        <v>-0.23114132350293026</v>
      </c>
      <c r="IL343" s="850">
        <f t="shared" ref="IL343" si="3949">IL342</f>
        <v>-0.23114132350293026</v>
      </c>
      <c r="IM343" s="850">
        <f t="shared" ref="IM343" si="3950">IM342</f>
        <v>-0.23114132350293026</v>
      </c>
      <c r="IN343" s="850">
        <f t="shared" ref="IN343" si="3951">IN342</f>
        <v>-0.23114132350293026</v>
      </c>
      <c r="IO343" s="850">
        <f t="shared" ref="IO343" si="3952">IO342</f>
        <v>-0.23114132350293026</v>
      </c>
      <c r="IP343" s="850">
        <f t="shared" ref="IP343" si="3953">IP342</f>
        <v>-0.45494381536150108</v>
      </c>
      <c r="IQ343" s="850">
        <f t="shared" ref="IQ343" si="3954">IQ342</f>
        <v>-0.45494381536150108</v>
      </c>
      <c r="IR343" s="850">
        <f t="shared" ref="IR343" si="3955">IR342</f>
        <v>-0.45494381536150108</v>
      </c>
      <c r="IS343" s="850">
        <f t="shared" ref="IS343" si="3956">IS342</f>
        <v>-0.45494381536150108</v>
      </c>
      <c r="IT343" s="850">
        <f t="shared" ref="IT343" si="3957">IT342</f>
        <v>-0.45494381536150108</v>
      </c>
      <c r="IU343" s="850">
        <f t="shared" ref="IU343" si="3958">IU342</f>
        <v>-0.45494381536150108</v>
      </c>
      <c r="IV343" s="850">
        <f t="shared" ref="IV343" si="3959">IV342</f>
        <v>-0.45494381536150108</v>
      </c>
      <c r="IW343" s="850">
        <f t="shared" ref="IW343" si="3960">IW342</f>
        <v>-0.26459077350852134</v>
      </c>
      <c r="IX343" s="850">
        <f t="shared" ref="IX343" si="3961">IX342</f>
        <v>-0.26459077350852134</v>
      </c>
      <c r="IY343" s="850">
        <f t="shared" ref="IY343" si="3962">IY342</f>
        <v>-0.26459077350852134</v>
      </c>
      <c r="IZ343" s="850">
        <f t="shared" ref="IZ343" si="3963">IZ342</f>
        <v>-0.26459077350852134</v>
      </c>
      <c r="JA343" s="850">
        <f t="shared" ref="JA343" si="3964">JA342</f>
        <v>-0.26459077350852134</v>
      </c>
      <c r="JB343" s="850">
        <f t="shared" ref="JB343" si="3965">JB342</f>
        <v>-7.8536465942056211E-3</v>
      </c>
      <c r="JC343" s="850">
        <f t="shared" ref="JC343" si="3966">JC342</f>
        <v>-7.8536465942056211E-3</v>
      </c>
      <c r="JD343" s="850">
        <f t="shared" ref="JD343" si="3967">JD342</f>
        <v>-7.8536465942056211E-3</v>
      </c>
      <c r="JE343" s="850">
        <f t="shared" ref="JE343" si="3968">JE342</f>
        <v>-7.8536465942056211E-3</v>
      </c>
      <c r="JF343" s="850">
        <f t="shared" ref="JF343" si="3969">JF342</f>
        <v>-0.21413403401554909</v>
      </c>
      <c r="JG343" s="850">
        <f t="shared" ref="JG343" si="3970">JG342</f>
        <v>-0.21413403401554909</v>
      </c>
      <c r="JH343" s="850">
        <f t="shared" ref="JH343" si="3971">JH342</f>
        <v>-0.21413403401554909</v>
      </c>
      <c r="JI343" s="850">
        <f t="shared" ref="JI343" si="3972">JI342</f>
        <v>-0.21413403401554909</v>
      </c>
      <c r="JJ343" s="850">
        <f t="shared" ref="JJ343" si="3973">JJ342</f>
        <v>-0.21413403401554909</v>
      </c>
      <c r="JK343" s="850">
        <f t="shared" ref="JK343" si="3974">JK342</f>
        <v>-0.21413403401554909</v>
      </c>
      <c r="JL343" s="850">
        <f t="shared" ref="JL343" si="3975">JL342</f>
        <v>-0.21413403401554909</v>
      </c>
      <c r="JM343" s="850">
        <f t="shared" ref="JM343" si="3976">JM342</f>
        <v>-0.21413403401554909</v>
      </c>
      <c r="JN343" s="850">
        <f t="shared" ref="JN343" si="3977">JN342</f>
        <v>0.15283600825210275</v>
      </c>
      <c r="JO343" s="850">
        <f t="shared" ref="JO343" si="3978">JO342</f>
        <v>0.15283600825210275</v>
      </c>
      <c r="JP343" s="850">
        <f t="shared" ref="JP343" si="3979">JP342</f>
        <v>0.15283600825210275</v>
      </c>
      <c r="JQ343" s="850">
        <f t="shared" ref="JQ343" si="3980">JQ342</f>
        <v>0.15283600825210275</v>
      </c>
      <c r="JR343" s="850">
        <f t="shared" ref="JR343" si="3981">JR342</f>
        <v>0.15283600825210275</v>
      </c>
      <c r="JS343" s="850">
        <f t="shared" ref="JS343" si="3982">JS342</f>
        <v>0.15283600825210275</v>
      </c>
      <c r="JT343" s="850">
        <f t="shared" ref="JT343" si="3983">JT342</f>
        <v>0.15283600825210275</v>
      </c>
      <c r="JU343" s="850">
        <f t="shared" ref="JU343" si="3984">JU342</f>
        <v>-1.992456532443132E-2</v>
      </c>
      <c r="JV343" s="850">
        <f t="shared" ref="JV343" si="3985">JV342</f>
        <v>-1.992456532443132E-2</v>
      </c>
      <c r="JW343" s="850">
        <f t="shared" ref="JW343" si="3986">JW342</f>
        <v>-1.992456532443132E-2</v>
      </c>
      <c r="JX343" s="850">
        <f t="shared" ref="JX343" si="3987">JX342</f>
        <v>-1.992456532443132E-2</v>
      </c>
      <c r="JY343" s="850">
        <f t="shared" ref="JY343" si="3988">JY342</f>
        <v>-2.3068393412553956E-2</v>
      </c>
      <c r="JZ343" s="850">
        <f t="shared" ref="JZ343" si="3989">JZ342</f>
        <v>-2.3068393412553956E-2</v>
      </c>
      <c r="KA343" s="850">
        <f t="shared" ref="KA343" si="3990">KA342</f>
        <v>-3.9390477724301931E-2</v>
      </c>
      <c r="KB343" s="850">
        <f t="shared" ref="KB343" si="3991">KB342</f>
        <v>-3.9390477724301931E-2</v>
      </c>
      <c r="KC343" s="850">
        <f t="shared" ref="KC343" si="3992">KC342</f>
        <v>-3.9390477724301931E-2</v>
      </c>
      <c r="KD343" s="850">
        <f t="shared" ref="KD343" si="3993">KD342</f>
        <v>0.44434232363259163</v>
      </c>
      <c r="KE343" s="850">
        <f t="shared" ref="KE343" si="3994">KE342</f>
        <v>0.44434232363259163</v>
      </c>
      <c r="KF343" s="850">
        <f t="shared" ref="KF343" si="3995">KF342</f>
        <v>0.44434232363259163</v>
      </c>
      <c r="KG343" s="850">
        <f t="shared" ref="KG343" si="3996">KG342</f>
        <v>0.44434232363259163</v>
      </c>
      <c r="KH343" s="850">
        <f t="shared" ref="KH343" si="3997">KH342</f>
        <v>-5.8311173683728512E-2</v>
      </c>
      <c r="KI343" s="850">
        <f t="shared" ref="KI343" si="3998">KI342</f>
        <v>-5.8311173683728512E-2</v>
      </c>
      <c r="KJ343" s="850">
        <f t="shared" ref="KJ343" si="3999">KJ342</f>
        <v>-5.8311173683728512E-2</v>
      </c>
      <c r="KK343" s="850">
        <f t="shared" ref="KK343" si="4000">KK342</f>
        <v>-5.8311173683728512E-2</v>
      </c>
      <c r="KL343" s="850">
        <f t="shared" ref="KL343" si="4001">KL342</f>
        <v>-5.8311173683728512E-2</v>
      </c>
      <c r="KM343" s="850">
        <f t="shared" ref="KM343" si="4002">KM342</f>
        <v>-5.8311173683728512E-2</v>
      </c>
      <c r="KN343" s="850">
        <f t="shared" ref="KN343" si="4003">KN342</f>
        <v>-5.8311173683728512E-2</v>
      </c>
      <c r="KO343" s="850">
        <f t="shared" ref="KO343" si="4004">KO342</f>
        <v>-5.8311173683728512E-2</v>
      </c>
      <c r="KP343" s="850">
        <f t="shared" ref="KP343" si="4005">KP342</f>
        <v>-5.6256493297381027E-2</v>
      </c>
      <c r="KQ343" s="850">
        <f t="shared" ref="KQ343" si="4006">KQ342</f>
        <v>-5.6256493297381027E-2</v>
      </c>
      <c r="KR343" s="850">
        <f t="shared" ref="KR343" si="4007">KR342</f>
        <v>-5.6256493297381027E-2</v>
      </c>
      <c r="KS343" s="850">
        <f t="shared" ref="KS343" si="4008">KS342</f>
        <v>-5.6256493297381027E-2</v>
      </c>
      <c r="KT343" s="850">
        <f t="shared" ref="KT343" si="4009">KT342</f>
        <v>-5.6256493297381027E-2</v>
      </c>
      <c r="KU343" s="850">
        <f t="shared" ref="KU343" si="4010">KU342</f>
        <v>-5.6256493297381027E-2</v>
      </c>
      <c r="KV343" s="850">
        <f t="shared" ref="KV343" si="4011">KV342</f>
        <v>-5.6256493297381027E-2</v>
      </c>
      <c r="KW343" s="850">
        <f t="shared" ref="KW343" si="4012">KW342</f>
        <v>-2.309544404196906E-2</v>
      </c>
      <c r="KX343" s="850">
        <f t="shared" ref="KX343" si="4013">KX342</f>
        <v>-2.309544404196906E-2</v>
      </c>
      <c r="KY343" s="850">
        <f t="shared" ref="KY343" si="4014">KY342</f>
        <v>-2.309544404196906E-2</v>
      </c>
      <c r="KZ343" s="850">
        <f t="shared" ref="KZ343" si="4015">KZ342</f>
        <v>-2.309544404196906E-2</v>
      </c>
      <c r="LA343" s="850">
        <f t="shared" ref="LA343" si="4016">LA342</f>
        <v>-2.309544404196906E-2</v>
      </c>
      <c r="LB343" s="850">
        <f t="shared" ref="LB343" si="4017">LB342</f>
        <v>-0.44860882228283039</v>
      </c>
      <c r="LC343" s="850">
        <f t="shared" ref="LC343" si="4018">LC342</f>
        <v>-0.44860882228283039</v>
      </c>
      <c r="LD343" s="850">
        <f t="shared" ref="LD343" si="4019">LD342</f>
        <v>-0.44860882228283039</v>
      </c>
      <c r="LE343" s="850">
        <f t="shared" ref="LE343" si="4020">LE342</f>
        <v>-0.44860882228283039</v>
      </c>
      <c r="LF343" s="850">
        <f t="shared" ref="LF343" si="4021">LF342</f>
        <v>-0.53533508503888072</v>
      </c>
      <c r="LG343" s="850">
        <f t="shared" ref="LG343" si="4022">LG342</f>
        <v>-0.53533508503888072</v>
      </c>
      <c r="LH343" s="850">
        <f t="shared" ref="LH343" si="4023">LH342</f>
        <v>-0.53533508503888072</v>
      </c>
      <c r="LI343" s="850">
        <f t="shared" ref="LI343" si="4024">LI342</f>
        <v>-0.53533508503888072</v>
      </c>
      <c r="LJ343" s="850">
        <f t="shared" ref="LJ343" si="4025">LJ342</f>
        <v>-0.53533508503888072</v>
      </c>
      <c r="LK343" s="850">
        <f t="shared" ref="LK343" si="4026">LK342</f>
        <v>-0.53533508503888072</v>
      </c>
      <c r="LL343" s="850">
        <f t="shared" ref="LL343" si="4027">LL342</f>
        <v>-0.53533508503888072</v>
      </c>
      <c r="LM343" s="850">
        <f t="shared" ref="LM343" si="4028">LM342</f>
        <v>-0.53533508503888072</v>
      </c>
      <c r="LN343" s="850">
        <f t="shared" ref="LN343" si="4029">LN342</f>
        <v>-0.34812646324090224</v>
      </c>
      <c r="LO343" s="850">
        <f t="shared" ref="LO343" si="4030">LO342</f>
        <v>-0.34812646324090224</v>
      </c>
      <c r="LP343" s="850">
        <f t="shared" ref="LP343" si="4031">LP342</f>
        <v>-0.34812646324090224</v>
      </c>
      <c r="LQ343" s="850">
        <f t="shared" ref="LQ343" si="4032">LQ342</f>
        <v>-0.34812646324090224</v>
      </c>
      <c r="LR343" s="850">
        <f t="shared" ref="LR343" si="4033">LR342</f>
        <v>-0.34812646324090224</v>
      </c>
      <c r="LS343" s="850">
        <f t="shared" ref="LS343" si="4034">LS342</f>
        <v>-0.34812646324090224</v>
      </c>
      <c r="LT343" s="850">
        <f t="shared" ref="LT343" si="4035">LT342</f>
        <v>-0.34812646324090224</v>
      </c>
      <c r="LU343" s="850">
        <f t="shared" ref="LU343" si="4036">LU342</f>
        <v>0</v>
      </c>
      <c r="LV343" s="850">
        <f t="shared" ref="LV343" si="4037">LV342</f>
        <v>0</v>
      </c>
      <c r="LW343" s="850">
        <f t="shared" ref="LW343" si="4038">LW342</f>
        <v>0</v>
      </c>
      <c r="LX343" s="850">
        <f t="shared" ref="LX343" si="4039">LX342</f>
        <v>0</v>
      </c>
      <c r="LY343" s="850">
        <f t="shared" ref="LY343" si="4040">LY342</f>
        <v>0</v>
      </c>
      <c r="LZ343" s="850">
        <f t="shared" ref="LZ343" si="4041">LZ342</f>
        <v>0</v>
      </c>
      <c r="MA343" s="850">
        <f t="shared" ref="MA343" si="4042">MA342</f>
        <v>0</v>
      </c>
      <c r="MB343" s="850">
        <f t="shared" ref="MB343" si="4043">MB342</f>
        <v>0</v>
      </c>
      <c r="MC343" s="850">
        <f t="shared" ref="MC343" si="4044">MC342</f>
        <v>0</v>
      </c>
      <c r="MD343" s="850">
        <f t="shared" ref="MD343" si="4045">MD342</f>
        <v>0.59477165347928285</v>
      </c>
      <c r="ME343" s="850">
        <f t="shared" ref="ME343" si="4046">ME342</f>
        <v>0.59477165347928285</v>
      </c>
      <c r="MF343" s="850">
        <f t="shared" ref="MF343" si="4047">MF342</f>
        <v>0.59477165347928285</v>
      </c>
      <c r="MG343" s="850">
        <f t="shared" ref="MG343" si="4048">MG342</f>
        <v>0.59477165347928285</v>
      </c>
      <c r="MH343" s="850">
        <f t="shared" ref="MH343" si="4049">MH342</f>
        <v>-6.7790507756432916E-2</v>
      </c>
      <c r="MI343" s="850">
        <f t="shared" ref="MI343" si="4050">MI342</f>
        <v>-6.7790507756432916E-2</v>
      </c>
      <c r="MJ343" s="850">
        <f t="shared" ref="MJ343" si="4051">MJ342</f>
        <v>-6.7790507756432916E-2</v>
      </c>
      <c r="MK343" s="850">
        <f t="shared" ref="MK343" si="4052">MK342</f>
        <v>-6.7790507756432916E-2</v>
      </c>
      <c r="ML343" s="850">
        <f t="shared" ref="ML343" si="4053">ML342</f>
        <v>-6.7790507756432916E-2</v>
      </c>
      <c r="MM343" s="850">
        <f t="shared" ref="MM343" si="4054">MM342</f>
        <v>-6.7790507756432916E-2</v>
      </c>
      <c r="MN343" s="850">
        <f t="shared" ref="MN343" si="4055">MN342</f>
        <v>-6.7790507756432916E-2</v>
      </c>
      <c r="MO343" s="850">
        <f t="shared" ref="MO343" si="4056">MO342</f>
        <v>-6.7790507756432916E-2</v>
      </c>
      <c r="MP343" s="850">
        <f t="shared" ref="MP343" si="4057">MP342</f>
        <v>0.85363113742559982</v>
      </c>
      <c r="MQ343" s="850">
        <f t="shared" ref="MQ343" si="4058">MQ342</f>
        <v>0.85363113742559982</v>
      </c>
      <c r="MR343" s="850">
        <f t="shared" ref="MR343" si="4059">MR342</f>
        <v>0.85363113742559982</v>
      </c>
      <c r="MS343" s="850">
        <f t="shared" ref="MS343" si="4060">MS342</f>
        <v>0.85363113742559982</v>
      </c>
      <c r="MT343" s="850">
        <f t="shared" ref="MT343" si="4061">MT342</f>
        <v>0.85363113742559982</v>
      </c>
      <c r="MU343" s="850">
        <f t="shared" ref="MU343" si="4062">MU342</f>
        <v>0.85363113742559982</v>
      </c>
      <c r="MV343" s="850">
        <f t="shared" ref="MV343" si="4063">MV342</f>
        <v>0.85363113742559982</v>
      </c>
      <c r="MW343" s="850">
        <f t="shared" ref="MW343" si="4064">MW342</f>
        <v>0.35520141998073029</v>
      </c>
      <c r="MX343" s="850">
        <f t="shared" ref="MX343" si="4065">MX342</f>
        <v>0.35520141998073029</v>
      </c>
      <c r="MY343" s="850">
        <f t="shared" ref="MY343" si="4066">MY342</f>
        <v>0.35520141998073029</v>
      </c>
      <c r="MZ343" s="850">
        <f t="shared" ref="MZ343" si="4067">MZ342</f>
        <v>0.35520141998073029</v>
      </c>
      <c r="NA343" s="850">
        <f t="shared" ref="NA343" si="4068">NA342</f>
        <v>0.35520141998073029</v>
      </c>
      <c r="NB343" s="850">
        <f t="shared" ref="NB343" si="4069">NB342</f>
        <v>4.9951640288711019E-2</v>
      </c>
      <c r="NC343" s="850">
        <f t="shared" ref="NC343" si="4070">NC342</f>
        <v>4.9951640288711019E-2</v>
      </c>
      <c r="ND343" s="850">
        <f t="shared" ref="ND343" si="4071">ND342</f>
        <v>4.9951640288711019E-2</v>
      </c>
      <c r="NE343" s="850">
        <f t="shared" ref="NE343" si="4072">NE342</f>
        <v>4.9951640288711019E-2</v>
      </c>
      <c r="NF343" s="850">
        <f t="shared" ref="NF343" si="4073">NF342</f>
        <v>-6.6916885629844103E-3</v>
      </c>
      <c r="NG343" s="850">
        <f t="shared" ref="NG343" si="4074">NG342</f>
        <v>-6.6916885629844103E-3</v>
      </c>
      <c r="NH343" s="850">
        <f t="shared" ref="NH343" si="4075">NH342</f>
        <v>-6.6916885629844103E-3</v>
      </c>
      <c r="NI343" s="850">
        <f t="shared" ref="NI343" si="4076">NI342</f>
        <v>-6.6916885629844103E-3</v>
      </c>
      <c r="NJ343" s="850">
        <f t="shared" ref="NJ343" si="4077">NJ342</f>
        <v>-6.6916885629844103E-3</v>
      </c>
      <c r="NK343" s="850">
        <f t="shared" ref="NK343" si="4078">NK342</f>
        <v>-6.6916885629844103E-3</v>
      </c>
      <c r="NL343" s="850">
        <f t="shared" ref="NL343" si="4079">NL342</f>
        <v>-6.6916885629844103E-3</v>
      </c>
      <c r="NM343" s="850">
        <f t="shared" ref="NM343" si="4080">NM342</f>
        <v>-6.6916885629844103E-3</v>
      </c>
      <c r="NN343" s="850">
        <f t="shared" ref="NN343" si="4081">NN342</f>
        <v>-0.34812646324090224</v>
      </c>
      <c r="NO343" s="850">
        <f t="shared" ref="NO343" si="4082">NO342</f>
        <v>-0.34812646324090224</v>
      </c>
      <c r="NP343" s="850">
        <f t="shared" ref="NP343" si="4083">NP342</f>
        <v>-0.34812646324090224</v>
      </c>
      <c r="NQ343" s="850">
        <f t="shared" ref="NQ343" si="4084">NQ342</f>
        <v>-0.34812646324090224</v>
      </c>
      <c r="NR343" s="850">
        <f t="shared" ref="NR343" si="4085">NR342</f>
        <v>-0.34812646324090224</v>
      </c>
      <c r="NS343" s="850">
        <f t="shared" ref="NS343" si="4086">NS342</f>
        <v>-0.34812646324090224</v>
      </c>
      <c r="NT343" s="850">
        <f t="shared" ref="NT343" si="4087">NT342</f>
        <v>-0.34812646324090224</v>
      </c>
      <c r="NU343" s="850">
        <f t="shared" ref="NU343" si="4088">NU342</f>
        <v>0</v>
      </c>
      <c r="NV343" s="850">
        <f t="shared" ref="NV343" si="4089">NV342</f>
        <v>0</v>
      </c>
      <c r="NW343" s="850">
        <f t="shared" ref="NW343" si="4090">NW342</f>
        <v>0</v>
      </c>
      <c r="NX343" s="850">
        <f t="shared" ref="NX343" si="4091">NX342</f>
        <v>0</v>
      </c>
      <c r="NY343" s="850">
        <f t="shared" ref="NY343" si="4092">NY342</f>
        <v>0</v>
      </c>
      <c r="NZ343" s="850">
        <f t="shared" ref="NZ343" si="4093">NZ342</f>
        <v>0</v>
      </c>
      <c r="OA343" s="850">
        <f t="shared" ref="OA343" si="4094">OA342</f>
        <v>0</v>
      </c>
      <c r="OB343" s="850">
        <f t="shared" ref="OB343" si="4095">OB342</f>
        <v>0</v>
      </c>
      <c r="OC343" s="850">
        <f t="shared" ref="OC343" si="4096">OC342</f>
        <v>0</v>
      </c>
      <c r="OD343" s="850">
        <f t="shared" ref="OD343" si="4097">OD342</f>
        <v>0.59477165347928285</v>
      </c>
      <c r="OE343" s="850">
        <f t="shared" ref="OE343" si="4098">OE342</f>
        <v>0.59477165347928285</v>
      </c>
      <c r="OF343" s="850">
        <f t="shared" ref="OF343" si="4099">OF342</f>
        <v>0.59477165347928285</v>
      </c>
      <c r="OG343" s="850">
        <f t="shared" ref="OG343" si="4100">OG342</f>
        <v>0.59477165347928285</v>
      </c>
      <c r="OH343" s="850">
        <f t="shared" ref="OH343" si="4101">OH342</f>
        <v>-6.7790507756432916E-2</v>
      </c>
      <c r="OI343" s="850">
        <f t="shared" ref="OI343" si="4102">OI342</f>
        <v>-6.7790507756432916E-2</v>
      </c>
      <c r="OJ343" s="850">
        <f t="shared" ref="OJ343" si="4103">OJ342</f>
        <v>-6.7790507756432916E-2</v>
      </c>
      <c r="OK343" s="850">
        <f t="shared" ref="OK343" si="4104">OK342</f>
        <v>-6.7790507756432916E-2</v>
      </c>
      <c r="OL343" s="850">
        <f t="shared" ref="OL343" si="4105">OL342</f>
        <v>-6.7790507756432916E-2</v>
      </c>
      <c r="OM343" s="850">
        <f t="shared" ref="OM343" si="4106">OM342</f>
        <v>-6.7790507756432916E-2</v>
      </c>
      <c r="ON343" s="850">
        <f t="shared" ref="ON343" si="4107">ON342</f>
        <v>-6.7790507756432916E-2</v>
      </c>
      <c r="OO343" s="850">
        <f t="shared" ref="OO343" si="4108">OO342</f>
        <v>-6.7790507756432916E-2</v>
      </c>
      <c r="OP343" s="850">
        <f t="shared" ref="OP343" si="4109">OP342</f>
        <v>0.85363113742559982</v>
      </c>
      <c r="OQ343" s="850">
        <f t="shared" ref="OQ343" si="4110">OQ342</f>
        <v>0.85363113742559982</v>
      </c>
      <c r="OR343" s="850">
        <f t="shared" ref="OR343" si="4111">OR342</f>
        <v>0.85363113742559982</v>
      </c>
      <c r="OS343" s="850">
        <f t="shared" ref="OS343" si="4112">OS342</f>
        <v>0.85363113742559982</v>
      </c>
      <c r="OT343" s="850">
        <f t="shared" ref="OT343" si="4113">OT342</f>
        <v>0.85363113742559982</v>
      </c>
      <c r="OU343" s="850">
        <f t="shared" ref="OU343" si="4114">OU342</f>
        <v>0.85363113742559982</v>
      </c>
      <c r="OV343" s="850">
        <f t="shared" ref="OV343" si="4115">OV342</f>
        <v>0.85363113742559982</v>
      </c>
      <c r="OW343" s="850">
        <f t="shared" ref="OW343" si="4116">OW342</f>
        <v>0.35520141998073029</v>
      </c>
      <c r="OX343" s="850">
        <f t="shared" ref="OX343" si="4117">OX342</f>
        <v>0.35520141998073029</v>
      </c>
      <c r="OY343" s="850">
        <f t="shared" ref="OY343" si="4118">OY342</f>
        <v>0.35520141998073029</v>
      </c>
      <c r="OZ343" s="850">
        <f t="shared" ref="OZ343" si="4119">OZ342</f>
        <v>0.35520141998073029</v>
      </c>
      <c r="PA343" s="850">
        <f t="shared" ref="PA343" si="4120">PA342</f>
        <v>0.35520141998073029</v>
      </c>
      <c r="PB343" s="850">
        <f t="shared" ref="PB343" si="4121">PB342</f>
        <v>4.9951640288711019E-2</v>
      </c>
      <c r="PC343" s="850">
        <f t="shared" ref="PC343" si="4122">PC342</f>
        <v>4.9951640288711019E-2</v>
      </c>
      <c r="PD343" s="850">
        <f t="shared" ref="PD343" si="4123">PD342</f>
        <v>4.9951640288711019E-2</v>
      </c>
      <c r="PE343" s="850">
        <f t="shared" ref="PE343" si="4124">PE342</f>
        <v>4.9951640288711019E-2</v>
      </c>
      <c r="PF343" s="850">
        <f t="shared" ref="PF343" si="4125">PF342</f>
        <v>-6.6916885629844103E-3</v>
      </c>
      <c r="PG343" s="850">
        <f t="shared" ref="PG343" si="4126">PG342</f>
        <v>-6.6916885629844103E-3</v>
      </c>
      <c r="PH343" s="850">
        <f t="shared" ref="PH343" si="4127">PH342</f>
        <v>-6.6916885629844103E-3</v>
      </c>
      <c r="PI343" s="850">
        <f t="shared" ref="PI343" si="4128">PI342</f>
        <v>-6.6916885629844103E-3</v>
      </c>
      <c r="PJ343" s="850">
        <f t="shared" ref="PJ343" si="4129">PJ342</f>
        <v>-6.6916885629844103E-3</v>
      </c>
      <c r="PK343" s="850">
        <f t="shared" ref="PK343" si="4130">PK342</f>
        <v>-6.6916885629844103E-3</v>
      </c>
      <c r="PL343" s="850">
        <f t="shared" ref="PL343" si="4131">PL342</f>
        <v>-6.6916885629844103E-3</v>
      </c>
      <c r="PM343" s="850">
        <f t="shared" ref="PM343" si="4132">PM342</f>
        <v>-6.6916885629844103E-3</v>
      </c>
      <c r="PN343" s="850">
        <f t="shared" ref="PN343" si="4133">PN342</f>
        <v>-0.34812646324090224</v>
      </c>
      <c r="PO343" s="850">
        <f t="shared" ref="PO343" si="4134">PO342</f>
        <v>-0.34812646324090224</v>
      </c>
      <c r="PP343" s="850">
        <f t="shared" ref="PP343" si="4135">PP342</f>
        <v>-0.34812646324090224</v>
      </c>
      <c r="PQ343" s="850">
        <f t="shared" ref="PQ343" si="4136">PQ342</f>
        <v>-0.34812646324090224</v>
      </c>
      <c r="PR343" s="850">
        <f t="shared" ref="PR343" si="4137">PR342</f>
        <v>-0.34812646324090224</v>
      </c>
      <c r="PS343" s="850">
        <f t="shared" ref="PS343" si="4138">PS342</f>
        <v>-0.34812646324090224</v>
      </c>
      <c r="PT343" s="850">
        <f t="shared" ref="PT343" si="4139">PT342</f>
        <v>-0.34812646324090224</v>
      </c>
      <c r="PU343" s="850">
        <f t="shared" ref="PU343" si="4140">PU342</f>
        <v>0</v>
      </c>
      <c r="PV343" s="850">
        <f t="shared" ref="PV343" si="4141">PV342</f>
        <v>0</v>
      </c>
      <c r="PW343" s="850">
        <f t="shared" ref="PW343" si="4142">PW342</f>
        <v>0</v>
      </c>
      <c r="PX343" s="850">
        <f t="shared" ref="PX343" si="4143">PX342</f>
        <v>0</v>
      </c>
      <c r="PY343" s="850">
        <f t="shared" ref="PY343" si="4144">PY342</f>
        <v>0</v>
      </c>
      <c r="PZ343" s="850">
        <f t="shared" ref="PZ343" si="4145">PZ342</f>
        <v>0</v>
      </c>
      <c r="QA343" s="850">
        <f t="shared" ref="QA343" si="4146">QA342</f>
        <v>0</v>
      </c>
      <c r="QB343" s="850">
        <f t="shared" ref="QB343" si="4147">QB342</f>
        <v>0</v>
      </c>
      <c r="QC343" s="850">
        <f t="shared" ref="QC343" si="4148">QC342</f>
        <v>0</v>
      </c>
      <c r="QD343" s="850">
        <f t="shared" ref="QD343" si="4149">QD342</f>
        <v>0.59477165347928285</v>
      </c>
      <c r="QE343" s="850">
        <f t="shared" ref="QE343" si="4150">QE342</f>
        <v>0.59477165347928285</v>
      </c>
      <c r="QF343" s="850">
        <f t="shared" ref="QF343" si="4151">QF342</f>
        <v>0.59477165347928285</v>
      </c>
      <c r="QG343" s="850">
        <f t="shared" ref="QG343" si="4152">QG342</f>
        <v>0.59477165347928285</v>
      </c>
      <c r="QH343" s="850">
        <f t="shared" ref="QH343" si="4153">QH342</f>
        <v>-6.7790507756432916E-2</v>
      </c>
      <c r="QI343" s="850">
        <f t="shared" ref="QI343" si="4154">QI342</f>
        <v>-6.7790507756432916E-2</v>
      </c>
      <c r="QJ343" s="850">
        <f t="shared" ref="QJ343" si="4155">QJ342</f>
        <v>-6.7790507756432916E-2</v>
      </c>
      <c r="QK343" s="850">
        <f t="shared" ref="QK343" si="4156">QK342</f>
        <v>-6.7790507756432916E-2</v>
      </c>
      <c r="QL343" s="850">
        <f t="shared" ref="QL343" si="4157">QL342</f>
        <v>-6.7790507756432916E-2</v>
      </c>
      <c r="QM343" s="850">
        <f t="shared" ref="QM343" si="4158">QM342</f>
        <v>-6.7790507756432916E-2</v>
      </c>
      <c r="QN343" s="850">
        <f t="shared" ref="QN343" si="4159">QN342</f>
        <v>-6.7790507756432916E-2</v>
      </c>
      <c r="QO343" s="850">
        <f t="shared" ref="QO343" si="4160">QO342</f>
        <v>-6.7790507756432916E-2</v>
      </c>
      <c r="QP343" s="850">
        <f t="shared" ref="QP343" si="4161">QP342</f>
        <v>0.85363113742559982</v>
      </c>
      <c r="QQ343" s="850">
        <f t="shared" ref="QQ343" si="4162">QQ342</f>
        <v>0.85363113742559982</v>
      </c>
      <c r="QR343" s="850">
        <f t="shared" ref="QR343" si="4163">QR342</f>
        <v>0.85363113742559982</v>
      </c>
      <c r="QS343" s="850">
        <f t="shared" ref="QS343" si="4164">QS342</f>
        <v>0.85363113742559982</v>
      </c>
      <c r="QT343" s="850">
        <f t="shared" ref="QT343" si="4165">QT342</f>
        <v>0.85363113742559982</v>
      </c>
      <c r="QU343" s="850">
        <f t="shared" ref="QU343" si="4166">QU342</f>
        <v>0.85363113742559982</v>
      </c>
      <c r="QV343" s="850">
        <f t="shared" ref="QV343" si="4167">QV342</f>
        <v>0.85363113742559982</v>
      </c>
      <c r="QW343" s="850">
        <f t="shared" ref="QW343" si="4168">QW342</f>
        <v>0.35520141998073029</v>
      </c>
      <c r="QX343" s="850">
        <f t="shared" ref="QX343" si="4169">QX342</f>
        <v>0.35520141998073029</v>
      </c>
      <c r="QY343" s="850">
        <f t="shared" ref="QY343" si="4170">QY342</f>
        <v>0.35520141998073029</v>
      </c>
      <c r="QZ343" s="850">
        <f t="shared" ref="QZ343" si="4171">QZ342</f>
        <v>0.35520141998073029</v>
      </c>
      <c r="RA343" s="850">
        <f t="shared" ref="RA343" si="4172">RA342</f>
        <v>0.35520141998073029</v>
      </c>
      <c r="RB343" s="850">
        <f t="shared" ref="RB343" si="4173">RB342</f>
        <v>4.9951640288711019E-2</v>
      </c>
      <c r="RC343" s="850">
        <f t="shared" ref="RC343" si="4174">RC342</f>
        <v>4.9951640288711019E-2</v>
      </c>
      <c r="RD343" s="850">
        <f t="shared" ref="RD343" si="4175">RD342</f>
        <v>4.9951640288711019E-2</v>
      </c>
      <c r="RE343" s="850">
        <f t="shared" ref="RE343" si="4176">RE342</f>
        <v>4.9951640288711019E-2</v>
      </c>
      <c r="RF343" s="850">
        <f t="shared" ref="RF343" si="4177">RF342</f>
        <v>-6.6916885629844103E-3</v>
      </c>
      <c r="RG343" s="850">
        <f t="shared" ref="RG343" si="4178">RG342</f>
        <v>-6.6916885629844103E-3</v>
      </c>
      <c r="RH343" s="850">
        <f t="shared" ref="RH343" si="4179">RH342</f>
        <v>-6.6916885629844103E-3</v>
      </c>
      <c r="RI343" s="850">
        <f t="shared" ref="RI343" si="4180">RI342</f>
        <v>-6.6916885629844103E-3</v>
      </c>
      <c r="RJ343" s="850">
        <f t="shared" ref="RJ343" si="4181">RJ342</f>
        <v>-6.6916885629844103E-3</v>
      </c>
      <c r="RK343" s="850">
        <f t="shared" ref="RK343" si="4182">RK342</f>
        <v>-6.6916885629844103E-3</v>
      </c>
      <c r="RL343" s="850">
        <f t="shared" ref="RL343" si="4183">RL342</f>
        <v>-6.6916885629844103E-3</v>
      </c>
      <c r="RM343" s="850">
        <f t="shared" ref="RM343" si="4184">RM342</f>
        <v>-6.6916885629844103E-3</v>
      </c>
      <c r="RN343" s="850">
        <f t="shared" ref="RN343" si="4185">RN342</f>
        <v>-0.34812646324090224</v>
      </c>
      <c r="RO343" s="850">
        <f t="shared" ref="RO343" si="4186">RO342</f>
        <v>-0.34812646324090224</v>
      </c>
      <c r="RP343" s="850">
        <f t="shared" ref="RP343" si="4187">RP342</f>
        <v>-0.34812646324090224</v>
      </c>
      <c r="RQ343" s="850">
        <f t="shared" ref="RQ343" si="4188">RQ342</f>
        <v>-0.34812646324090224</v>
      </c>
      <c r="RR343" s="850">
        <f t="shared" ref="RR343" si="4189">RR342</f>
        <v>-0.34812646324090224</v>
      </c>
      <c r="RS343" s="850">
        <f t="shared" ref="RS343" si="4190">RS342</f>
        <v>-0.34812646324090224</v>
      </c>
      <c r="RT343" s="850">
        <f t="shared" ref="RT343" si="4191">RT342</f>
        <v>-0.34812646324090224</v>
      </c>
      <c r="RU343" s="850">
        <f t="shared" ref="RU343" si="4192">RU342</f>
        <v>0</v>
      </c>
      <c r="RV343" s="850">
        <f t="shared" ref="RV343" si="4193">RV342</f>
        <v>0</v>
      </c>
      <c r="RW343" s="850">
        <f t="shared" ref="RW343" si="4194">RW342</f>
        <v>0</v>
      </c>
      <c r="RX343" s="850">
        <f t="shared" ref="RX343" si="4195">RX342</f>
        <v>0</v>
      </c>
      <c r="RY343" s="850">
        <f t="shared" ref="RY343" si="4196">RY342</f>
        <v>0</v>
      </c>
      <c r="RZ343" s="850">
        <f t="shared" ref="RZ343" si="4197">RZ342</f>
        <v>0</v>
      </c>
      <c r="SA343" s="850">
        <f t="shared" ref="SA343" si="4198">SA342</f>
        <v>0</v>
      </c>
      <c r="SB343" s="850">
        <f t="shared" ref="SB343" si="4199">SB342</f>
        <v>0</v>
      </c>
      <c r="SC343" s="850">
        <f t="shared" ref="SC343" si="4200">SC342</f>
        <v>0</v>
      </c>
      <c r="SD343" s="850">
        <f t="shared" ref="SD343" si="4201">SD342</f>
        <v>0.59477165347928285</v>
      </c>
      <c r="SE343" s="850">
        <f t="shared" ref="SE343" si="4202">SE342</f>
        <v>0.59477165347928285</v>
      </c>
      <c r="SF343" s="850">
        <f t="shared" ref="SF343" si="4203">SF342</f>
        <v>0.59477165347928285</v>
      </c>
      <c r="SG343" s="850">
        <f t="shared" ref="SG343" si="4204">SG342</f>
        <v>0.59477165347928285</v>
      </c>
      <c r="SH343" s="850">
        <f t="shared" ref="SH343" si="4205">SH342</f>
        <v>-6.7790507756432916E-2</v>
      </c>
      <c r="SI343" s="850">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1246</v>
      </c>
    </row>
    <row r="13" spans="1:2" x14ac:dyDescent="0.25">
      <c r="A13" t="s">
        <v>1247</v>
      </c>
      <c r="B13" s="848">
        <v>0.1</v>
      </c>
    </row>
    <row r="14" spans="1:2" ht="9.75" customHeight="1" x14ac:dyDescent="0.25"/>
    <row r="15" spans="1:2" x14ac:dyDescent="0.25">
      <c r="A15" s="66" t="s">
        <v>259</v>
      </c>
    </row>
    <row r="16" spans="1:2" x14ac:dyDescent="0.25">
      <c r="A16" t="s">
        <v>1248</v>
      </c>
      <c r="B16" s="848">
        <v>7.4999999999999997E-2</v>
      </c>
    </row>
    <row r="17" spans="1:2" ht="9.75" customHeight="1" x14ac:dyDescent="0.25"/>
    <row r="18" spans="1:2" x14ac:dyDescent="0.25">
      <c r="A18" t="s">
        <v>1228</v>
      </c>
      <c r="B18" s="848">
        <v>7.4999999999999997E-2</v>
      </c>
    </row>
    <row r="20" spans="1:2" x14ac:dyDescent="0.25">
      <c r="A20" s="66" t="s">
        <v>84</v>
      </c>
    </row>
    <row r="21" spans="1:2" x14ac:dyDescent="0.25">
      <c r="A21" t="s">
        <v>1249</v>
      </c>
      <c r="B21" s="848">
        <v>0.15</v>
      </c>
    </row>
    <row r="22" spans="1:2" ht="9.75" customHeight="1" x14ac:dyDescent="0.25"/>
    <row r="23" spans="1:2" x14ac:dyDescent="0.25">
      <c r="A23" t="s">
        <v>1227</v>
      </c>
      <c r="B23" s="848">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1245</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8">
        <f>MIN(364,INT((C59 - DATE(YEAR(C59),1,1))))</f>
        <v>104</v>
      </c>
      <c r="C59" s="753">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opLeftCell="A4" zoomScaleNormal="100" workbookViewId="0">
      <selection activeCell="J37" sqref="J37"/>
    </sheetView>
  </sheetViews>
  <sheetFormatPr defaultColWidth="8.42578125" defaultRowHeight="15" outlineLevelRow="2"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921</v>
      </c>
      <c r="J18" s="35"/>
      <c r="K18" s="14" t="s">
        <v>920</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736</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v>8</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4">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4">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4">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4">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4">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4">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4">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4">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4">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4">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4">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4">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4">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4">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4">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4">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4">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3">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3">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3">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3">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3">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3">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3">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3">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3">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3">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3">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3">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3">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3">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3">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3">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3">
        <f t="shared" si="0"/>
        <v>1.0685</v>
      </c>
      <c r="K148" s="692"/>
      <c r="L148" s="654"/>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3">
        <f>H153</f>
        <v>0.44</v>
      </c>
      <c r="J153" s="853">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3">
        <f t="shared" ref="I154:I169" si="1">H154</f>
        <v>0.44</v>
      </c>
      <c r="J154" s="853">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3">
        <f t="shared" si="1"/>
        <v>0.3</v>
      </c>
      <c r="J155" s="853">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3">
        <f t="shared" si="1"/>
        <v>0.3</v>
      </c>
      <c r="J156" s="853">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3">
        <f t="shared" si="1"/>
        <v>0.3</v>
      </c>
      <c r="J157" s="853">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3">
        <f t="shared" si="1"/>
        <v>0.3</v>
      </c>
      <c r="J158" s="853">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3">
        <f t="shared" si="1"/>
        <v>0.3</v>
      </c>
      <c r="J159" s="853">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3">
        <f t="shared" si="1"/>
        <v>0.4</v>
      </c>
      <c r="J160" s="853">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3">
        <f t="shared" si="1"/>
        <v>0.4</v>
      </c>
      <c r="J161" s="853">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3">
        <f t="shared" si="1"/>
        <v>0.4</v>
      </c>
      <c r="J162" s="853">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3">
        <f t="shared" si="1"/>
        <v>0.2</v>
      </c>
      <c r="J163" s="853">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3">
        <f t="shared" si="1"/>
        <v>0.2</v>
      </c>
      <c r="J164" s="853">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3">
        <f t="shared" si="1"/>
        <v>0.3</v>
      </c>
      <c r="J165" s="853">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3">
        <f t="shared" si="1"/>
        <v>0.42</v>
      </c>
      <c r="J166" s="853">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3">
        <f t="shared" si="1"/>
        <v>0.42</v>
      </c>
      <c r="J167" s="853">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3">
        <f t="shared" si="1"/>
        <v>0.2</v>
      </c>
      <c r="J168" s="853">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3">
        <f t="shared" si="1"/>
        <v>0.2</v>
      </c>
      <c r="J169" s="853">
        <f t="shared" si="2"/>
        <v>0.56013102480112298</v>
      </c>
      <c r="K169" s="654"/>
      <c r="L169" s="654"/>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6">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6">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6">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6">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6">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6">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6">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6">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6">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6">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6">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6">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6">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6">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6">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6">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6">
        <v>0.97</v>
      </c>
      <c r="I189" s="693">
        <v>0</v>
      </c>
      <c r="J189" s="684">
        <v>1</v>
      </c>
      <c r="K189" s="692"/>
      <c r="L189" s="654"/>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8">
        <v>4.0000000000000001E-3</v>
      </c>
      <c r="I193" s="490">
        <v>2E-3</v>
      </c>
      <c r="J193" s="487">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8">
        <v>4.0000000000000001E-3</v>
      </c>
      <c r="I194" s="490">
        <v>2E-3</v>
      </c>
      <c r="J194" s="487">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8">
        <v>4.0000000000000001E-3</v>
      </c>
      <c r="I195" s="490">
        <v>2E-3</v>
      </c>
      <c r="J195" s="487">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8">
        <v>4.0000000000000001E-3</v>
      </c>
      <c r="I196" s="490">
        <v>2E-3</v>
      </c>
      <c r="J196" s="487">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8">
        <v>4.0000000000000001E-3</v>
      </c>
      <c r="I197" s="490">
        <v>2E-3</v>
      </c>
      <c r="J197" s="487">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8">
        <v>4.0000000000000001E-3</v>
      </c>
      <c r="I198" s="490">
        <v>2E-3</v>
      </c>
      <c r="J198" s="487">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8">
        <v>4.0000000000000001E-3</v>
      </c>
      <c r="I199" s="490">
        <v>2E-3</v>
      </c>
      <c r="J199" s="487">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8">
        <v>4.0000000000000001E-3</v>
      </c>
      <c r="I200" s="490">
        <v>2E-3</v>
      </c>
      <c r="J200" s="487">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8">
        <v>4.0000000000000001E-3</v>
      </c>
      <c r="I201" s="490">
        <v>2E-3</v>
      </c>
      <c r="J201" s="487">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8">
        <v>4.0000000000000001E-3</v>
      </c>
      <c r="I202" s="490">
        <v>2E-3</v>
      </c>
      <c r="J202" s="487">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8">
        <v>4.0000000000000001E-3</v>
      </c>
      <c r="I203" s="490">
        <v>2E-3</v>
      </c>
      <c r="J203" s="487">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8">
        <v>4.0000000000000001E-3</v>
      </c>
      <c r="I204" s="490">
        <v>2E-3</v>
      </c>
      <c r="J204" s="487">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8">
        <v>4.0000000000000001E-3</v>
      </c>
      <c r="I205" s="490">
        <v>2E-3</v>
      </c>
      <c r="J205" s="487">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8">
        <v>4.0000000000000001E-3</v>
      </c>
      <c r="I206" s="490">
        <v>2E-3</v>
      </c>
      <c r="J206" s="487">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8">
        <v>4.0000000000000001E-3</v>
      </c>
      <c r="I207" s="490">
        <v>2E-3</v>
      </c>
      <c r="J207" s="487">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8">
        <v>4.0000000000000001E-3</v>
      </c>
      <c r="I208" s="490">
        <v>2E-3</v>
      </c>
      <c r="J208" s="487">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8">
        <v>4.0000000000000001E-3</v>
      </c>
      <c r="I209" s="490">
        <v>2E-3</v>
      </c>
      <c r="J209" s="487">
        <v>0.1</v>
      </c>
      <c r="L209" s="654"/>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1"/>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1239</v>
      </c>
      <c r="H217" s="862">
        <v>0.115</v>
      </c>
      <c r="I217" s="863">
        <v>0.1065</v>
      </c>
      <c r="J217" s="488">
        <v>0.10150000000000001</v>
      </c>
      <c r="K217" s="488">
        <v>9.5000000000000001E-2</v>
      </c>
      <c r="L217" s="488">
        <v>8.7999999999999995E-2</v>
      </c>
      <c r="M217" s="488">
        <v>8.2000000000000003E-2</v>
      </c>
      <c r="N217" s="488">
        <v>7.6999999999999999E-2</v>
      </c>
      <c r="O217" s="488">
        <v>7.1199999999999999E-2</v>
      </c>
      <c r="P217" s="864">
        <v>5.9900000000000002E-2</v>
      </c>
      <c r="Q217" s="864">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1316</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78">
        <v>5</v>
      </c>
      <c r="K236" s="24"/>
      <c r="L236" s="24" t="s">
        <v>1317</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1318</v>
      </c>
      <c r="L237" s="24" t="s">
        <v>1319</v>
      </c>
      <c r="M237" s="24" t="s">
        <v>1320</v>
      </c>
      <c r="N237" s="24" t="s">
        <v>1321</v>
      </c>
      <c r="O237" s="24" t="s">
        <v>1322</v>
      </c>
      <c r="P237" s="24" t="s">
        <v>1323</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79">
        <f>INDEX($K241:$V241,1,J$236)</f>
        <v>45233</v>
      </c>
      <c r="K241" s="730">
        <v>43820</v>
      </c>
      <c r="L241" s="730">
        <v>45258</v>
      </c>
      <c r="M241" s="730">
        <v>45230</v>
      </c>
      <c r="N241" s="730">
        <v>45246</v>
      </c>
      <c r="O241" s="730">
        <v>45233</v>
      </c>
      <c r="P241" s="730">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8">
        <f>MIN(364,INT((J241 - DATE(YEAR(J241),1,1))))</f>
        <v>306</v>
      </c>
      <c r="K242" s="728">
        <f>MIN(364,INT((K241 - DATE(YEAR(K241),1,1))))</f>
        <v>354</v>
      </c>
      <c r="L242" s="728">
        <f t="shared" ref="L242:P242" si="4">MIN(364,INT((L241 - DATE(YEAR(L241),1,1))))</f>
        <v>331</v>
      </c>
      <c r="M242" s="728">
        <f t="shared" si="4"/>
        <v>303</v>
      </c>
      <c r="N242" s="728">
        <f t="shared" si="4"/>
        <v>319</v>
      </c>
      <c r="O242" s="728">
        <f t="shared" si="4"/>
        <v>306</v>
      </c>
      <c r="P242" s="728">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2">
        <v>9</v>
      </c>
      <c r="L244" s="652">
        <v>15</v>
      </c>
      <c r="M244" s="652">
        <v>15</v>
      </c>
      <c r="N244" s="652">
        <v>15</v>
      </c>
      <c r="O244" s="652">
        <v>15</v>
      </c>
      <c r="P244" s="652">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699" t="str">
        <f>H130</f>
        <v>Harv</v>
      </c>
      <c r="J246" s="160">
        <f t="shared" ref="J246:J248" si="6">INDEX($K246:$V246,1,J$236)</f>
        <v>7.88</v>
      </c>
      <c r="K246" s="655">
        <v>7.88</v>
      </c>
      <c r="L246" s="880">
        <f>K246</f>
        <v>7.88</v>
      </c>
      <c r="M246" s="880">
        <f t="shared" ref="M246:P248" si="7">L246</f>
        <v>7.88</v>
      </c>
      <c r="N246" s="880">
        <f t="shared" si="7"/>
        <v>7.88</v>
      </c>
      <c r="O246" s="880">
        <f t="shared" si="7"/>
        <v>7.88</v>
      </c>
      <c r="P246" s="880">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699" t="str">
        <f>I130</f>
        <v>Graz</v>
      </c>
      <c r="J247" s="160">
        <f t="shared" si="6"/>
        <v>23</v>
      </c>
      <c r="K247" s="655">
        <v>30</v>
      </c>
      <c r="L247" s="655">
        <v>51</v>
      </c>
      <c r="M247" s="655">
        <v>41</v>
      </c>
      <c r="N247" s="655">
        <v>32</v>
      </c>
      <c r="O247" s="655">
        <v>23</v>
      </c>
      <c r="P247" s="655">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699" t="str">
        <f>J130</f>
        <v>Bale</v>
      </c>
      <c r="J248" s="160">
        <f t="shared" si="6"/>
        <v>7.88</v>
      </c>
      <c r="K248" s="655">
        <v>7.88</v>
      </c>
      <c r="L248" s="880">
        <f>K248</f>
        <v>7.88</v>
      </c>
      <c r="M248" s="880">
        <f t="shared" si="7"/>
        <v>7.88</v>
      </c>
      <c r="N248" s="880">
        <f t="shared" si="7"/>
        <v>7.88</v>
      </c>
      <c r="O248" s="880">
        <f t="shared" si="7"/>
        <v>7.88</v>
      </c>
      <c r="P248" s="880">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5">
        <v>3</v>
      </c>
      <c r="L251" s="655">
        <v>1</v>
      </c>
      <c r="M251" s="655">
        <v>1</v>
      </c>
      <c r="N251" s="655">
        <v>1</v>
      </c>
      <c r="O251" s="655">
        <v>1</v>
      </c>
      <c r="P251" s="655">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5">
        <v>3</v>
      </c>
      <c r="L252" s="655">
        <v>1.2</v>
      </c>
      <c r="M252" s="655">
        <v>1.2</v>
      </c>
      <c r="N252" s="655">
        <v>1.2</v>
      </c>
      <c r="O252" s="655">
        <v>1.2</v>
      </c>
      <c r="P252" s="655">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5">
        <v>21</v>
      </c>
      <c r="L253" s="655">
        <v>25</v>
      </c>
      <c r="M253" s="655">
        <v>21</v>
      </c>
      <c r="N253" s="655">
        <v>21</v>
      </c>
      <c r="O253" s="655">
        <v>21</v>
      </c>
      <c r="P253" s="655">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1324</v>
      </c>
      <c r="I254" s="56"/>
      <c r="J254" s="160">
        <f t="shared" si="8"/>
        <v>2.5</v>
      </c>
      <c r="K254" s="655">
        <v>5</v>
      </c>
      <c r="L254" s="655">
        <v>2.5</v>
      </c>
      <c r="M254" s="655">
        <v>2.5</v>
      </c>
      <c r="N254" s="655">
        <v>2.5</v>
      </c>
      <c r="O254" s="655">
        <v>2.5</v>
      </c>
      <c r="P254" s="655">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1257</v>
      </c>
      <c r="I255" s="962" t="s">
        <v>1325</v>
      </c>
      <c r="J255" s="881">
        <f t="shared" si="8"/>
        <v>0.15</v>
      </c>
      <c r="K255" s="660">
        <v>0.15</v>
      </c>
      <c r="L255" s="660">
        <v>0.15</v>
      </c>
      <c r="M255" s="660">
        <v>0.15</v>
      </c>
      <c r="N255" s="660">
        <v>0.15</v>
      </c>
      <c r="O255" s="660">
        <v>0.15</v>
      </c>
      <c r="P255" s="660">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1258</v>
      </c>
      <c r="I256" s="962"/>
      <c r="J256" s="881">
        <f t="shared" si="8"/>
        <v>0.02</v>
      </c>
      <c r="K256" s="660">
        <v>0.02</v>
      </c>
      <c r="L256" s="660">
        <v>0.02</v>
      </c>
      <c r="M256" s="660">
        <v>0.02</v>
      </c>
      <c r="N256" s="660">
        <v>0.02</v>
      </c>
      <c r="O256" s="660">
        <v>0.02</v>
      </c>
      <c r="P256" s="660">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1259</v>
      </c>
      <c r="I257" s="962"/>
      <c r="J257" s="661">
        <f>1-SUM(J255:J256)</f>
        <v>0.83000000000000007</v>
      </c>
      <c r="K257" s="661">
        <f>1-SUM(K255:K256)</f>
        <v>0.83000000000000007</v>
      </c>
      <c r="L257" s="661">
        <f t="shared" ref="L257:P257" si="9">1-SUM(L255:L256)</f>
        <v>0.83000000000000007</v>
      </c>
      <c r="M257" s="661">
        <f t="shared" si="9"/>
        <v>0.83000000000000007</v>
      </c>
      <c r="N257" s="661">
        <f t="shared" si="9"/>
        <v>0.83000000000000007</v>
      </c>
      <c r="O257" s="661">
        <f t="shared" si="9"/>
        <v>0.83000000000000007</v>
      </c>
      <c r="P257" s="661">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1255</v>
      </c>
      <c r="I258" s="56"/>
      <c r="J258" s="160">
        <f t="shared" ref="J258:J259" si="10">INDEX($K258:$V258,1,J$236)</f>
        <v>0</v>
      </c>
      <c r="K258" s="643">
        <v>0</v>
      </c>
      <c r="L258" s="643">
        <v>0</v>
      </c>
      <c r="M258" s="643">
        <v>0</v>
      </c>
      <c r="N258" s="643">
        <v>0</v>
      </c>
      <c r="O258" s="643">
        <v>0</v>
      </c>
      <c r="P258" s="643">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1256</v>
      </c>
      <c r="I259" s="56"/>
      <c r="J259" s="160">
        <f t="shared" si="10"/>
        <v>12</v>
      </c>
      <c r="K259" s="643">
        <v>10</v>
      </c>
      <c r="L259" s="643">
        <v>12</v>
      </c>
      <c r="M259" s="643">
        <v>12</v>
      </c>
      <c r="N259" s="643">
        <v>12</v>
      </c>
      <c r="O259" s="643">
        <v>12</v>
      </c>
      <c r="P259" s="643">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3" t="b">
        <v>1</v>
      </c>
      <c r="L261" s="643" t="b">
        <v>1</v>
      </c>
      <c r="M261" s="643" t="b">
        <v>1</v>
      </c>
      <c r="N261" s="643" t="b">
        <v>1</v>
      </c>
      <c r="O261" s="643" t="b">
        <v>1</v>
      </c>
      <c r="P261" s="643"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3" t="b">
        <f>NOT(J261)</f>
        <v>0</v>
      </c>
      <c r="K262" s="653" t="b">
        <f>NOT(K261)</f>
        <v>0</v>
      </c>
      <c r="L262" s="653" t="b">
        <f t="shared" ref="L262:P262" si="11">NOT(L261)</f>
        <v>0</v>
      </c>
      <c r="M262" s="653" t="b">
        <f t="shared" si="11"/>
        <v>0</v>
      </c>
      <c r="N262" s="653" t="b">
        <f t="shared" si="11"/>
        <v>0</v>
      </c>
      <c r="O262" s="653" t="b">
        <f t="shared" si="11"/>
        <v>0</v>
      </c>
      <c r="P262" s="653"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2">
        <f t="shared" ref="J264:J274" si="12">INDEX($K264:$V264,1,J$236)</f>
        <v>1</v>
      </c>
      <c r="K264" s="655">
        <v>1</v>
      </c>
      <c r="L264" s="655">
        <v>1</v>
      </c>
      <c r="M264" s="655">
        <v>1</v>
      </c>
      <c r="N264" s="655">
        <v>1</v>
      </c>
      <c r="O264" s="655">
        <v>1</v>
      </c>
      <c r="P264" s="655">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3" t="s">
        <v>993</v>
      </c>
      <c r="J265" s="882">
        <f t="shared" si="12"/>
        <v>0</v>
      </c>
      <c r="K265" s="655">
        <v>0</v>
      </c>
      <c r="L265" s="655">
        <v>0</v>
      </c>
      <c r="M265" s="655">
        <v>0</v>
      </c>
      <c r="N265" s="655">
        <v>0</v>
      </c>
      <c r="O265" s="655">
        <v>0</v>
      </c>
      <c r="P265" s="655">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3" t="s">
        <v>1326</v>
      </c>
      <c r="J266" s="882">
        <f t="shared" si="12"/>
        <v>0</v>
      </c>
      <c r="K266" s="655">
        <v>0</v>
      </c>
      <c r="L266" s="655">
        <v>0</v>
      </c>
      <c r="M266" s="655">
        <v>0</v>
      </c>
      <c r="N266" s="655">
        <v>0</v>
      </c>
      <c r="O266" s="655">
        <v>0</v>
      </c>
      <c r="P266" s="655">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3" t="s">
        <v>1327</v>
      </c>
      <c r="J267" s="882">
        <f t="shared" si="12"/>
        <v>0</v>
      </c>
      <c r="K267" s="655">
        <v>0</v>
      </c>
      <c r="L267" s="655">
        <v>0</v>
      </c>
      <c r="M267" s="655">
        <v>0</v>
      </c>
      <c r="N267" s="655">
        <v>0</v>
      </c>
      <c r="O267" s="655">
        <v>0</v>
      </c>
      <c r="P267" s="655">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3" t="s">
        <v>1328</v>
      </c>
      <c r="J268" s="882">
        <f t="shared" si="12"/>
        <v>0</v>
      </c>
      <c r="K268" s="655">
        <v>0</v>
      </c>
      <c r="L268" s="655">
        <v>0</v>
      </c>
      <c r="M268" s="655">
        <v>0</v>
      </c>
      <c r="N268" s="655">
        <v>0</v>
      </c>
      <c r="O268" s="655">
        <v>0</v>
      </c>
      <c r="P268" s="655">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3" t="s">
        <v>1329</v>
      </c>
      <c r="J269" s="882">
        <f t="shared" si="12"/>
        <v>0</v>
      </c>
      <c r="K269" s="655">
        <v>0</v>
      </c>
      <c r="L269" s="655">
        <v>0</v>
      </c>
      <c r="M269" s="655">
        <v>0</v>
      </c>
      <c r="N269" s="655">
        <v>0</v>
      </c>
      <c r="O269" s="655">
        <v>0</v>
      </c>
      <c r="P269" s="655">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3" t="s">
        <v>1330</v>
      </c>
      <c r="J270" s="882">
        <f t="shared" si="12"/>
        <v>0</v>
      </c>
      <c r="K270" s="655">
        <v>0</v>
      </c>
      <c r="L270" s="655">
        <v>0</v>
      </c>
      <c r="M270" s="655">
        <v>0</v>
      </c>
      <c r="N270" s="655">
        <v>0</v>
      </c>
      <c r="O270" s="655">
        <v>0</v>
      </c>
      <c r="P270" s="655">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3" t="s">
        <v>1331</v>
      </c>
      <c r="J271" s="882">
        <f t="shared" si="12"/>
        <v>0</v>
      </c>
      <c r="K271" s="655">
        <v>0</v>
      </c>
      <c r="L271" s="655">
        <v>0</v>
      </c>
      <c r="M271" s="655">
        <v>0</v>
      </c>
      <c r="N271" s="655">
        <v>0</v>
      </c>
      <c r="O271" s="655">
        <v>0</v>
      </c>
      <c r="P271" s="655">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3" t="s">
        <v>1332</v>
      </c>
      <c r="J272" s="882">
        <f t="shared" si="12"/>
        <v>0</v>
      </c>
      <c r="K272" s="655">
        <v>0</v>
      </c>
      <c r="L272" s="655">
        <v>0</v>
      </c>
      <c r="M272" s="655">
        <v>0</v>
      </c>
      <c r="N272" s="655">
        <v>0</v>
      </c>
      <c r="O272" s="655">
        <v>0</v>
      </c>
      <c r="P272" s="655">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3" t="s">
        <v>1333</v>
      </c>
      <c r="J273" s="882">
        <f t="shared" si="12"/>
        <v>0</v>
      </c>
      <c r="K273" s="655">
        <v>0</v>
      </c>
      <c r="L273" s="655">
        <v>0</v>
      </c>
      <c r="M273" s="655">
        <v>0</v>
      </c>
      <c r="N273" s="655">
        <v>0</v>
      </c>
      <c r="O273" s="655">
        <v>0</v>
      </c>
      <c r="P273" s="655">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3" t="s">
        <v>1334</v>
      </c>
      <c r="J274" s="882">
        <f t="shared" si="12"/>
        <v>0</v>
      </c>
      <c r="K274" s="655">
        <v>0</v>
      </c>
      <c r="L274" s="655">
        <v>0</v>
      </c>
      <c r="M274" s="655">
        <v>0</v>
      </c>
      <c r="N274" s="655">
        <v>0</v>
      </c>
      <c r="O274" s="655">
        <v>0</v>
      </c>
      <c r="P274" s="655">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3" t="s">
        <v>1326</v>
      </c>
      <c r="J276" s="882">
        <f t="shared" ref="J276:J281" si="13">INDEX($K276:$V276,1,J$236)</f>
        <v>0.5</v>
      </c>
      <c r="K276" s="655">
        <v>0</v>
      </c>
      <c r="L276" s="655">
        <v>0.4</v>
      </c>
      <c r="M276" s="655">
        <v>0.5</v>
      </c>
      <c r="N276" s="655">
        <v>0.5</v>
      </c>
      <c r="O276" s="655">
        <v>0.5</v>
      </c>
      <c r="P276" s="655">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3" t="s">
        <v>1327</v>
      </c>
      <c r="J277" s="882">
        <f t="shared" si="13"/>
        <v>0.4</v>
      </c>
      <c r="K277" s="655">
        <v>0</v>
      </c>
      <c r="L277" s="655">
        <v>0.5</v>
      </c>
      <c r="M277" s="655">
        <v>0.4</v>
      </c>
      <c r="N277" s="655">
        <v>0.4</v>
      </c>
      <c r="O277" s="655">
        <v>0.4</v>
      </c>
      <c r="P277" s="655">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3" t="s">
        <v>1328</v>
      </c>
      <c r="J278" s="882">
        <f t="shared" si="13"/>
        <v>0</v>
      </c>
      <c r="K278" s="655">
        <v>0</v>
      </c>
      <c r="L278" s="655">
        <v>0</v>
      </c>
      <c r="M278" s="655">
        <v>0</v>
      </c>
      <c r="N278" s="655">
        <v>0</v>
      </c>
      <c r="O278" s="655">
        <v>0</v>
      </c>
      <c r="P278" s="655">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3" t="s">
        <v>1329</v>
      </c>
      <c r="J279" s="882">
        <f t="shared" si="13"/>
        <v>0.1</v>
      </c>
      <c r="K279" s="655">
        <v>0</v>
      </c>
      <c r="L279" s="655">
        <v>0.1</v>
      </c>
      <c r="M279" s="655">
        <v>0.1</v>
      </c>
      <c r="N279" s="655">
        <v>0.1</v>
      </c>
      <c r="O279" s="655">
        <v>0.1</v>
      </c>
      <c r="P279" s="655">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3" t="s">
        <v>1330</v>
      </c>
      <c r="J280" s="882">
        <f t="shared" si="13"/>
        <v>0</v>
      </c>
      <c r="K280" s="655">
        <v>0</v>
      </c>
      <c r="L280" s="655">
        <v>0</v>
      </c>
      <c r="M280" s="655">
        <v>0</v>
      </c>
      <c r="N280" s="655">
        <v>0</v>
      </c>
      <c r="O280" s="655">
        <v>0</v>
      </c>
      <c r="P280" s="655">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3" t="s">
        <v>1331</v>
      </c>
      <c r="J281" s="882">
        <f t="shared" si="13"/>
        <v>0</v>
      </c>
      <c r="K281" s="655">
        <v>0</v>
      </c>
      <c r="L281" s="655">
        <v>0</v>
      </c>
      <c r="M281" s="655">
        <v>0</v>
      </c>
      <c r="N281" s="655">
        <v>0</v>
      </c>
      <c r="O281" s="655">
        <v>0</v>
      </c>
      <c r="P281" s="655">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2">
        <f t="shared" ref="J284:J289" si="14">INDEX($K284:$V284,1,J$236)</f>
        <v>0</v>
      </c>
      <c r="K284" s="643">
        <v>0</v>
      </c>
      <c r="L284" s="643">
        <v>0</v>
      </c>
      <c r="M284" s="643">
        <v>0</v>
      </c>
      <c r="N284" s="643">
        <v>0</v>
      </c>
      <c r="O284" s="643">
        <v>0</v>
      </c>
      <c r="P284" s="643">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2">
        <f t="shared" si="14"/>
        <v>0</v>
      </c>
      <c r="K285" s="643">
        <v>0</v>
      </c>
      <c r="L285" s="643">
        <v>0</v>
      </c>
      <c r="M285" s="643">
        <v>0</v>
      </c>
      <c r="N285" s="643">
        <v>0</v>
      </c>
      <c r="O285" s="643">
        <v>0</v>
      </c>
      <c r="P285" s="643">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2">
        <v>0</v>
      </c>
      <c r="L286" s="652">
        <v>0</v>
      </c>
      <c r="M286" s="652">
        <v>0</v>
      </c>
      <c r="N286" s="652">
        <v>0</v>
      </c>
      <c r="O286" s="652">
        <v>0</v>
      </c>
      <c r="P286" s="652">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2">
        <f t="shared" si="14"/>
        <v>0</v>
      </c>
      <c r="K287" s="643">
        <v>0</v>
      </c>
      <c r="L287" s="643">
        <v>0</v>
      </c>
      <c r="M287" s="643">
        <v>0</v>
      </c>
      <c r="N287" s="643">
        <v>0</v>
      </c>
      <c r="O287" s="643">
        <v>0</v>
      </c>
      <c r="P287" s="643">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1257</v>
      </c>
      <c r="I288" s="962" t="s">
        <v>1325</v>
      </c>
      <c r="J288" s="881">
        <f t="shared" si="14"/>
        <v>0.125</v>
      </c>
      <c r="K288" s="660">
        <v>0.125</v>
      </c>
      <c r="L288" s="660">
        <v>0.125</v>
      </c>
      <c r="M288" s="660">
        <v>0.125</v>
      </c>
      <c r="N288" s="660">
        <v>0.125</v>
      </c>
      <c r="O288" s="660">
        <v>0.125</v>
      </c>
      <c r="P288" s="660">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1258</v>
      </c>
      <c r="I289" s="962"/>
      <c r="J289" s="881">
        <f t="shared" si="14"/>
        <v>0.02</v>
      </c>
      <c r="K289" s="660">
        <v>0.02</v>
      </c>
      <c r="L289" s="660">
        <v>0.02</v>
      </c>
      <c r="M289" s="660">
        <v>0.02</v>
      </c>
      <c r="N289" s="660">
        <v>0.02</v>
      </c>
      <c r="O289" s="660">
        <v>0.02</v>
      </c>
      <c r="P289" s="660">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1259</v>
      </c>
      <c r="I290" s="962"/>
      <c r="J290" s="661">
        <f>1-SUM(J288:J289)</f>
        <v>0.85499999999999998</v>
      </c>
      <c r="K290" s="661">
        <f>1-SUM(K288:K289)</f>
        <v>0.85499999999999998</v>
      </c>
      <c r="L290" s="661">
        <f t="shared" ref="L290:P290" si="15">1-SUM(L288:L289)</f>
        <v>0.85499999999999998</v>
      </c>
      <c r="M290" s="661">
        <f t="shared" si="15"/>
        <v>0.85499999999999998</v>
      </c>
      <c r="N290" s="661">
        <f t="shared" si="15"/>
        <v>0.85499999999999998</v>
      </c>
      <c r="O290" s="661">
        <f t="shared" si="15"/>
        <v>0.85499999999999998</v>
      </c>
      <c r="P290" s="661">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2"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8">
        <v>1</v>
      </c>
      <c r="L295" s="648">
        <v>1</v>
      </c>
      <c r="M295" s="648">
        <v>1</v>
      </c>
      <c r="N295" s="648">
        <v>1</v>
      </c>
      <c r="O295" s="648">
        <v>1</v>
      </c>
      <c r="P295" s="648">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8">
        <v>6</v>
      </c>
      <c r="L296" s="648">
        <v>6</v>
      </c>
      <c r="M296" s="648">
        <v>6</v>
      </c>
      <c r="N296" s="648">
        <v>6</v>
      </c>
      <c r="O296" s="648">
        <v>6</v>
      </c>
      <c r="P296" s="648">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8">
        <v>7</v>
      </c>
      <c r="L297" s="648">
        <v>7</v>
      </c>
      <c r="M297" s="648">
        <v>7</v>
      </c>
      <c r="N297" s="648">
        <v>7</v>
      </c>
      <c r="O297" s="648">
        <v>7</v>
      </c>
      <c r="P297" s="648">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0" t="b">
        <v>1</v>
      </c>
      <c r="L300" s="650" t="b">
        <v>0</v>
      </c>
      <c r="M300" s="650" t="b">
        <v>1</v>
      </c>
      <c r="N300" s="650" t="b">
        <v>1</v>
      </c>
      <c r="O300" s="650" t="b">
        <v>1</v>
      </c>
      <c r="P300" s="650"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0" t="b">
        <v>0</v>
      </c>
      <c r="L301" s="650" t="b">
        <v>0</v>
      </c>
      <c r="M301" s="650" t="b">
        <v>0</v>
      </c>
      <c r="N301" s="650" t="b">
        <v>0</v>
      </c>
      <c r="O301" s="650" t="b">
        <v>0</v>
      </c>
      <c r="P301" s="650"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0" t="b">
        <v>0</v>
      </c>
      <c r="L302" s="650" t="b">
        <v>1</v>
      </c>
      <c r="M302" s="650" t="b">
        <v>0</v>
      </c>
      <c r="N302" s="650" t="b">
        <v>0</v>
      </c>
      <c r="O302" s="650" t="b">
        <v>0</v>
      </c>
      <c r="P302" s="650"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0" t="b">
        <v>0</v>
      </c>
      <c r="L303" s="650" t="b">
        <v>0</v>
      </c>
      <c r="M303" s="650" t="b">
        <v>0</v>
      </c>
      <c r="N303" s="650" t="b">
        <v>0</v>
      </c>
      <c r="O303" s="650" t="b">
        <v>0</v>
      </c>
      <c r="P303" s="650"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79">
        <f>INDEX($K306:$V306,1,J$236)</f>
        <v>43617</v>
      </c>
      <c r="K306" s="730">
        <v>43466</v>
      </c>
      <c r="L306" s="730">
        <v>43617</v>
      </c>
      <c r="M306" s="730">
        <v>43617</v>
      </c>
      <c r="N306" s="730">
        <v>43617</v>
      </c>
      <c r="O306" s="730">
        <v>43617</v>
      </c>
      <c r="P306" s="730">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4">
        <f>MIN(364,INT((J306 - DATE(YEAR(J306),1,1))))+364*(YEAR(J306)-Sheep!i_startyear)</f>
        <v>151</v>
      </c>
      <c r="K307" s="754">
        <f>MIN(364,INT((K306 - DATE(YEAR(K306),1,1))))+364*(YEAR(K306)-Sheep!i_startyear)</f>
        <v>0</v>
      </c>
      <c r="L307" s="754">
        <f>MIN(364,INT((L306 - DATE(YEAR(L306),1,1))))+364*(YEAR(L306)-Sheep!i_startyear)</f>
        <v>151</v>
      </c>
      <c r="M307" s="754">
        <f>MIN(364,INT((M306 - DATE(YEAR(M306),1,1))))+364*(YEAR(M306)-Sheep!i_startyear)</f>
        <v>151</v>
      </c>
      <c r="N307" s="754">
        <f>MIN(364,INT((N306 - DATE(YEAR(N306),1,1))))+364*(YEAR(N306)-Sheep!i_startyear)</f>
        <v>151</v>
      </c>
      <c r="O307" s="754">
        <f>MIN(364,INT((O306 - DATE(YEAR(O306),1,1))))+364*(YEAR(O306)-Sheep!i_startyear)</f>
        <v>151</v>
      </c>
      <c r="P307" s="754">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79">
        <f>INDEX($K308:$V308,1,J$236)</f>
        <v>43506</v>
      </c>
      <c r="K308" s="730">
        <v>43466</v>
      </c>
      <c r="L308" s="730">
        <v>43506</v>
      </c>
      <c r="M308" s="730">
        <v>43506</v>
      </c>
      <c r="N308" s="730">
        <v>43506</v>
      </c>
      <c r="O308" s="730">
        <v>43506</v>
      </c>
      <c r="P308" s="730">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4">
        <f>MIN(364,INT((J308 - DATE(YEAR(J308),1,1))))+364*(YEAR(J308)-Sheep!i_startyear)</f>
        <v>40</v>
      </c>
      <c r="K309" s="754">
        <f>MIN(364,INT((K308 - DATE(YEAR(K308),1,1))))+364*(YEAR(K308)-Sheep!i_startyear)</f>
        <v>0</v>
      </c>
      <c r="L309" s="754">
        <f>MIN(364,INT((L308 - DATE(YEAR(L308),1,1))))+364*(YEAR(L308)-Sheep!i_startyear)</f>
        <v>40</v>
      </c>
      <c r="M309" s="754">
        <f>MIN(364,INT((M308 - DATE(YEAR(M308),1,1))))+364*(YEAR(M308)-Sheep!i_startyear)</f>
        <v>40</v>
      </c>
      <c r="N309" s="754">
        <f>MIN(364,INT((N308 - DATE(YEAR(N308),1,1))))+364*(YEAR(N308)-Sheep!i_startyear)</f>
        <v>40</v>
      </c>
      <c r="O309" s="754">
        <f>MIN(364,INT((O308 - DATE(YEAR(O308),1,1))))+364*(YEAR(O308)-Sheep!i_startyear)</f>
        <v>40</v>
      </c>
      <c r="P309" s="754">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7">
        <v>3.4</v>
      </c>
      <c r="L313" s="647">
        <v>3.4</v>
      </c>
      <c r="M313" s="647">
        <v>3.4</v>
      </c>
      <c r="N313" s="647">
        <v>3.4</v>
      </c>
      <c r="O313" s="647">
        <v>3.4</v>
      </c>
      <c r="P313" s="647">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7">
        <v>15.4</v>
      </c>
      <c r="L314" s="647">
        <v>0</v>
      </c>
      <c r="M314" s="647">
        <v>0</v>
      </c>
      <c r="N314" s="647">
        <v>0</v>
      </c>
      <c r="O314" s="647">
        <v>0</v>
      </c>
      <c r="P314" s="647">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7">
        <v>29.4</v>
      </c>
      <c r="L315" s="647">
        <v>29.4</v>
      </c>
      <c r="M315" s="647">
        <v>29.4</v>
      </c>
      <c r="N315" s="647">
        <v>29.4</v>
      </c>
      <c r="O315" s="647">
        <v>29.4</v>
      </c>
      <c r="P315" s="647">
        <v>29.4</v>
      </c>
      <c r="Q315" s="610"/>
      <c r="R315" s="610"/>
      <c r="S315" s="610"/>
      <c r="T315" s="610"/>
      <c r="U315" s="610"/>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7">
        <v>13.1</v>
      </c>
      <c r="L316" s="647">
        <v>13.1</v>
      </c>
      <c r="M316" s="647">
        <v>13.1</v>
      </c>
      <c r="N316" s="647">
        <v>13.1</v>
      </c>
      <c r="O316" s="647">
        <v>13.1</v>
      </c>
      <c r="P316" s="647">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7">
        <v>21.25</v>
      </c>
      <c r="L317" s="647">
        <v>21.25</v>
      </c>
      <c r="M317" s="647">
        <v>21.25</v>
      </c>
      <c r="N317" s="647">
        <v>21.25</v>
      </c>
      <c r="O317" s="647">
        <v>21.25</v>
      </c>
      <c r="P317" s="647">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6"/>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6"/>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6"/>
      <c r="J324" s="640"/>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6"/>
      <c r="J325" s="640"/>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2" t="s">
        <v>975</v>
      </c>
      <c r="H326" s="35"/>
      <c r="I326" s="963" t="s">
        <v>1335</v>
      </c>
      <c r="J326" s="964"/>
      <c r="K326" s="964"/>
      <c r="L326" s="964"/>
      <c r="M326" s="964"/>
      <c r="N326" s="964"/>
      <c r="O326" s="964"/>
      <c r="P326" s="964"/>
      <c r="Q326" s="965"/>
      <c r="R326" s="58"/>
      <c r="S326" s="33"/>
      <c r="T326" s="33"/>
      <c r="U326" s="58"/>
      <c r="V326" s="33"/>
      <c r="W326" s="17"/>
      <c r="X326" s="9"/>
      <c r="Y326" s="9"/>
      <c r="Z326" s="9"/>
    </row>
    <row r="327" spans="1:26" customFormat="1" ht="12" customHeight="1" outlineLevel="1" x14ac:dyDescent="0.25">
      <c r="A327" s="7"/>
      <c r="B327" s="8"/>
      <c r="C327" s="18"/>
      <c r="D327" s="18"/>
      <c r="E327" s="18"/>
      <c r="F327" s="27"/>
      <c r="G327" s="642"/>
      <c r="H327" s="35"/>
      <c r="I327" s="966" t="s">
        <v>70</v>
      </c>
      <c r="J327" s="967"/>
      <c r="K327" s="968"/>
      <c r="L327" s="969" t="s">
        <v>67</v>
      </c>
      <c r="M327" s="970"/>
      <c r="N327" s="971"/>
      <c r="O327" s="972" t="s">
        <v>316</v>
      </c>
      <c r="P327" s="973"/>
      <c r="Q327" s="974"/>
      <c r="R327" s="58"/>
      <c r="S327" s="958" t="s">
        <v>999</v>
      </c>
      <c r="T327" s="960" t="s">
        <v>998</v>
      </c>
      <c r="U327" s="58"/>
      <c r="V327" s="33"/>
      <c r="W327" s="17"/>
      <c r="X327" s="9"/>
      <c r="Y327" s="9"/>
      <c r="Z327" s="9"/>
    </row>
    <row r="328" spans="1:26" customFormat="1" ht="12" customHeight="1" outlineLevel="1" x14ac:dyDescent="0.25">
      <c r="A328" s="7"/>
      <c r="B328" s="8"/>
      <c r="C328" s="18"/>
      <c r="D328" s="18"/>
      <c r="E328" s="18"/>
      <c r="F328" s="27"/>
      <c r="G328" s="28"/>
      <c r="H328" s="35"/>
      <c r="I328" s="699" t="str">
        <f>H130</f>
        <v>Harv</v>
      </c>
      <c r="J328" s="699" t="str">
        <f>I130</f>
        <v>Graz</v>
      </c>
      <c r="K328" s="699" t="str">
        <f>J130</f>
        <v>Bale</v>
      </c>
      <c r="L328" s="700" t="str">
        <f>H130</f>
        <v>Harv</v>
      </c>
      <c r="M328" s="700" t="str">
        <f>I130</f>
        <v>Graz</v>
      </c>
      <c r="N328" s="700" t="str">
        <f>J130</f>
        <v>Bale</v>
      </c>
      <c r="O328" s="701" t="str">
        <f>H130</f>
        <v>Harv</v>
      </c>
      <c r="P328" s="701" t="str">
        <f>I130</f>
        <v>Graz</v>
      </c>
      <c r="Q328" s="701" t="str">
        <f>J130</f>
        <v>Bale</v>
      </c>
      <c r="R328" s="58"/>
      <c r="S328" s="959"/>
      <c r="T328" s="961"/>
      <c r="U328" s="58"/>
      <c r="V328" s="33"/>
      <c r="W328" s="17"/>
      <c r="X328" s="9"/>
      <c r="Y328" s="9"/>
      <c r="Z328" s="9"/>
    </row>
    <row r="329" spans="1:26" customFormat="1" ht="12" customHeight="1" outlineLevel="1" x14ac:dyDescent="0.25">
      <c r="A329" s="7"/>
      <c r="B329" s="8"/>
      <c r="C329" s="65"/>
      <c r="D329" s="18"/>
      <c r="E329" s="18"/>
      <c r="F329" s="27"/>
      <c r="G329" s="884" t="str">
        <f ca="1">OFFSET(G329,17*$J$236,0)</f>
        <v>Gooding Mer ino</v>
      </c>
      <c r="H329" s="665" t="str">
        <f>General!$G$17</f>
        <v>b</v>
      </c>
      <c r="I329" s="884">
        <f ca="1">IF(OFFSET(I329,17*$J$236,0)&lt;&gt;0,OFFSET(I329,17*$J$236,0),I346)</f>
        <v>2.7140565101111087</v>
      </c>
      <c r="J329" s="884">
        <f t="shared" ref="J329:J345" ca="1" si="20">IF(OFFSET(J329,17*$J$236,0)&lt;&gt;0,OFFSET(J329,17*$J$236,0),J346)</f>
        <v>1.3987353317483329</v>
      </c>
      <c r="K329" s="702">
        <f ca="1">I329</f>
        <v>2.7140565101111087</v>
      </c>
      <c r="L329" s="884">
        <f t="shared" ref="L329:M344" ca="1" si="21">IF(OFFSET(L329,17*$J$236,0)&lt;&gt;0,OFFSET(L329,17*$J$236,0),L346)</f>
        <v>-0.66707717569786473</v>
      </c>
      <c r="M329" s="884">
        <f t="shared" ca="1" si="21"/>
        <v>-2.1449647872016701E-2</v>
      </c>
      <c r="N329" s="703">
        <f ca="1">L329</f>
        <v>-0.66707717569786473</v>
      </c>
      <c r="O329" s="884">
        <f t="shared" ref="O329:P344" ca="1" si="22">IF(OFFSET(O329,17*$J$236,0)&lt;&gt;0,OFFSET(O329,17*$J$236,0),O346)</f>
        <v>73.228399228543893</v>
      </c>
      <c r="P329" s="884">
        <f t="shared" ca="1" si="22"/>
        <v>49.949846871547493</v>
      </c>
      <c r="Q329" s="702">
        <f ca="1">O329</f>
        <v>73.228399228543893</v>
      </c>
      <c r="R329" s="58"/>
      <c r="S329" s="885">
        <f t="shared" ref="S329:T344" ca="1" si="23">IF(OFFSET(S329,17*$J$236,0)&lt;&gt;0,OFFSET(S329,17*$J$236,0),S346)</f>
        <v>2850</v>
      </c>
      <c r="T329" s="885">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5" t="str">
        <f>General!$G$18</f>
        <v>bd</v>
      </c>
      <c r="I330" s="884">
        <f t="shared" ref="I330:I345" ca="1" si="24">IF(OFFSET(I330,17*$J$236,0)&lt;&gt;0,OFFSET(I330,17*$J$236,0),I347)</f>
        <v>2.7140565101111087</v>
      </c>
      <c r="J330" s="884">
        <f t="shared" ca="1" si="20"/>
        <v>1.3987353317483329</v>
      </c>
      <c r="K330" s="702">
        <f t="shared" ref="K330:K345" ca="1" si="25">I330</f>
        <v>2.7140565101111087</v>
      </c>
      <c r="L330" s="884">
        <f t="shared" ca="1" si="21"/>
        <v>-0.66707717569786473</v>
      </c>
      <c r="M330" s="884">
        <f t="shared" ca="1" si="21"/>
        <v>-2.1449647872016701E-2</v>
      </c>
      <c r="N330" s="703">
        <f t="shared" ref="N330:N345" ca="1" si="26">L330</f>
        <v>-0.66707717569786473</v>
      </c>
      <c r="O330" s="884">
        <f t="shared" ca="1" si="22"/>
        <v>73.228399228543893</v>
      </c>
      <c r="P330" s="884">
        <f t="shared" ca="1" si="22"/>
        <v>49.949846871547493</v>
      </c>
      <c r="Q330" s="702">
        <f t="shared" ref="Q330:Q345" ca="1" si="27">O330</f>
        <v>73.228399228543893</v>
      </c>
      <c r="R330" s="58"/>
      <c r="S330" s="885">
        <f t="shared" ca="1" si="23"/>
        <v>2850</v>
      </c>
      <c r="T330" s="885">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5" t="str">
        <f>General!$G$19</f>
        <v>f</v>
      </c>
      <c r="I331" s="884">
        <f t="shared" ca="1" si="24"/>
        <v>1.7327193021203573</v>
      </c>
      <c r="J331" s="884">
        <f t="shared" ca="1" si="20"/>
        <v>1.3987353317483329</v>
      </c>
      <c r="K331" s="702">
        <f t="shared" ca="1" si="25"/>
        <v>1.7327193021203573</v>
      </c>
      <c r="L331" s="884">
        <f t="shared" ca="1" si="21"/>
        <v>-4.6010728402032814E-3</v>
      </c>
      <c r="M331" s="884">
        <f t="shared" ca="1" si="21"/>
        <v>-2.1449647872016701E-2</v>
      </c>
      <c r="N331" s="703">
        <f t="shared" ca="1" si="26"/>
        <v>-4.6010728402032814E-3</v>
      </c>
      <c r="O331" s="884">
        <f t="shared" ca="1" si="22"/>
        <v>57.445790754257906</v>
      </c>
      <c r="P331" s="884">
        <f t="shared" ca="1" si="22"/>
        <v>49.949846871547493</v>
      </c>
      <c r="Q331" s="702">
        <f t="shared" ca="1" si="27"/>
        <v>57.445790754257906</v>
      </c>
      <c r="R331" s="58"/>
      <c r="S331" s="885">
        <f t="shared" ca="1" si="23"/>
        <v>2000</v>
      </c>
      <c r="T331" s="885">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5" t="str">
        <f>General!$G$20</f>
        <v>h</v>
      </c>
      <c r="I332" s="884">
        <f t="shared" ca="1" si="24"/>
        <v>0.27922143700582119</v>
      </c>
      <c r="J332" s="884">
        <f t="shared" ca="1" si="20"/>
        <v>4.6624511058277696</v>
      </c>
      <c r="K332" s="702">
        <f t="shared" ca="1" si="25"/>
        <v>0.27922143700582119</v>
      </c>
      <c r="L332" s="884">
        <f t="shared" ca="1" si="21"/>
        <v>-7.357256925019099E-3</v>
      </c>
      <c r="M332" s="884">
        <f t="shared" ca="1" si="21"/>
        <v>-0.23832942080018599</v>
      </c>
      <c r="N332" s="703">
        <f t="shared" ca="1" si="26"/>
        <v>-7.357256925019099E-3</v>
      </c>
      <c r="O332" s="884">
        <f t="shared" ca="1" si="22"/>
        <v>59.634599807135977</v>
      </c>
      <c r="P332" s="884">
        <f t="shared" ca="1" si="22"/>
        <v>49.9498468715475</v>
      </c>
      <c r="Q332" s="702">
        <f t="shared" ca="1" si="27"/>
        <v>59.634599807135977</v>
      </c>
      <c r="R332" s="58"/>
      <c r="S332" s="885">
        <f t="shared" ca="1" si="23"/>
        <v>10387</v>
      </c>
      <c r="T332" s="885">
        <f t="shared" ca="1" si="23"/>
        <v>11050</v>
      </c>
      <c r="U332" s="58"/>
      <c r="V332" s="33"/>
      <c r="W332" s="17"/>
      <c r="X332" s="9"/>
      <c r="Y332" s="9"/>
      <c r="Z332" s="9"/>
    </row>
    <row r="333" spans="1:26" customFormat="1" ht="12" customHeight="1" outlineLevel="1" x14ac:dyDescent="0.25">
      <c r="A333" s="7"/>
      <c r="B333" s="8"/>
      <c r="C333" s="18"/>
      <c r="D333" s="18"/>
      <c r="E333" s="18"/>
      <c r="F333" s="27"/>
      <c r="G333" s="28"/>
      <c r="H333" s="665" t="str">
        <f>General!$G$21</f>
        <v>i</v>
      </c>
      <c r="I333" s="884">
        <f t="shared" ca="1" si="24"/>
        <v>1.7327193021203573</v>
      </c>
      <c r="J333" s="884">
        <f t="shared" ca="1" si="20"/>
        <v>1.3987353317483329</v>
      </c>
      <c r="K333" s="702">
        <f t="shared" ca="1" si="25"/>
        <v>1.7327193021203573</v>
      </c>
      <c r="L333" s="884">
        <f t="shared" ca="1" si="21"/>
        <v>-4.6010728402032814E-3</v>
      </c>
      <c r="M333" s="884">
        <f t="shared" ca="1" si="21"/>
        <v>-2.1449647872016701E-2</v>
      </c>
      <c r="N333" s="703">
        <f t="shared" ca="1" si="26"/>
        <v>-4.6010728402032814E-3</v>
      </c>
      <c r="O333" s="884">
        <f t="shared" ca="1" si="22"/>
        <v>57.445790754257906</v>
      </c>
      <c r="P333" s="884">
        <f t="shared" ca="1" si="22"/>
        <v>49.949846871547493</v>
      </c>
      <c r="Q333" s="702">
        <f t="shared" ca="1" si="27"/>
        <v>57.445790754257906</v>
      </c>
      <c r="R333" s="58"/>
      <c r="S333" s="885">
        <f t="shared" ca="1" si="23"/>
        <v>2000</v>
      </c>
      <c r="T333" s="885">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5" t="str">
        <f>General!$G$22</f>
        <v>k</v>
      </c>
      <c r="I334" s="884">
        <f t="shared" ca="1" si="24"/>
        <v>1.7327193021203573</v>
      </c>
      <c r="J334" s="884">
        <f t="shared" ca="1" si="20"/>
        <v>1.3987353317483329</v>
      </c>
      <c r="K334" s="702">
        <f t="shared" ca="1" si="25"/>
        <v>1.7327193021203573</v>
      </c>
      <c r="L334" s="884">
        <f t="shared" ca="1" si="21"/>
        <v>-4.6010728402032814E-3</v>
      </c>
      <c r="M334" s="884">
        <f t="shared" ca="1" si="21"/>
        <v>-2.1449647872016701E-2</v>
      </c>
      <c r="N334" s="703">
        <f t="shared" ca="1" si="26"/>
        <v>-4.6010728402032814E-3</v>
      </c>
      <c r="O334" s="884">
        <f t="shared" ca="1" si="22"/>
        <v>57.445790754257906</v>
      </c>
      <c r="P334" s="884">
        <f t="shared" ca="1" si="22"/>
        <v>49.949846871547493</v>
      </c>
      <c r="Q334" s="702">
        <f t="shared" ca="1" si="27"/>
        <v>57.445790754257906</v>
      </c>
      <c r="R334" s="58"/>
      <c r="S334" s="885">
        <f t="shared" ca="1" si="23"/>
        <v>2000</v>
      </c>
      <c r="T334" s="885">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5" t="str">
        <f>General!$G$23</f>
        <v>l</v>
      </c>
      <c r="I335" s="884">
        <f t="shared" ca="1" si="24"/>
        <v>2.7904598516458123</v>
      </c>
      <c r="J335" s="884">
        <f t="shared" ca="1" si="20"/>
        <v>0.709009467564091</v>
      </c>
      <c r="K335" s="702">
        <f t="shared" ca="1" si="25"/>
        <v>2.7904598516458123</v>
      </c>
      <c r="L335" s="884">
        <f t="shared" ca="1" si="21"/>
        <v>-0.74098032031926875</v>
      </c>
      <c r="M335" s="884">
        <f t="shared" ca="1" si="21"/>
        <v>-1.5027300009245559E-3</v>
      </c>
      <c r="N335" s="703">
        <f t="shared" ca="1" si="26"/>
        <v>-0.74098032031926875</v>
      </c>
      <c r="O335" s="884">
        <f t="shared" ca="1" si="22"/>
        <v>57.445790754257906</v>
      </c>
      <c r="P335" s="884">
        <f t="shared" ca="1" si="22"/>
        <v>28.213054880664348</v>
      </c>
      <c r="Q335" s="702">
        <f t="shared" ca="1" si="27"/>
        <v>57.445790754257906</v>
      </c>
      <c r="R335" s="58"/>
      <c r="S335" s="885">
        <f t="shared" ca="1" si="23"/>
        <v>2000</v>
      </c>
      <c r="T335" s="885">
        <f t="shared" ca="1" si="23"/>
        <v>4969</v>
      </c>
      <c r="U335" s="58"/>
      <c r="V335" s="33"/>
      <c r="W335" s="17"/>
      <c r="X335" s="9"/>
      <c r="Y335" s="9"/>
      <c r="Z335" s="9"/>
    </row>
    <row r="336" spans="1:26" customFormat="1" ht="12" customHeight="1" outlineLevel="1" x14ac:dyDescent="0.25">
      <c r="A336" s="7"/>
      <c r="B336" s="8"/>
      <c r="C336" s="18"/>
      <c r="D336" s="18"/>
      <c r="E336" s="18"/>
      <c r="F336" s="27"/>
      <c r="G336" s="28"/>
      <c r="H336" s="665" t="str">
        <f>General!$G$24</f>
        <v>o</v>
      </c>
      <c r="I336" s="884">
        <f t="shared" ca="1" si="24"/>
        <v>0.27922143700582119</v>
      </c>
      <c r="J336" s="884">
        <f t="shared" ca="1" si="20"/>
        <v>4.6624511058277696</v>
      </c>
      <c r="K336" s="702">
        <f t="shared" ca="1" si="25"/>
        <v>0.27922143700582119</v>
      </c>
      <c r="L336" s="884">
        <f t="shared" ca="1" si="21"/>
        <v>-7.357256925019099E-3</v>
      </c>
      <c r="M336" s="884">
        <f t="shared" ca="1" si="21"/>
        <v>-0.23832942080018599</v>
      </c>
      <c r="N336" s="703">
        <f t="shared" ca="1" si="26"/>
        <v>-7.357256925019099E-3</v>
      </c>
      <c r="O336" s="884">
        <f t="shared" ca="1" si="22"/>
        <v>59.634599807135977</v>
      </c>
      <c r="P336" s="884">
        <f t="shared" ca="1" si="22"/>
        <v>49.9498468715475</v>
      </c>
      <c r="Q336" s="702">
        <f t="shared" ca="1" si="27"/>
        <v>59.634599807135977</v>
      </c>
      <c r="R336" s="58"/>
      <c r="S336" s="885">
        <f t="shared" ca="1" si="23"/>
        <v>2850</v>
      </c>
      <c r="T336" s="885">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5" t="str">
        <f>General!$G$25</f>
        <v>od</v>
      </c>
      <c r="I337" s="884">
        <f t="shared" ca="1" si="24"/>
        <v>0.27922143700582119</v>
      </c>
      <c r="J337" s="884">
        <f t="shared" ca="1" si="20"/>
        <v>4.6624511058277696</v>
      </c>
      <c r="K337" s="702">
        <f t="shared" ca="1" si="25"/>
        <v>0.27922143700582119</v>
      </c>
      <c r="L337" s="884">
        <f t="shared" ca="1" si="21"/>
        <v>-7.357256925019099E-3</v>
      </c>
      <c r="M337" s="884">
        <f t="shared" ca="1" si="21"/>
        <v>-0.23832942080018599</v>
      </c>
      <c r="N337" s="703">
        <f t="shared" ca="1" si="26"/>
        <v>-7.357256925019099E-3</v>
      </c>
      <c r="O337" s="884">
        <f t="shared" ca="1" si="22"/>
        <v>59.634599807135977</v>
      </c>
      <c r="P337" s="884">
        <f t="shared" ca="1" si="22"/>
        <v>49.9498468715475</v>
      </c>
      <c r="Q337" s="702">
        <f t="shared" ca="1" si="27"/>
        <v>59.634599807135977</v>
      </c>
      <c r="R337" s="58"/>
      <c r="S337" s="885">
        <f t="shared" ca="1" si="23"/>
        <v>2850</v>
      </c>
      <c r="T337" s="885">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5" t="str">
        <f>General!$G$26</f>
        <v>of</v>
      </c>
      <c r="I338" s="884">
        <f t="shared" ca="1" si="24"/>
        <v>0.27922143700582119</v>
      </c>
      <c r="J338" s="884">
        <f t="shared" ca="1" si="20"/>
        <v>0.76457272473756355</v>
      </c>
      <c r="K338" s="702">
        <f t="shared" ca="1" si="25"/>
        <v>0.27922143700582119</v>
      </c>
      <c r="L338" s="884">
        <f t="shared" ca="1" si="21"/>
        <v>-7.357256925019099E-3</v>
      </c>
      <c r="M338" s="884">
        <f t="shared" ca="1" si="21"/>
        <v>-7.6575711842552718E-3</v>
      </c>
      <c r="N338" s="703">
        <f t="shared" ca="1" si="26"/>
        <v>-7.357256925019099E-3</v>
      </c>
      <c r="O338" s="884">
        <f t="shared" ca="1" si="22"/>
        <v>59.634599807135977</v>
      </c>
      <c r="P338" s="884">
        <f t="shared" ca="1" si="22"/>
        <v>26.132664118940603</v>
      </c>
      <c r="Q338" s="702">
        <f t="shared" ca="1" si="27"/>
        <v>59.634599807135977</v>
      </c>
      <c r="R338" s="58"/>
      <c r="S338" s="885">
        <f t="shared" ca="1" si="23"/>
        <v>0</v>
      </c>
      <c r="T338" s="885">
        <f t="shared" ca="1" si="23"/>
        <v>4261</v>
      </c>
      <c r="U338" s="58"/>
      <c r="V338" s="33"/>
      <c r="W338" s="17"/>
      <c r="X338" s="9"/>
      <c r="Y338" s="9"/>
      <c r="Z338" s="9"/>
    </row>
    <row r="339" spans="1:26" customFormat="1" ht="12" customHeight="1" outlineLevel="1" x14ac:dyDescent="0.25">
      <c r="A339" s="7"/>
      <c r="B339" s="8"/>
      <c r="C339" s="18"/>
      <c r="D339" s="18"/>
      <c r="E339" s="18"/>
      <c r="F339" s="27"/>
      <c r="G339" s="28"/>
      <c r="H339" s="665" t="str">
        <f>General!$G$27</f>
        <v>r</v>
      </c>
      <c r="I339" s="884">
        <f t="shared" ca="1" si="24"/>
        <v>3.68221380318731</v>
      </c>
      <c r="J339" s="884">
        <f t="shared" ca="1" si="20"/>
        <v>1.3987353317483329</v>
      </c>
      <c r="K339" s="702">
        <f t="shared" ca="1" si="25"/>
        <v>3.68221380318731</v>
      </c>
      <c r="L339" s="884">
        <f t="shared" ca="1" si="21"/>
        <v>-1.2189769835128734</v>
      </c>
      <c r="M339" s="884">
        <f t="shared" ca="1" si="21"/>
        <v>-2.1449647872016701E-2</v>
      </c>
      <c r="N339" s="703">
        <f t="shared" ca="1" si="26"/>
        <v>-1.2189769835128734</v>
      </c>
      <c r="O339" s="884">
        <f t="shared" ca="1" si="22"/>
        <v>58.418686131386863</v>
      </c>
      <c r="P339" s="884">
        <f t="shared" ca="1" si="22"/>
        <v>49.949846871547493</v>
      </c>
      <c r="Q339" s="702">
        <f t="shared" ca="1" si="27"/>
        <v>58.418686131386863</v>
      </c>
      <c r="R339" s="58"/>
      <c r="S339" s="885">
        <f t="shared" ca="1" si="23"/>
        <v>1600</v>
      </c>
      <c r="T339" s="885">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5" t="str">
        <f>General!$G$28</f>
        <v>rd</v>
      </c>
      <c r="I340" s="884">
        <f t="shared" ca="1" si="24"/>
        <v>3.68221380318731</v>
      </c>
      <c r="J340" s="884">
        <f t="shared" ca="1" si="20"/>
        <v>1.3987353317483329</v>
      </c>
      <c r="K340" s="702">
        <f t="shared" ca="1" si="25"/>
        <v>3.68221380318731</v>
      </c>
      <c r="L340" s="884">
        <f t="shared" ca="1" si="21"/>
        <v>-1.2189769835128734</v>
      </c>
      <c r="M340" s="884">
        <f t="shared" ca="1" si="21"/>
        <v>-2.1449647872016701E-2</v>
      </c>
      <c r="N340" s="703">
        <f t="shared" ca="1" si="26"/>
        <v>-1.2189769835128734</v>
      </c>
      <c r="O340" s="884">
        <f t="shared" ca="1" si="22"/>
        <v>58.418686131386863</v>
      </c>
      <c r="P340" s="884">
        <f t="shared" ca="1" si="22"/>
        <v>49.949846871547493</v>
      </c>
      <c r="Q340" s="702">
        <f t="shared" ca="1" si="27"/>
        <v>58.418686131386863</v>
      </c>
      <c r="R340" s="58"/>
      <c r="S340" s="885">
        <f t="shared" ca="1" si="23"/>
        <v>1600</v>
      </c>
      <c r="T340" s="885">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5" t="str">
        <f>General!$G$29</f>
        <v>v</v>
      </c>
      <c r="I341" s="884">
        <f t="shared" ca="1" si="24"/>
        <v>2.7904598516458123</v>
      </c>
      <c r="J341" s="884">
        <f t="shared" ca="1" si="20"/>
        <v>0.75600000000000001</v>
      </c>
      <c r="K341" s="702">
        <f t="shared" ca="1" si="25"/>
        <v>2.7904598516458123</v>
      </c>
      <c r="L341" s="884">
        <f t="shared" ca="1" si="21"/>
        <v>-0.74098032031926875</v>
      </c>
      <c r="M341" s="884">
        <f t="shared" ca="1" si="21"/>
        <v>-1.4E-2</v>
      </c>
      <c r="N341" s="703">
        <f t="shared" ca="1" si="26"/>
        <v>-0.74098032031926875</v>
      </c>
      <c r="O341" s="884">
        <f t="shared" ca="1" si="22"/>
        <v>57.445790754257906</v>
      </c>
      <c r="P341" s="884">
        <f t="shared" ca="1" si="22"/>
        <v>27</v>
      </c>
      <c r="Q341" s="702">
        <f t="shared" ca="1" si="27"/>
        <v>57.445790754257906</v>
      </c>
      <c r="R341" s="58"/>
      <c r="S341" s="885">
        <f t="shared" ca="1" si="23"/>
        <v>2000</v>
      </c>
      <c r="T341" s="885">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5" t="str">
        <f>General!$G$30</f>
        <v>w</v>
      </c>
      <c r="I342" s="884">
        <f t="shared" ca="1" si="24"/>
        <v>3.9558257584621561</v>
      </c>
      <c r="J342" s="884">
        <f t="shared" ca="1" si="20"/>
        <v>1.3987353317483329</v>
      </c>
      <c r="K342" s="702">
        <f t="shared" ca="1" si="25"/>
        <v>3.9558257584621561</v>
      </c>
      <c r="L342" s="884">
        <f t="shared" ca="1" si="21"/>
        <v>-1.5702191175394</v>
      </c>
      <c r="M342" s="884">
        <f t="shared" ca="1" si="21"/>
        <v>-2.1449647872016701E-2</v>
      </c>
      <c r="N342" s="703">
        <f t="shared" ca="1" si="26"/>
        <v>-1.5702191175394</v>
      </c>
      <c r="O342" s="884">
        <f t="shared" ca="1" si="22"/>
        <v>55.103333333333332</v>
      </c>
      <c r="P342" s="884">
        <f t="shared" ca="1" si="22"/>
        <v>49.949846871547493</v>
      </c>
      <c r="Q342" s="702">
        <f t="shared" ca="1" si="27"/>
        <v>55.103333333333332</v>
      </c>
      <c r="R342" s="58"/>
      <c r="S342" s="885">
        <f t="shared" ca="1" si="23"/>
        <v>2850</v>
      </c>
      <c r="T342" s="885">
        <f t="shared" ca="1" si="23"/>
        <v>3031.9148936170213</v>
      </c>
      <c r="U342" s="58"/>
      <c r="V342" s="33"/>
      <c r="W342" s="17"/>
      <c r="X342" s="9"/>
      <c r="Y342" s="9"/>
      <c r="Z342" s="9"/>
    </row>
    <row r="343" spans="1:26" customFormat="1" outlineLevel="1" x14ac:dyDescent="0.25">
      <c r="A343" s="7"/>
      <c r="B343" s="8"/>
      <c r="C343" s="18"/>
      <c r="D343" s="18"/>
      <c r="E343" s="18"/>
      <c r="F343" s="27"/>
      <c r="G343" s="28"/>
      <c r="H343" s="665" t="str">
        <f>General!$G$31</f>
        <v>wd</v>
      </c>
      <c r="I343" s="884">
        <f t="shared" ca="1" si="24"/>
        <v>3.9558257584621561</v>
      </c>
      <c r="J343" s="884">
        <f t="shared" ca="1" si="20"/>
        <v>1.3987353317483329</v>
      </c>
      <c r="K343" s="702">
        <f t="shared" ca="1" si="25"/>
        <v>3.9558257584621561</v>
      </c>
      <c r="L343" s="884">
        <f t="shared" ca="1" si="21"/>
        <v>-1.5702191175394</v>
      </c>
      <c r="M343" s="884">
        <f t="shared" ca="1" si="21"/>
        <v>-2.1449647872016701E-2</v>
      </c>
      <c r="N343" s="703">
        <f t="shared" ca="1" si="26"/>
        <v>-1.5702191175394</v>
      </c>
      <c r="O343" s="884">
        <f t="shared" ca="1" si="22"/>
        <v>55.103333333333332</v>
      </c>
      <c r="P343" s="884">
        <f t="shared" ca="1" si="22"/>
        <v>49.949846871547493</v>
      </c>
      <c r="Q343" s="702">
        <f t="shared" ca="1" si="27"/>
        <v>55.103333333333332</v>
      </c>
      <c r="R343" s="58"/>
      <c r="S343" s="885">
        <f t="shared" ca="1" si="23"/>
        <v>2850</v>
      </c>
      <c r="T343" s="885">
        <f t="shared" ca="1" si="23"/>
        <v>3031.9148936170213</v>
      </c>
      <c r="U343" s="58"/>
      <c r="V343" s="33"/>
      <c r="W343" s="17"/>
      <c r="X343" s="9"/>
      <c r="Y343" s="9"/>
      <c r="Z343" s="9"/>
    </row>
    <row r="344" spans="1:26" customFormat="1" outlineLevel="1" x14ac:dyDescent="0.25">
      <c r="A344" s="7"/>
      <c r="B344" s="8"/>
      <c r="C344" s="18"/>
      <c r="D344" s="18"/>
      <c r="E344" s="18"/>
      <c r="F344" s="27"/>
      <c r="G344" s="27"/>
      <c r="H344" s="665" t="str">
        <f>General!$G$32</f>
        <v>z</v>
      </c>
      <c r="I344" s="884">
        <f t="shared" ca="1" si="24"/>
        <v>3.68221380318731</v>
      </c>
      <c r="J344" s="884">
        <f t="shared" ca="1" si="20"/>
        <v>1.3987353317483329</v>
      </c>
      <c r="K344" s="702">
        <f t="shared" ca="1" si="25"/>
        <v>3.68221380318731</v>
      </c>
      <c r="L344" s="884">
        <f t="shared" ca="1" si="21"/>
        <v>-1.2189769835128734</v>
      </c>
      <c r="M344" s="884">
        <f t="shared" ca="1" si="21"/>
        <v>-2.1449647872016701E-2</v>
      </c>
      <c r="N344" s="703">
        <f t="shared" ca="1" si="26"/>
        <v>-1.2189769835128734</v>
      </c>
      <c r="O344" s="884">
        <f t="shared" ca="1" si="22"/>
        <v>58.418686131386863</v>
      </c>
      <c r="P344" s="884">
        <f t="shared" ca="1" si="22"/>
        <v>49.949846871547493</v>
      </c>
      <c r="Q344" s="702">
        <f t="shared" ca="1" si="27"/>
        <v>58.418686131386863</v>
      </c>
      <c r="R344" s="645"/>
      <c r="S344" s="885">
        <f t="shared" ca="1" si="23"/>
        <v>1600</v>
      </c>
      <c r="T344" s="885">
        <f t="shared" ca="1" si="23"/>
        <v>1649.4845360824743</v>
      </c>
      <c r="U344" s="645"/>
      <c r="V344" s="39"/>
      <c r="W344" s="17"/>
      <c r="X344" s="9"/>
      <c r="Y344" s="9"/>
      <c r="Z344" s="9"/>
    </row>
    <row r="345" spans="1:26" customFormat="1" outlineLevel="1" x14ac:dyDescent="0.25">
      <c r="A345" s="7"/>
      <c r="B345" s="8"/>
      <c r="C345" s="18"/>
      <c r="D345" s="18"/>
      <c r="E345" s="18"/>
      <c r="F345" s="27"/>
      <c r="G345" s="27"/>
      <c r="H345" s="665" t="str">
        <f>General!$G$33</f>
        <v>zd</v>
      </c>
      <c r="I345" s="884">
        <f t="shared" ca="1" si="24"/>
        <v>3.68221380318731</v>
      </c>
      <c r="J345" s="884">
        <f t="shared" ca="1" si="20"/>
        <v>1.3987353317483329</v>
      </c>
      <c r="K345" s="702">
        <f t="shared" ca="1" si="25"/>
        <v>3.68221380318731</v>
      </c>
      <c r="L345" s="884">
        <f t="shared" ref="L345:M345" ca="1" si="28">IF(OFFSET(L345,17*$J$236,0)&lt;&gt;0,OFFSET(L345,17*$J$236,0),L362)</f>
        <v>-1.2189769835128734</v>
      </c>
      <c r="M345" s="884">
        <f t="shared" ca="1" si="28"/>
        <v>-2.1449647872016701E-2</v>
      </c>
      <c r="N345" s="703">
        <f t="shared" ca="1" si="26"/>
        <v>-1.2189769835128734</v>
      </c>
      <c r="O345" s="884">
        <f t="shared" ref="O345:P345" ca="1" si="29">IF(OFFSET(O345,17*$J$236,0)&lt;&gt;0,OFFSET(O345,17*$J$236,0),O362)</f>
        <v>58.418686131386863</v>
      </c>
      <c r="P345" s="884">
        <f t="shared" ca="1" si="29"/>
        <v>49.949846871547493</v>
      </c>
      <c r="Q345" s="702">
        <f t="shared" ca="1" si="27"/>
        <v>58.418686131386863</v>
      </c>
      <c r="R345" s="39"/>
      <c r="S345" s="885">
        <f t="shared" ref="S345:T345" ca="1" si="30">IF(OFFSET(S345,17*$J$236,0)&lt;&gt;0,OFFSET(S345,17*$J$236,0),S362)</f>
        <v>1600</v>
      </c>
      <c r="T345" s="885">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5" t="str">
        <f>General!$G$17</f>
        <v>b</v>
      </c>
      <c r="I346" s="886">
        <v>2.7140565101111087</v>
      </c>
      <c r="J346" s="886">
        <v>1.3987353317483329</v>
      </c>
      <c r="K346" s="702">
        <f>I346</f>
        <v>2.7140565101111087</v>
      </c>
      <c r="L346" s="651">
        <v>-0.66707717569786473</v>
      </c>
      <c r="M346" s="651">
        <v>-2.1449647872016701E-2</v>
      </c>
      <c r="N346" s="703">
        <f>L346</f>
        <v>-0.66707717569786473</v>
      </c>
      <c r="O346" s="246">
        <v>73.228399228543893</v>
      </c>
      <c r="P346" s="246">
        <v>49.949846871547493</v>
      </c>
      <c r="Q346" s="702">
        <f>O346</f>
        <v>73.228399228543893</v>
      </c>
      <c r="R346" s="58"/>
      <c r="S346" s="250">
        <v>2850</v>
      </c>
      <c r="T346" s="662">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5" t="str">
        <f>General!$G$18</f>
        <v>bd</v>
      </c>
      <c r="I347" s="887">
        <f>I346</f>
        <v>2.7140565101111087</v>
      </c>
      <c r="J347" s="887">
        <f>J346</f>
        <v>1.3987353317483329</v>
      </c>
      <c r="K347" s="702">
        <f t="shared" ref="K347:K362" si="32">I347</f>
        <v>2.7140565101111087</v>
      </c>
      <c r="L347" s="888">
        <f>L346</f>
        <v>-0.66707717569786473</v>
      </c>
      <c r="M347" s="888">
        <f>M346</f>
        <v>-2.1449647872016701E-2</v>
      </c>
      <c r="N347" s="703">
        <f t="shared" ref="N347:N362" si="33">L347</f>
        <v>-0.66707717569786473</v>
      </c>
      <c r="O347" s="887">
        <f>O346</f>
        <v>73.228399228543893</v>
      </c>
      <c r="P347" s="887">
        <f>P346</f>
        <v>49.949846871547493</v>
      </c>
      <c r="Q347" s="702">
        <f t="shared" ref="Q347:Q362" si="34">O347</f>
        <v>73.228399228543893</v>
      </c>
      <c r="R347" s="58"/>
      <c r="S347" s="250">
        <v>2850</v>
      </c>
      <c r="T347" s="662">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5" t="str">
        <f>General!$G$19</f>
        <v>f</v>
      </c>
      <c r="I348" s="886">
        <f>0.21988823630969*7.88</f>
        <v>1.7327193021203573</v>
      </c>
      <c r="J348" s="886">
        <v>1.3987353317483329</v>
      </c>
      <c r="K348" s="702">
        <f t="shared" si="32"/>
        <v>1.7327193021203573</v>
      </c>
      <c r="L348" s="651">
        <v>-4.6010728402032814E-3</v>
      </c>
      <c r="M348" s="651">
        <v>-2.1449647872016701E-2</v>
      </c>
      <c r="N348" s="703">
        <f t="shared" si="33"/>
        <v>-4.6010728402032814E-3</v>
      </c>
      <c r="O348" s="246">
        <v>57.445790754257906</v>
      </c>
      <c r="P348" s="246">
        <v>49.949846871547493</v>
      </c>
      <c r="Q348" s="702">
        <f t="shared" si="34"/>
        <v>57.445790754257906</v>
      </c>
      <c r="R348" s="58"/>
      <c r="S348" s="250">
        <v>2000</v>
      </c>
      <c r="T348" s="662">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5" t="str">
        <f>General!$G$20</f>
        <v>h</v>
      </c>
      <c r="I349" s="889">
        <f>I353</f>
        <v>0.27922143700582119</v>
      </c>
      <c r="J349" s="889">
        <f>J353</f>
        <v>4.6624511058277696</v>
      </c>
      <c r="K349" s="702">
        <f t="shared" si="32"/>
        <v>0.27922143700582119</v>
      </c>
      <c r="L349" s="890">
        <f>L353</f>
        <v>-7.357256925019099E-3</v>
      </c>
      <c r="M349" s="890">
        <f>M353</f>
        <v>-0.23832942080018599</v>
      </c>
      <c r="N349" s="703">
        <f t="shared" si="33"/>
        <v>-7.357256925019099E-3</v>
      </c>
      <c r="O349" s="889">
        <f>O353</f>
        <v>59.634599807135977</v>
      </c>
      <c r="P349" s="889">
        <f>P353</f>
        <v>49.9498468715475</v>
      </c>
      <c r="Q349" s="702">
        <f t="shared" si="34"/>
        <v>59.634599807135977</v>
      </c>
      <c r="R349" s="58"/>
      <c r="S349" s="250">
        <v>10387</v>
      </c>
      <c r="T349" s="662">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5" t="str">
        <f>General!$G$21</f>
        <v>i</v>
      </c>
      <c r="I350" s="886">
        <f>0.21988823630969*7.88</f>
        <v>1.7327193021203573</v>
      </c>
      <c r="J350" s="886">
        <v>1.3987353317483329</v>
      </c>
      <c r="K350" s="702">
        <f t="shared" si="32"/>
        <v>1.7327193021203573</v>
      </c>
      <c r="L350" s="651">
        <v>-4.6010728402032814E-3</v>
      </c>
      <c r="M350" s="651">
        <v>-2.1449647872016701E-2</v>
      </c>
      <c r="N350" s="703">
        <f t="shared" si="33"/>
        <v>-4.6010728402032814E-3</v>
      </c>
      <c r="O350" s="246">
        <v>57.445790754257906</v>
      </c>
      <c r="P350" s="246">
        <v>49.949846871547493</v>
      </c>
      <c r="Q350" s="702">
        <f t="shared" si="34"/>
        <v>57.445790754257906</v>
      </c>
      <c r="R350" s="58"/>
      <c r="S350" s="250">
        <v>2000</v>
      </c>
      <c r="T350" s="662">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5" t="str">
        <f>General!$G$22</f>
        <v>k</v>
      </c>
      <c r="I351" s="886">
        <f>0.21988823630969*7.88</f>
        <v>1.7327193021203573</v>
      </c>
      <c r="J351" s="886">
        <v>1.3987353317483329</v>
      </c>
      <c r="K351" s="702">
        <f t="shared" si="32"/>
        <v>1.7327193021203573</v>
      </c>
      <c r="L351" s="651">
        <v>-4.6010728402032814E-3</v>
      </c>
      <c r="M351" s="651">
        <v>-2.1449647872016701E-2</v>
      </c>
      <c r="N351" s="703">
        <f t="shared" si="33"/>
        <v>-4.6010728402032814E-3</v>
      </c>
      <c r="O351" s="246">
        <v>57.445790754257906</v>
      </c>
      <c r="P351" s="246">
        <v>49.949846871547493</v>
      </c>
      <c r="Q351" s="702">
        <f t="shared" si="34"/>
        <v>57.445790754257906</v>
      </c>
      <c r="R351" s="58"/>
      <c r="S351" s="250">
        <v>2000</v>
      </c>
      <c r="T351" s="662">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5" t="str">
        <f>General!$G$23</f>
        <v>l</v>
      </c>
      <c r="I352" s="886">
        <f>0.21988823630969/7.88*100</f>
        <v>2.7904598516458123</v>
      </c>
      <c r="J352" s="886">
        <f>0.2268/30*100</f>
        <v>0.75600000000000001</v>
      </c>
      <c r="K352" s="702">
        <f t="shared" si="32"/>
        <v>2.7904598516458123</v>
      </c>
      <c r="L352" s="651">
        <f>-0.00460107284020328/(7.88/100)^2</f>
        <v>-0.74098032031926875</v>
      </c>
      <c r="M352" s="651">
        <f>-0.00126/(30/100)^2</f>
        <v>-1.4E-2</v>
      </c>
      <c r="N352" s="703">
        <f t="shared" si="33"/>
        <v>-0.74098032031926875</v>
      </c>
      <c r="O352" s="246">
        <v>57.445790754257906</v>
      </c>
      <c r="P352" s="246">
        <v>27</v>
      </c>
      <c r="Q352" s="702">
        <f t="shared" si="34"/>
        <v>57.445790754257906</v>
      </c>
      <c r="R352" s="58"/>
      <c r="S352" s="250">
        <v>2000</v>
      </c>
      <c r="T352" s="662">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5" t="str">
        <f>General!$G$24</f>
        <v>o</v>
      </c>
      <c r="I353" s="886">
        <v>0.27922143700582119</v>
      </c>
      <c r="J353" s="886">
        <v>4.6624511058277696</v>
      </c>
      <c r="K353" s="702">
        <f t="shared" si="32"/>
        <v>0.27922143700582119</v>
      </c>
      <c r="L353" s="651">
        <v>-7.357256925019099E-3</v>
      </c>
      <c r="M353" s="651">
        <v>-0.23832942080018599</v>
      </c>
      <c r="N353" s="703">
        <f t="shared" si="33"/>
        <v>-7.357256925019099E-3</v>
      </c>
      <c r="O353" s="246">
        <v>59.634599807135977</v>
      </c>
      <c r="P353" s="246">
        <v>49.9498468715475</v>
      </c>
      <c r="Q353" s="702">
        <f t="shared" si="34"/>
        <v>59.634599807135977</v>
      </c>
      <c r="R353" s="58"/>
      <c r="S353" s="250">
        <v>2850</v>
      </c>
      <c r="T353" s="662">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5" t="str">
        <f>General!$G$25</f>
        <v>od</v>
      </c>
      <c r="I354" s="887">
        <f t="shared" ref="I354:J355" si="42">I353</f>
        <v>0.27922143700582119</v>
      </c>
      <c r="J354" s="887">
        <f t="shared" si="42"/>
        <v>4.6624511058277696</v>
      </c>
      <c r="K354" s="702">
        <f t="shared" si="32"/>
        <v>0.27922143700582119</v>
      </c>
      <c r="L354" s="888">
        <f t="shared" ref="L354:M355" si="43">L353</f>
        <v>-7.357256925019099E-3</v>
      </c>
      <c r="M354" s="888">
        <f t="shared" si="43"/>
        <v>-0.23832942080018599</v>
      </c>
      <c r="N354" s="703">
        <f t="shared" si="33"/>
        <v>-7.357256925019099E-3</v>
      </c>
      <c r="O354" s="887">
        <f t="shared" ref="O354:P355" si="44">O353</f>
        <v>59.634599807135977</v>
      </c>
      <c r="P354" s="887">
        <f t="shared" si="44"/>
        <v>49.9498468715475</v>
      </c>
      <c r="Q354" s="702">
        <f t="shared" si="34"/>
        <v>59.634599807135977</v>
      </c>
      <c r="R354" s="58"/>
      <c r="S354" s="250">
        <v>2850</v>
      </c>
      <c r="T354" s="662">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5" t="str">
        <f>General!$G$26</f>
        <v>of</v>
      </c>
      <c r="I355" s="887">
        <f t="shared" si="42"/>
        <v>0.27922143700582119</v>
      </c>
      <c r="J355" s="887">
        <f t="shared" si="42"/>
        <v>4.6624511058277696</v>
      </c>
      <c r="K355" s="702">
        <f t="shared" si="32"/>
        <v>0.27922143700582119</v>
      </c>
      <c r="L355" s="888">
        <f t="shared" si="43"/>
        <v>-7.357256925019099E-3</v>
      </c>
      <c r="M355" s="888">
        <f t="shared" si="43"/>
        <v>-0.23832942080018599</v>
      </c>
      <c r="N355" s="703">
        <f t="shared" si="33"/>
        <v>-7.357256925019099E-3</v>
      </c>
      <c r="O355" s="887">
        <f t="shared" si="44"/>
        <v>59.634599807135977</v>
      </c>
      <c r="P355" s="887">
        <f t="shared" si="44"/>
        <v>49.9498468715475</v>
      </c>
      <c r="Q355" s="702">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5" t="str">
        <f>General!$G$27</f>
        <v>r</v>
      </c>
      <c r="I356" s="886">
        <v>3.68221380318731</v>
      </c>
      <c r="J356" s="886">
        <v>1.3987353317483329</v>
      </c>
      <c r="K356" s="702">
        <f t="shared" si="32"/>
        <v>3.68221380318731</v>
      </c>
      <c r="L356" s="651">
        <v>-1.2189769835128734</v>
      </c>
      <c r="M356" s="651">
        <v>-2.1449647872016701E-2</v>
      </c>
      <c r="N356" s="703">
        <f t="shared" si="33"/>
        <v>-1.2189769835128734</v>
      </c>
      <c r="O356" s="246">
        <v>58.418686131386863</v>
      </c>
      <c r="P356" s="246">
        <v>49.949846871547493</v>
      </c>
      <c r="Q356" s="702">
        <f t="shared" si="34"/>
        <v>58.418686131386863</v>
      </c>
      <c r="R356" s="58"/>
      <c r="S356" s="250">
        <v>1600</v>
      </c>
      <c r="T356" s="662">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5" t="str">
        <f>General!$G$28</f>
        <v>rd</v>
      </c>
      <c r="I357" s="887">
        <f>I356</f>
        <v>3.68221380318731</v>
      </c>
      <c r="J357" s="887">
        <f>J356</f>
        <v>1.3987353317483329</v>
      </c>
      <c r="K357" s="702">
        <f t="shared" si="32"/>
        <v>3.68221380318731</v>
      </c>
      <c r="L357" s="888">
        <f>L356</f>
        <v>-1.2189769835128734</v>
      </c>
      <c r="M357" s="888">
        <f>M356</f>
        <v>-2.1449647872016701E-2</v>
      </c>
      <c r="N357" s="703">
        <f t="shared" si="33"/>
        <v>-1.2189769835128734</v>
      </c>
      <c r="O357" s="887">
        <f>O356</f>
        <v>58.418686131386863</v>
      </c>
      <c r="P357" s="887">
        <f>P356</f>
        <v>49.949846871547493</v>
      </c>
      <c r="Q357" s="702">
        <f t="shared" si="34"/>
        <v>58.418686131386863</v>
      </c>
      <c r="R357" s="58"/>
      <c r="S357" s="250">
        <v>1600</v>
      </c>
      <c r="T357" s="662">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5" t="str">
        <f>General!$G$29</f>
        <v>v</v>
      </c>
      <c r="I358" s="891">
        <f>I352</f>
        <v>2.7904598516458123</v>
      </c>
      <c r="J358" s="891">
        <f>J352</f>
        <v>0.75600000000000001</v>
      </c>
      <c r="K358" s="702">
        <f t="shared" si="32"/>
        <v>2.7904598516458123</v>
      </c>
      <c r="L358" s="892">
        <f>L352</f>
        <v>-0.74098032031926875</v>
      </c>
      <c r="M358" s="892">
        <f>M352</f>
        <v>-1.4E-2</v>
      </c>
      <c r="N358" s="703">
        <f t="shared" si="33"/>
        <v>-0.74098032031926875</v>
      </c>
      <c r="O358" s="891">
        <f>O352</f>
        <v>57.445790754257906</v>
      </c>
      <c r="P358" s="891">
        <f>P352</f>
        <v>27</v>
      </c>
      <c r="Q358" s="702">
        <f t="shared" si="34"/>
        <v>57.445790754257906</v>
      </c>
      <c r="R358" s="58"/>
      <c r="S358" s="250">
        <v>2000</v>
      </c>
      <c r="T358" s="662">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5" t="str">
        <f>General!$G$30</f>
        <v>w</v>
      </c>
      <c r="I359" s="886">
        <v>3.9558257584621561</v>
      </c>
      <c r="J359" s="886">
        <v>1.3987353317483329</v>
      </c>
      <c r="K359" s="702">
        <f t="shared" si="32"/>
        <v>3.9558257584621561</v>
      </c>
      <c r="L359" s="651">
        <v>-1.5702191175394</v>
      </c>
      <c r="M359" s="651">
        <v>-2.1449647872016701E-2</v>
      </c>
      <c r="N359" s="703">
        <f t="shared" si="33"/>
        <v>-1.5702191175394</v>
      </c>
      <c r="O359" s="246">
        <v>55.103333333333332</v>
      </c>
      <c r="P359" s="246">
        <v>49.949846871547493</v>
      </c>
      <c r="Q359" s="702">
        <f t="shared" si="34"/>
        <v>55.103333333333332</v>
      </c>
      <c r="R359" s="58"/>
      <c r="S359" s="250">
        <v>2850</v>
      </c>
      <c r="T359" s="662">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5" t="str">
        <f>General!$G$31</f>
        <v>wd</v>
      </c>
      <c r="I360" s="887">
        <f>I359</f>
        <v>3.9558257584621561</v>
      </c>
      <c r="J360" s="887">
        <f>J359</f>
        <v>1.3987353317483329</v>
      </c>
      <c r="K360" s="702">
        <f t="shared" si="32"/>
        <v>3.9558257584621561</v>
      </c>
      <c r="L360" s="888">
        <f>L359</f>
        <v>-1.5702191175394</v>
      </c>
      <c r="M360" s="888">
        <f>M359</f>
        <v>-2.1449647872016701E-2</v>
      </c>
      <c r="N360" s="703">
        <f t="shared" si="33"/>
        <v>-1.5702191175394</v>
      </c>
      <c r="O360" s="887">
        <f>O359</f>
        <v>55.103333333333332</v>
      </c>
      <c r="P360" s="887">
        <f>P359</f>
        <v>49.949846871547493</v>
      </c>
      <c r="Q360" s="702">
        <f t="shared" si="34"/>
        <v>55.103333333333332</v>
      </c>
      <c r="R360" s="58"/>
      <c r="S360" s="250">
        <v>2850</v>
      </c>
      <c r="T360" s="662">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5" t="str">
        <f>General!$G$32</f>
        <v>z</v>
      </c>
      <c r="I361" s="893">
        <f>I356</f>
        <v>3.68221380318731</v>
      </c>
      <c r="J361" s="893">
        <f>J356</f>
        <v>1.3987353317483329</v>
      </c>
      <c r="K361" s="702">
        <f t="shared" si="32"/>
        <v>3.68221380318731</v>
      </c>
      <c r="L361" s="894">
        <f>L356</f>
        <v>-1.2189769835128734</v>
      </c>
      <c r="M361" s="894">
        <f>M356</f>
        <v>-2.1449647872016701E-2</v>
      </c>
      <c r="N361" s="703">
        <f t="shared" si="33"/>
        <v>-1.2189769835128734</v>
      </c>
      <c r="O361" s="893">
        <f>O356</f>
        <v>58.418686131386863</v>
      </c>
      <c r="P361" s="893">
        <f>P356</f>
        <v>49.949846871547493</v>
      </c>
      <c r="Q361" s="702">
        <f t="shared" si="34"/>
        <v>58.418686131386863</v>
      </c>
      <c r="R361" s="645"/>
      <c r="S361" s="250">
        <v>1600</v>
      </c>
      <c r="T361" s="662">
        <f t="shared" ref="T361" si="51">S361/$H$188</f>
        <v>1649.4845360824743</v>
      </c>
      <c r="U361" s="645"/>
      <c r="V361" s="39"/>
      <c r="W361" s="17"/>
      <c r="X361" s="9"/>
      <c r="Y361" s="9"/>
      <c r="Z361" s="9"/>
    </row>
    <row r="362" spans="1:26" customFormat="1" outlineLevel="2" x14ac:dyDescent="0.25">
      <c r="A362" s="7"/>
      <c r="B362" s="8"/>
      <c r="C362" s="18"/>
      <c r="D362" s="18"/>
      <c r="E362" s="18"/>
      <c r="F362" s="27"/>
      <c r="G362" s="27"/>
      <c r="H362" s="665" t="str">
        <f>General!$G$33</f>
        <v>zd</v>
      </c>
      <c r="I362" s="887">
        <f>I361</f>
        <v>3.68221380318731</v>
      </c>
      <c r="J362" s="887">
        <f>J361</f>
        <v>1.3987353317483329</v>
      </c>
      <c r="K362" s="702">
        <f t="shared" si="32"/>
        <v>3.68221380318731</v>
      </c>
      <c r="L362" s="888">
        <f>L361</f>
        <v>-1.2189769835128734</v>
      </c>
      <c r="M362" s="888">
        <f>M361</f>
        <v>-2.1449647872016701E-2</v>
      </c>
      <c r="N362" s="703">
        <f t="shared" si="33"/>
        <v>-1.2189769835128734</v>
      </c>
      <c r="O362" s="887">
        <f>O361</f>
        <v>58.418686131386863</v>
      </c>
      <c r="P362" s="887">
        <f>P361</f>
        <v>49.949846871547493</v>
      </c>
      <c r="Q362" s="702">
        <f t="shared" si="34"/>
        <v>58.418686131386863</v>
      </c>
      <c r="R362" s="39"/>
      <c r="S362" s="250">
        <v>1600</v>
      </c>
      <c r="T362" s="662">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5" t="str">
        <f>General!$G$17</f>
        <v>b</v>
      </c>
      <c r="I363" s="886"/>
      <c r="J363" s="886"/>
      <c r="K363" s="702">
        <f>I363</f>
        <v>0</v>
      </c>
      <c r="L363" s="651"/>
      <c r="M363" s="651"/>
      <c r="N363" s="703">
        <f>L363</f>
        <v>0</v>
      </c>
      <c r="O363" s="246"/>
      <c r="P363" s="246"/>
      <c r="Q363" s="702">
        <f>O363</f>
        <v>0</v>
      </c>
      <c r="R363" s="58"/>
      <c r="S363" s="250"/>
      <c r="T363" s="662">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5" t="str">
        <f>General!$G$18</f>
        <v>bd</v>
      </c>
      <c r="I364" s="886"/>
      <c r="J364" s="886"/>
      <c r="K364" s="702">
        <f t="shared" ref="K364:K379" si="54">I364</f>
        <v>0</v>
      </c>
      <c r="L364" s="651"/>
      <c r="M364" s="651"/>
      <c r="N364" s="703">
        <f t="shared" ref="N364:N379" si="55">L364</f>
        <v>0</v>
      </c>
      <c r="O364" s="246"/>
      <c r="P364" s="246"/>
      <c r="Q364" s="702">
        <f t="shared" ref="Q364:Q379" si="56">O364</f>
        <v>0</v>
      </c>
      <c r="R364" s="58"/>
      <c r="S364" s="250"/>
      <c r="T364" s="662">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5" t="str">
        <f>General!$G$19</f>
        <v>f</v>
      </c>
      <c r="I365" s="886"/>
      <c r="J365" s="886"/>
      <c r="K365" s="702">
        <f t="shared" si="54"/>
        <v>0</v>
      </c>
      <c r="L365" s="651"/>
      <c r="M365" s="651"/>
      <c r="N365" s="703">
        <f t="shared" si="55"/>
        <v>0</v>
      </c>
      <c r="O365" s="246"/>
      <c r="P365" s="246"/>
      <c r="Q365" s="702">
        <f t="shared" si="56"/>
        <v>0</v>
      </c>
      <c r="R365" s="58"/>
      <c r="S365" s="250"/>
      <c r="T365" s="662">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5" t="str">
        <f>General!$G$20</f>
        <v>h</v>
      </c>
      <c r="I366" s="886"/>
      <c r="J366" s="886"/>
      <c r="K366" s="702">
        <f t="shared" si="54"/>
        <v>0</v>
      </c>
      <c r="L366" s="651"/>
      <c r="M366" s="651"/>
      <c r="N366" s="703">
        <f t="shared" si="55"/>
        <v>0</v>
      </c>
      <c r="O366" s="246"/>
      <c r="P366" s="246"/>
      <c r="Q366" s="702">
        <f t="shared" si="56"/>
        <v>0</v>
      </c>
      <c r="R366" s="58"/>
      <c r="S366" s="250"/>
      <c r="T366" s="662">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5" t="str">
        <f>General!$G$21</f>
        <v>i</v>
      </c>
      <c r="I367" s="886"/>
      <c r="J367" s="886"/>
      <c r="K367" s="702">
        <f t="shared" si="54"/>
        <v>0</v>
      </c>
      <c r="L367" s="651"/>
      <c r="M367" s="651"/>
      <c r="N367" s="703">
        <f t="shared" si="55"/>
        <v>0</v>
      </c>
      <c r="O367" s="246"/>
      <c r="P367" s="246"/>
      <c r="Q367" s="702">
        <f t="shared" si="56"/>
        <v>0</v>
      </c>
      <c r="R367" s="58"/>
      <c r="S367" s="250"/>
      <c r="T367" s="662">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5" t="str">
        <f>General!$G$22</f>
        <v>k</v>
      </c>
      <c r="I368" s="886"/>
      <c r="J368" s="886"/>
      <c r="K368" s="702">
        <f t="shared" si="54"/>
        <v>0</v>
      </c>
      <c r="L368" s="651"/>
      <c r="M368" s="651"/>
      <c r="N368" s="703">
        <f t="shared" si="55"/>
        <v>0</v>
      </c>
      <c r="O368" s="246"/>
      <c r="P368" s="246"/>
      <c r="Q368" s="702">
        <f t="shared" si="56"/>
        <v>0</v>
      </c>
      <c r="R368" s="58"/>
      <c r="S368" s="250"/>
      <c r="T368" s="662">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5" t="str">
        <f>General!$G$23</f>
        <v>l</v>
      </c>
      <c r="I369" s="886"/>
      <c r="J369" s="886">
        <v>0.8739669217175331</v>
      </c>
      <c r="K369" s="702">
        <f t="shared" si="54"/>
        <v>0</v>
      </c>
      <c r="L369" s="651"/>
      <c r="M369" s="651">
        <v>-2.3153920285814016E-2</v>
      </c>
      <c r="N369" s="703">
        <f t="shared" si="55"/>
        <v>0</v>
      </c>
      <c r="O369" s="246"/>
      <c r="P369" s="246">
        <v>32.148520299581264</v>
      </c>
      <c r="Q369" s="702">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5" t="str">
        <f>General!$G$24</f>
        <v>o</v>
      </c>
      <c r="I370" s="886"/>
      <c r="J370" s="886"/>
      <c r="K370" s="702">
        <f t="shared" si="54"/>
        <v>0</v>
      </c>
      <c r="L370" s="651"/>
      <c r="M370" s="651"/>
      <c r="N370" s="703">
        <f t="shared" si="55"/>
        <v>0</v>
      </c>
      <c r="O370" s="246"/>
      <c r="P370" s="246"/>
      <c r="Q370" s="702">
        <f t="shared" si="56"/>
        <v>0</v>
      </c>
      <c r="R370" s="58"/>
      <c r="S370" s="250"/>
      <c r="T370" s="662">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5" t="str">
        <f>General!$G$25</f>
        <v>od</v>
      </c>
      <c r="I371" s="886"/>
      <c r="J371" s="886"/>
      <c r="K371" s="702">
        <f t="shared" si="54"/>
        <v>0</v>
      </c>
      <c r="L371" s="651"/>
      <c r="M371" s="651"/>
      <c r="N371" s="703">
        <f t="shared" si="55"/>
        <v>0</v>
      </c>
      <c r="O371" s="246"/>
      <c r="P371" s="246"/>
      <c r="Q371" s="702">
        <f t="shared" si="56"/>
        <v>0</v>
      </c>
      <c r="R371" s="58"/>
      <c r="S371" s="250"/>
      <c r="T371" s="662">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5" t="str">
        <f>General!$G$26</f>
        <v>of</v>
      </c>
      <c r="I372" s="886"/>
      <c r="J372" s="886"/>
      <c r="K372" s="702">
        <f t="shared" si="54"/>
        <v>0</v>
      </c>
      <c r="L372" s="651"/>
      <c r="M372" s="651"/>
      <c r="N372" s="703">
        <f t="shared" si="55"/>
        <v>0</v>
      </c>
      <c r="O372" s="246"/>
      <c r="P372" s="246"/>
      <c r="Q372" s="702">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5" t="str">
        <f>General!$G$27</f>
        <v>r</v>
      </c>
      <c r="I373" s="886"/>
      <c r="J373" s="886"/>
      <c r="K373" s="702">
        <f t="shared" si="54"/>
        <v>0</v>
      </c>
      <c r="L373" s="651"/>
      <c r="M373" s="651"/>
      <c r="N373" s="703">
        <f t="shared" si="55"/>
        <v>0</v>
      </c>
      <c r="O373" s="246"/>
      <c r="P373" s="246"/>
      <c r="Q373" s="702">
        <f t="shared" si="56"/>
        <v>0</v>
      </c>
      <c r="R373" s="58"/>
      <c r="S373" s="250"/>
      <c r="T373" s="662">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5" t="str">
        <f>General!$G$28</f>
        <v>rd</v>
      </c>
      <c r="I374" s="886"/>
      <c r="J374" s="886"/>
      <c r="K374" s="702">
        <f t="shared" si="54"/>
        <v>0</v>
      </c>
      <c r="L374" s="651"/>
      <c r="M374" s="651"/>
      <c r="N374" s="703">
        <f t="shared" si="55"/>
        <v>0</v>
      </c>
      <c r="O374" s="246"/>
      <c r="P374" s="246"/>
      <c r="Q374" s="702">
        <f t="shared" si="56"/>
        <v>0</v>
      </c>
      <c r="R374" s="58"/>
      <c r="S374" s="250"/>
      <c r="T374" s="662">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5" t="str">
        <f>General!$G$29</f>
        <v>v</v>
      </c>
      <c r="I375" s="886"/>
      <c r="J375" s="886"/>
      <c r="K375" s="702">
        <f t="shared" si="54"/>
        <v>0</v>
      </c>
      <c r="L375" s="651"/>
      <c r="M375" s="651"/>
      <c r="N375" s="703">
        <f t="shared" si="55"/>
        <v>0</v>
      </c>
      <c r="O375" s="246"/>
      <c r="P375" s="246"/>
      <c r="Q375" s="702">
        <f t="shared" si="56"/>
        <v>0</v>
      </c>
      <c r="R375" s="58"/>
      <c r="S375" s="250"/>
      <c r="T375" s="662">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5" t="str">
        <f>General!$G$30</f>
        <v>w</v>
      </c>
      <c r="I376" s="886"/>
      <c r="J376" s="886"/>
      <c r="K376" s="702">
        <f t="shared" si="54"/>
        <v>0</v>
      </c>
      <c r="L376" s="651"/>
      <c r="M376" s="651"/>
      <c r="N376" s="703">
        <f t="shared" si="55"/>
        <v>0</v>
      </c>
      <c r="O376" s="246"/>
      <c r="P376" s="246"/>
      <c r="Q376" s="702">
        <f t="shared" si="56"/>
        <v>0</v>
      </c>
      <c r="R376" s="58"/>
      <c r="S376" s="250"/>
      <c r="T376" s="662">
        <f t="shared" ref="T376" si="67">S376/$H$186</f>
        <v>0</v>
      </c>
      <c r="U376" s="58"/>
      <c r="V376" s="33"/>
      <c r="W376" s="17"/>
      <c r="X376" s="9"/>
      <c r="Y376" s="9"/>
      <c r="Z376" s="9"/>
    </row>
    <row r="377" spans="1:26" customFormat="1" outlineLevel="2" x14ac:dyDescent="0.25">
      <c r="A377" s="7"/>
      <c r="B377" s="8"/>
      <c r="C377" s="18"/>
      <c r="D377" s="18"/>
      <c r="E377" s="18"/>
      <c r="F377" s="27"/>
      <c r="G377" s="28"/>
      <c r="H377" s="665" t="str">
        <f>General!$G$31</f>
        <v>wd</v>
      </c>
      <c r="I377" s="886"/>
      <c r="J377" s="886"/>
      <c r="K377" s="702">
        <f t="shared" si="54"/>
        <v>0</v>
      </c>
      <c r="L377" s="651"/>
      <c r="M377" s="651"/>
      <c r="N377" s="703">
        <f t="shared" si="55"/>
        <v>0</v>
      </c>
      <c r="O377" s="246"/>
      <c r="P377" s="246"/>
      <c r="Q377" s="702">
        <f t="shared" si="56"/>
        <v>0</v>
      </c>
      <c r="R377" s="58"/>
      <c r="S377" s="250"/>
      <c r="T377" s="662">
        <f t="shared" ref="T377" si="68">S377/$H$187</f>
        <v>0</v>
      </c>
      <c r="U377" s="58"/>
      <c r="V377" s="33"/>
      <c r="W377" s="17"/>
      <c r="X377" s="9"/>
      <c r="Y377" s="9"/>
      <c r="Z377" s="9"/>
    </row>
    <row r="378" spans="1:26" customFormat="1" outlineLevel="2" x14ac:dyDescent="0.25">
      <c r="A378" s="7"/>
      <c r="B378" s="8"/>
      <c r="C378" s="18"/>
      <c r="D378" s="18"/>
      <c r="E378" s="18"/>
      <c r="F378" s="27"/>
      <c r="G378" s="27"/>
      <c r="H378" s="665" t="str">
        <f>General!$G$32</f>
        <v>z</v>
      </c>
      <c r="I378" s="886"/>
      <c r="J378" s="886"/>
      <c r="K378" s="702">
        <f t="shared" si="54"/>
        <v>0</v>
      </c>
      <c r="L378" s="651"/>
      <c r="M378" s="651"/>
      <c r="N378" s="703">
        <f t="shared" si="55"/>
        <v>0</v>
      </c>
      <c r="O378" s="246"/>
      <c r="P378" s="246"/>
      <c r="Q378" s="702">
        <f t="shared" si="56"/>
        <v>0</v>
      </c>
      <c r="R378" s="645"/>
      <c r="S378" s="250"/>
      <c r="T378" s="662">
        <f t="shared" ref="T378" si="69">S378/$H$188</f>
        <v>0</v>
      </c>
      <c r="U378" s="645"/>
      <c r="V378" s="39"/>
      <c r="W378" s="17"/>
      <c r="X378" s="9"/>
      <c r="Y378" s="9"/>
      <c r="Z378" s="9"/>
    </row>
    <row r="379" spans="1:26" customFormat="1" outlineLevel="2" x14ac:dyDescent="0.25">
      <c r="A379" s="7"/>
      <c r="B379" s="8"/>
      <c r="C379" s="18"/>
      <c r="D379" s="18"/>
      <c r="E379" s="18"/>
      <c r="F379" s="27"/>
      <c r="G379" s="27"/>
      <c r="H379" s="665" t="str">
        <f>General!$G$33</f>
        <v>zd</v>
      </c>
      <c r="I379" s="886"/>
      <c r="J379" s="886"/>
      <c r="K379" s="702">
        <f t="shared" si="54"/>
        <v>0</v>
      </c>
      <c r="L379" s="651"/>
      <c r="M379" s="651"/>
      <c r="N379" s="703">
        <f t="shared" si="55"/>
        <v>0</v>
      </c>
      <c r="O379" s="246"/>
      <c r="P379" s="246"/>
      <c r="Q379" s="702">
        <f t="shared" si="56"/>
        <v>0</v>
      </c>
      <c r="R379" s="39"/>
      <c r="S379" s="250"/>
      <c r="T379" s="662">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5" t="str">
        <f>General!$G$17</f>
        <v>b</v>
      </c>
      <c r="I380" s="886"/>
      <c r="J380" s="886"/>
      <c r="K380" s="702">
        <f>I380</f>
        <v>0</v>
      </c>
      <c r="L380" s="651"/>
      <c r="M380" s="651"/>
      <c r="N380" s="703">
        <f>L380</f>
        <v>0</v>
      </c>
      <c r="O380" s="246"/>
      <c r="P380" s="246"/>
      <c r="Q380" s="702">
        <f>O380</f>
        <v>0</v>
      </c>
      <c r="R380" s="58"/>
      <c r="S380" s="250"/>
      <c r="T380" s="662">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5" t="str">
        <f>General!$G$18</f>
        <v>bd</v>
      </c>
      <c r="I381" s="886"/>
      <c r="J381" s="886"/>
      <c r="K381" s="702">
        <f t="shared" ref="K381:K396" si="72">I381</f>
        <v>0</v>
      </c>
      <c r="L381" s="651"/>
      <c r="M381" s="651"/>
      <c r="N381" s="703">
        <f t="shared" ref="N381:N396" si="73">L381</f>
        <v>0</v>
      </c>
      <c r="O381" s="246"/>
      <c r="P381" s="246"/>
      <c r="Q381" s="702">
        <f t="shared" ref="Q381:Q396" si="74">O381</f>
        <v>0</v>
      </c>
      <c r="R381" s="58"/>
      <c r="S381" s="250"/>
      <c r="T381" s="662">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5" t="str">
        <f>General!$G$19</f>
        <v>f</v>
      </c>
      <c r="I382" s="886"/>
      <c r="J382" s="886"/>
      <c r="K382" s="702">
        <f t="shared" si="72"/>
        <v>0</v>
      </c>
      <c r="L382" s="651"/>
      <c r="M382" s="651"/>
      <c r="N382" s="703">
        <f t="shared" si="73"/>
        <v>0</v>
      </c>
      <c r="O382" s="246"/>
      <c r="P382" s="246"/>
      <c r="Q382" s="702">
        <f t="shared" si="74"/>
        <v>0</v>
      </c>
      <c r="R382" s="58"/>
      <c r="S382" s="250"/>
      <c r="T382" s="662">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5" t="str">
        <f>General!$G$20</f>
        <v>h</v>
      </c>
      <c r="I383" s="886"/>
      <c r="J383" s="886"/>
      <c r="K383" s="702">
        <f t="shared" si="72"/>
        <v>0</v>
      </c>
      <c r="L383" s="651"/>
      <c r="M383" s="651"/>
      <c r="N383" s="703">
        <f t="shared" si="73"/>
        <v>0</v>
      </c>
      <c r="O383" s="246"/>
      <c r="P383" s="246"/>
      <c r="Q383" s="702">
        <f t="shared" si="74"/>
        <v>0</v>
      </c>
      <c r="R383" s="58"/>
      <c r="S383" s="250"/>
      <c r="T383" s="662">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5" t="str">
        <f>General!$G$21</f>
        <v>i</v>
      </c>
      <c r="I384" s="886"/>
      <c r="J384" s="886"/>
      <c r="K384" s="702">
        <f t="shared" si="72"/>
        <v>0</v>
      </c>
      <c r="L384" s="651"/>
      <c r="M384" s="651"/>
      <c r="N384" s="703">
        <f t="shared" si="73"/>
        <v>0</v>
      </c>
      <c r="O384" s="246"/>
      <c r="P384" s="246"/>
      <c r="Q384" s="702">
        <f t="shared" si="74"/>
        <v>0</v>
      </c>
      <c r="R384" s="58"/>
      <c r="S384" s="250"/>
      <c r="T384" s="662">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5" t="str">
        <f>General!$G$22</f>
        <v>k</v>
      </c>
      <c r="I385" s="886"/>
      <c r="J385" s="886"/>
      <c r="K385" s="702">
        <f t="shared" si="72"/>
        <v>0</v>
      </c>
      <c r="L385" s="651"/>
      <c r="M385" s="651"/>
      <c r="N385" s="703">
        <f t="shared" si="73"/>
        <v>0</v>
      </c>
      <c r="O385" s="246"/>
      <c r="P385" s="246"/>
      <c r="Q385" s="702">
        <f t="shared" si="74"/>
        <v>0</v>
      </c>
      <c r="R385" s="58"/>
      <c r="S385" s="250"/>
      <c r="T385" s="662">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5" t="str">
        <f>General!$G$23</f>
        <v>l</v>
      </c>
      <c r="I386" s="886"/>
      <c r="J386" s="886">
        <v>0.68734865245418886</v>
      </c>
      <c r="K386" s="702">
        <f t="shared" si="72"/>
        <v>0</v>
      </c>
      <c r="L386" s="651"/>
      <c r="M386" s="651">
        <v>-9.2590097541280607E-3</v>
      </c>
      <c r="N386" s="703">
        <f t="shared" si="73"/>
        <v>0</v>
      </c>
      <c r="O386" s="246"/>
      <c r="P386" s="246">
        <v>21.217017991446205</v>
      </c>
      <c r="Q386" s="702">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5" t="str">
        <f>General!$G$24</f>
        <v>o</v>
      </c>
      <c r="I387" s="886"/>
      <c r="J387" s="886"/>
      <c r="K387" s="702">
        <f t="shared" si="72"/>
        <v>0</v>
      </c>
      <c r="L387" s="651"/>
      <c r="M387" s="651"/>
      <c r="N387" s="703">
        <f t="shared" si="73"/>
        <v>0</v>
      </c>
      <c r="O387" s="246"/>
      <c r="P387" s="246"/>
      <c r="Q387" s="702">
        <f t="shared" si="74"/>
        <v>0</v>
      </c>
      <c r="R387" s="58"/>
      <c r="S387" s="250"/>
      <c r="T387" s="662">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5" t="str">
        <f>General!$G$25</f>
        <v>od</v>
      </c>
      <c r="I388" s="886"/>
      <c r="J388" s="886"/>
      <c r="K388" s="702">
        <f t="shared" si="72"/>
        <v>0</v>
      </c>
      <c r="L388" s="651"/>
      <c r="M388" s="651"/>
      <c r="N388" s="703">
        <f t="shared" si="73"/>
        <v>0</v>
      </c>
      <c r="O388" s="246"/>
      <c r="P388" s="246"/>
      <c r="Q388" s="702">
        <f t="shared" si="74"/>
        <v>0</v>
      </c>
      <c r="R388" s="58"/>
      <c r="S388" s="250"/>
      <c r="T388" s="662">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5" t="str">
        <f>General!$G$26</f>
        <v>of</v>
      </c>
      <c r="I389" s="886"/>
      <c r="J389" s="886"/>
      <c r="K389" s="702">
        <f t="shared" si="72"/>
        <v>0</v>
      </c>
      <c r="L389" s="651"/>
      <c r="M389" s="651"/>
      <c r="N389" s="703">
        <f t="shared" si="73"/>
        <v>0</v>
      </c>
      <c r="O389" s="246"/>
      <c r="P389" s="246"/>
      <c r="Q389" s="702">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5" t="str">
        <f>General!$G$27</f>
        <v>r</v>
      </c>
      <c r="I390" s="886"/>
      <c r="J390" s="886"/>
      <c r="K390" s="702">
        <f t="shared" si="72"/>
        <v>0</v>
      </c>
      <c r="L390" s="651"/>
      <c r="M390" s="651"/>
      <c r="N390" s="703">
        <f t="shared" si="73"/>
        <v>0</v>
      </c>
      <c r="O390" s="246"/>
      <c r="P390" s="246"/>
      <c r="Q390" s="702">
        <f t="shared" si="74"/>
        <v>0</v>
      </c>
      <c r="R390" s="58"/>
      <c r="S390" s="250"/>
      <c r="T390" s="662">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5" t="str">
        <f>General!$G$28</f>
        <v>rd</v>
      </c>
      <c r="I391" s="886"/>
      <c r="J391" s="886"/>
      <c r="K391" s="702">
        <f t="shared" si="72"/>
        <v>0</v>
      </c>
      <c r="L391" s="651"/>
      <c r="M391" s="651"/>
      <c r="N391" s="703">
        <f t="shared" si="73"/>
        <v>0</v>
      </c>
      <c r="O391" s="246"/>
      <c r="P391" s="246"/>
      <c r="Q391" s="702">
        <f t="shared" si="74"/>
        <v>0</v>
      </c>
      <c r="R391" s="58"/>
      <c r="S391" s="250"/>
      <c r="T391" s="662">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5" t="str">
        <f>General!$G$29</f>
        <v>v</v>
      </c>
      <c r="I392" s="886"/>
      <c r="J392" s="886"/>
      <c r="K392" s="702">
        <f t="shared" si="72"/>
        <v>0</v>
      </c>
      <c r="L392" s="651"/>
      <c r="M392" s="651"/>
      <c r="N392" s="703">
        <f t="shared" si="73"/>
        <v>0</v>
      </c>
      <c r="O392" s="246"/>
      <c r="P392" s="246"/>
      <c r="Q392" s="702">
        <f t="shared" si="74"/>
        <v>0</v>
      </c>
      <c r="R392" s="58"/>
      <c r="S392" s="250"/>
      <c r="T392" s="662">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5" t="str">
        <f>General!$G$30</f>
        <v>w</v>
      </c>
      <c r="I393" s="886"/>
      <c r="J393" s="886"/>
      <c r="K393" s="702">
        <f t="shared" si="72"/>
        <v>0</v>
      </c>
      <c r="L393" s="651"/>
      <c r="M393" s="651"/>
      <c r="N393" s="703">
        <f t="shared" si="73"/>
        <v>0</v>
      </c>
      <c r="O393" s="246"/>
      <c r="P393" s="246"/>
      <c r="Q393" s="702">
        <f t="shared" si="74"/>
        <v>0</v>
      </c>
      <c r="R393" s="58"/>
      <c r="S393" s="250"/>
      <c r="T393" s="662">
        <f t="shared" ref="T393" si="85">S393/$H$186</f>
        <v>0</v>
      </c>
      <c r="U393" s="58"/>
      <c r="V393" s="33"/>
      <c r="W393" s="17"/>
      <c r="X393" s="9"/>
      <c r="Y393" s="9"/>
      <c r="Z393" s="9"/>
    </row>
    <row r="394" spans="1:26" customFormat="1" outlineLevel="2" x14ac:dyDescent="0.25">
      <c r="A394" s="7"/>
      <c r="B394" s="8"/>
      <c r="C394" s="18"/>
      <c r="D394" s="18"/>
      <c r="E394" s="18"/>
      <c r="F394" s="27"/>
      <c r="G394" s="28"/>
      <c r="H394" s="665" t="str">
        <f>General!$G$31</f>
        <v>wd</v>
      </c>
      <c r="I394" s="886"/>
      <c r="J394" s="886"/>
      <c r="K394" s="702">
        <f t="shared" si="72"/>
        <v>0</v>
      </c>
      <c r="L394" s="651"/>
      <c r="M394" s="651"/>
      <c r="N394" s="703">
        <f t="shared" si="73"/>
        <v>0</v>
      </c>
      <c r="O394" s="246"/>
      <c r="P394" s="246"/>
      <c r="Q394" s="702">
        <f t="shared" si="74"/>
        <v>0</v>
      </c>
      <c r="R394" s="58"/>
      <c r="S394" s="250"/>
      <c r="T394" s="662">
        <f t="shared" ref="T394" si="86">S394/$H$187</f>
        <v>0</v>
      </c>
      <c r="U394" s="58"/>
      <c r="V394" s="33"/>
      <c r="W394" s="17"/>
      <c r="X394" s="9"/>
      <c r="Y394" s="9"/>
      <c r="Z394" s="9"/>
    </row>
    <row r="395" spans="1:26" customFormat="1" outlineLevel="2" x14ac:dyDescent="0.25">
      <c r="A395" s="7"/>
      <c r="B395" s="8"/>
      <c r="C395" s="18"/>
      <c r="D395" s="18"/>
      <c r="E395" s="18"/>
      <c r="F395" s="27"/>
      <c r="G395" s="27"/>
      <c r="H395" s="665" t="str">
        <f>General!$G$32</f>
        <v>z</v>
      </c>
      <c r="I395" s="886"/>
      <c r="J395" s="886"/>
      <c r="K395" s="702">
        <f t="shared" si="72"/>
        <v>0</v>
      </c>
      <c r="L395" s="651"/>
      <c r="M395" s="651"/>
      <c r="N395" s="703">
        <f t="shared" si="73"/>
        <v>0</v>
      </c>
      <c r="O395" s="246"/>
      <c r="P395" s="246"/>
      <c r="Q395" s="702">
        <f t="shared" si="74"/>
        <v>0</v>
      </c>
      <c r="R395" s="645"/>
      <c r="S395" s="250"/>
      <c r="T395" s="662">
        <f t="shared" ref="T395" si="87">S395/$H$188</f>
        <v>0</v>
      </c>
      <c r="U395" s="645"/>
      <c r="V395" s="39"/>
      <c r="W395" s="17"/>
      <c r="X395" s="9"/>
      <c r="Y395" s="9"/>
      <c r="Z395" s="9"/>
    </row>
    <row r="396" spans="1:26" customFormat="1" outlineLevel="2" x14ac:dyDescent="0.25">
      <c r="A396" s="7"/>
      <c r="B396" s="8"/>
      <c r="C396" s="18"/>
      <c r="D396" s="18"/>
      <c r="E396" s="18"/>
      <c r="F396" s="27"/>
      <c r="G396" s="27"/>
      <c r="H396" s="665" t="str">
        <f>General!$G$33</f>
        <v>zd</v>
      </c>
      <c r="I396" s="886"/>
      <c r="J396" s="886"/>
      <c r="K396" s="702">
        <f t="shared" si="72"/>
        <v>0</v>
      </c>
      <c r="L396" s="651"/>
      <c r="M396" s="651"/>
      <c r="N396" s="703">
        <f t="shared" si="73"/>
        <v>0</v>
      </c>
      <c r="O396" s="246"/>
      <c r="P396" s="246"/>
      <c r="Q396" s="702">
        <f t="shared" si="74"/>
        <v>0</v>
      </c>
      <c r="R396" s="39"/>
      <c r="S396" s="250"/>
      <c r="T396" s="662">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5" t="str">
        <f>General!$G$17</f>
        <v>b</v>
      </c>
      <c r="I397" s="886"/>
      <c r="J397" s="886"/>
      <c r="K397" s="702">
        <f>I397</f>
        <v>0</v>
      </c>
      <c r="L397" s="651"/>
      <c r="M397" s="651"/>
      <c r="N397" s="703">
        <f>L397</f>
        <v>0</v>
      </c>
      <c r="O397" s="246"/>
      <c r="P397" s="246"/>
      <c r="Q397" s="702">
        <f>O397</f>
        <v>0</v>
      </c>
      <c r="R397" s="58"/>
      <c r="S397" s="250"/>
      <c r="T397" s="662">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5" t="str">
        <f>General!$G$18</f>
        <v>bd</v>
      </c>
      <c r="I398" s="886"/>
      <c r="J398" s="886"/>
      <c r="K398" s="702">
        <f t="shared" ref="K398:K413" si="90">I398</f>
        <v>0</v>
      </c>
      <c r="L398" s="651"/>
      <c r="M398" s="651"/>
      <c r="N398" s="703">
        <f t="shared" ref="N398:N413" si="91">L398</f>
        <v>0</v>
      </c>
      <c r="O398" s="246"/>
      <c r="P398" s="246"/>
      <c r="Q398" s="702">
        <f t="shared" ref="Q398:Q413" si="92">O398</f>
        <v>0</v>
      </c>
      <c r="R398" s="58"/>
      <c r="S398" s="250"/>
      <c r="T398" s="662">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5" t="str">
        <f>General!$G$19</f>
        <v>f</v>
      </c>
      <c r="I399" s="886"/>
      <c r="J399" s="886"/>
      <c r="K399" s="702">
        <f t="shared" si="90"/>
        <v>0</v>
      </c>
      <c r="L399" s="651"/>
      <c r="M399" s="651"/>
      <c r="N399" s="703">
        <f t="shared" si="91"/>
        <v>0</v>
      </c>
      <c r="O399" s="246"/>
      <c r="P399" s="246"/>
      <c r="Q399" s="702">
        <f t="shared" si="92"/>
        <v>0</v>
      </c>
      <c r="R399" s="58"/>
      <c r="S399" s="250"/>
      <c r="T399" s="662">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5" t="str">
        <f>General!$G$20</f>
        <v>h</v>
      </c>
      <c r="I400" s="886"/>
      <c r="J400" s="886"/>
      <c r="K400" s="702">
        <f t="shared" si="90"/>
        <v>0</v>
      </c>
      <c r="L400" s="651"/>
      <c r="M400" s="651"/>
      <c r="N400" s="703">
        <f t="shared" si="91"/>
        <v>0</v>
      </c>
      <c r="O400" s="246"/>
      <c r="P400" s="246"/>
      <c r="Q400" s="702">
        <f t="shared" si="92"/>
        <v>0</v>
      </c>
      <c r="R400" s="58"/>
      <c r="S400" s="250"/>
      <c r="T400" s="662">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5" t="str">
        <f>General!$G$21</f>
        <v>i</v>
      </c>
      <c r="I401" s="886"/>
      <c r="J401" s="886"/>
      <c r="K401" s="702">
        <f t="shared" si="90"/>
        <v>0</v>
      </c>
      <c r="L401" s="651"/>
      <c r="M401" s="651"/>
      <c r="N401" s="703">
        <f t="shared" si="91"/>
        <v>0</v>
      </c>
      <c r="O401" s="246"/>
      <c r="P401" s="246"/>
      <c r="Q401" s="702">
        <f t="shared" si="92"/>
        <v>0</v>
      </c>
      <c r="R401" s="58"/>
      <c r="S401" s="250"/>
      <c r="T401" s="662">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5" t="str">
        <f>General!$G$22</f>
        <v>k</v>
      </c>
      <c r="I402" s="886"/>
      <c r="J402" s="886"/>
      <c r="K402" s="702">
        <f t="shared" si="90"/>
        <v>0</v>
      </c>
      <c r="L402" s="651"/>
      <c r="M402" s="651"/>
      <c r="N402" s="703">
        <f t="shared" si="91"/>
        <v>0</v>
      </c>
      <c r="O402" s="246"/>
      <c r="P402" s="246"/>
      <c r="Q402" s="702">
        <f t="shared" si="92"/>
        <v>0</v>
      </c>
      <c r="R402" s="58"/>
      <c r="S402" s="250"/>
      <c r="T402" s="662">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5" t="str">
        <f>General!$G$23</f>
        <v>l</v>
      </c>
      <c r="I403" s="886"/>
      <c r="J403" s="886">
        <v>0.59420180850488291</v>
      </c>
      <c r="K403" s="702">
        <f t="shared" si="90"/>
        <v>0</v>
      </c>
      <c r="L403" s="651"/>
      <c r="M403" s="651">
        <v>-9.2766117958017012E-3</v>
      </c>
      <c r="N403" s="703">
        <f t="shared" si="91"/>
        <v>0</v>
      </c>
      <c r="O403" s="246"/>
      <c r="P403" s="246">
        <v>23.157481931725965</v>
      </c>
      <c r="Q403" s="702">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5" t="str">
        <f>General!$G$24</f>
        <v>o</v>
      </c>
      <c r="I404" s="886"/>
      <c r="J404" s="886"/>
      <c r="K404" s="702">
        <f t="shared" si="90"/>
        <v>0</v>
      </c>
      <c r="L404" s="651"/>
      <c r="M404" s="651"/>
      <c r="N404" s="703">
        <f t="shared" si="91"/>
        <v>0</v>
      </c>
      <c r="O404" s="246"/>
      <c r="P404" s="246"/>
      <c r="Q404" s="702">
        <f t="shared" si="92"/>
        <v>0</v>
      </c>
      <c r="R404" s="58"/>
      <c r="S404" s="250"/>
      <c r="T404" s="662">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5" t="str">
        <f>General!$G$25</f>
        <v>od</v>
      </c>
      <c r="I405" s="886"/>
      <c r="J405" s="886"/>
      <c r="K405" s="702">
        <f t="shared" si="90"/>
        <v>0</v>
      </c>
      <c r="L405" s="651"/>
      <c r="M405" s="651"/>
      <c r="N405" s="703">
        <f t="shared" si="91"/>
        <v>0</v>
      </c>
      <c r="O405" s="246"/>
      <c r="P405" s="246"/>
      <c r="Q405" s="702">
        <f t="shared" si="92"/>
        <v>0</v>
      </c>
      <c r="R405" s="58"/>
      <c r="S405" s="250"/>
      <c r="T405" s="662">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5" t="str">
        <f>General!$G$26</f>
        <v>of</v>
      </c>
      <c r="I406" s="886"/>
      <c r="J406" s="886"/>
      <c r="K406" s="702">
        <f t="shared" si="90"/>
        <v>0</v>
      </c>
      <c r="L406" s="651"/>
      <c r="M406" s="651"/>
      <c r="N406" s="703">
        <f t="shared" si="91"/>
        <v>0</v>
      </c>
      <c r="O406" s="246"/>
      <c r="P406" s="246"/>
      <c r="Q406" s="702">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5" t="str">
        <f>General!$G$27</f>
        <v>r</v>
      </c>
      <c r="I407" s="886"/>
      <c r="J407" s="886"/>
      <c r="K407" s="702">
        <f t="shared" si="90"/>
        <v>0</v>
      </c>
      <c r="L407" s="651"/>
      <c r="M407" s="651"/>
      <c r="N407" s="703">
        <f t="shared" si="91"/>
        <v>0</v>
      </c>
      <c r="O407" s="246"/>
      <c r="P407" s="246"/>
      <c r="Q407" s="702">
        <f t="shared" si="92"/>
        <v>0</v>
      </c>
      <c r="R407" s="58"/>
      <c r="S407" s="250"/>
      <c r="T407" s="662">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5" t="str">
        <f>General!$G$28</f>
        <v>rd</v>
      </c>
      <c r="I408" s="886"/>
      <c r="J408" s="886"/>
      <c r="K408" s="702">
        <f t="shared" si="90"/>
        <v>0</v>
      </c>
      <c r="L408" s="651"/>
      <c r="M408" s="651"/>
      <c r="N408" s="703">
        <f t="shared" si="91"/>
        <v>0</v>
      </c>
      <c r="O408" s="246"/>
      <c r="P408" s="246"/>
      <c r="Q408" s="702">
        <f t="shared" si="92"/>
        <v>0</v>
      </c>
      <c r="R408" s="58"/>
      <c r="S408" s="250"/>
      <c r="T408" s="662">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5" t="str">
        <f>General!$G$29</f>
        <v>v</v>
      </c>
      <c r="I409" s="886"/>
      <c r="J409" s="886"/>
      <c r="K409" s="702">
        <f t="shared" si="90"/>
        <v>0</v>
      </c>
      <c r="L409" s="651"/>
      <c r="M409" s="651"/>
      <c r="N409" s="703">
        <f t="shared" si="91"/>
        <v>0</v>
      </c>
      <c r="O409" s="246"/>
      <c r="P409" s="246"/>
      <c r="Q409" s="702">
        <f t="shared" si="92"/>
        <v>0</v>
      </c>
      <c r="R409" s="58"/>
      <c r="S409" s="250"/>
      <c r="T409" s="662">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5" t="str">
        <f>General!$G$30</f>
        <v>w</v>
      </c>
      <c r="I410" s="886"/>
      <c r="J410" s="886"/>
      <c r="K410" s="702">
        <f t="shared" si="90"/>
        <v>0</v>
      </c>
      <c r="L410" s="651"/>
      <c r="M410" s="651"/>
      <c r="N410" s="703">
        <f t="shared" si="91"/>
        <v>0</v>
      </c>
      <c r="O410" s="246"/>
      <c r="P410" s="246"/>
      <c r="Q410" s="702">
        <f t="shared" si="92"/>
        <v>0</v>
      </c>
      <c r="R410" s="58"/>
      <c r="S410" s="250"/>
      <c r="T410" s="662">
        <f t="shared" ref="T410" si="103">S410/$H$186</f>
        <v>0</v>
      </c>
      <c r="U410" s="58"/>
      <c r="V410" s="33"/>
      <c r="W410" s="17"/>
      <c r="X410" s="9"/>
      <c r="Y410" s="9"/>
      <c r="Z410" s="9"/>
    </row>
    <row r="411" spans="1:26" customFormat="1" outlineLevel="2" x14ac:dyDescent="0.25">
      <c r="A411" s="7"/>
      <c r="B411" s="8"/>
      <c r="C411" s="18"/>
      <c r="D411" s="18"/>
      <c r="E411" s="18"/>
      <c r="F411" s="27"/>
      <c r="G411" s="28"/>
      <c r="H411" s="665" t="str">
        <f>General!$G$31</f>
        <v>wd</v>
      </c>
      <c r="I411" s="886"/>
      <c r="J411" s="886"/>
      <c r="K411" s="702">
        <f t="shared" si="90"/>
        <v>0</v>
      </c>
      <c r="L411" s="651"/>
      <c r="M411" s="651"/>
      <c r="N411" s="703">
        <f t="shared" si="91"/>
        <v>0</v>
      </c>
      <c r="O411" s="246"/>
      <c r="P411" s="246"/>
      <c r="Q411" s="702">
        <f t="shared" si="92"/>
        <v>0</v>
      </c>
      <c r="R411" s="58"/>
      <c r="S411" s="250"/>
      <c r="T411" s="662">
        <f t="shared" ref="T411" si="104">S411/$H$187</f>
        <v>0</v>
      </c>
      <c r="U411" s="58"/>
      <c r="V411" s="33"/>
      <c r="W411" s="17"/>
      <c r="X411" s="9"/>
      <c r="Y411" s="9"/>
      <c r="Z411" s="9"/>
    </row>
    <row r="412" spans="1:26" customFormat="1" outlineLevel="2" x14ac:dyDescent="0.25">
      <c r="A412" s="7"/>
      <c r="B412" s="8"/>
      <c r="C412" s="18"/>
      <c r="D412" s="18"/>
      <c r="E412" s="18"/>
      <c r="F412" s="27"/>
      <c r="G412" s="27"/>
      <c r="H412" s="665" t="str">
        <f>General!$G$32</f>
        <v>z</v>
      </c>
      <c r="I412" s="886"/>
      <c r="J412" s="886"/>
      <c r="K412" s="702">
        <f t="shared" si="90"/>
        <v>0</v>
      </c>
      <c r="L412" s="651"/>
      <c r="M412" s="651"/>
      <c r="N412" s="703">
        <f t="shared" si="91"/>
        <v>0</v>
      </c>
      <c r="O412" s="246"/>
      <c r="P412" s="246"/>
      <c r="Q412" s="702">
        <f t="shared" si="92"/>
        <v>0</v>
      </c>
      <c r="R412" s="645"/>
      <c r="S412" s="250"/>
      <c r="T412" s="662">
        <f t="shared" ref="T412" si="105">S412/$H$188</f>
        <v>0</v>
      </c>
      <c r="U412" s="645"/>
      <c r="V412" s="39"/>
      <c r="W412" s="17"/>
      <c r="X412" s="9"/>
      <c r="Y412" s="9"/>
      <c r="Z412" s="9"/>
    </row>
    <row r="413" spans="1:26" customFormat="1" outlineLevel="2" x14ac:dyDescent="0.25">
      <c r="A413" s="7"/>
      <c r="B413" s="8"/>
      <c r="C413" s="18"/>
      <c r="D413" s="18"/>
      <c r="E413" s="18"/>
      <c r="F413" s="27"/>
      <c r="G413" s="27"/>
      <c r="H413" s="665" t="str">
        <f>General!$G$33</f>
        <v>zd</v>
      </c>
      <c r="I413" s="886"/>
      <c r="J413" s="886"/>
      <c r="K413" s="702">
        <f t="shared" si="90"/>
        <v>0</v>
      </c>
      <c r="L413" s="651"/>
      <c r="M413" s="651"/>
      <c r="N413" s="703">
        <f t="shared" si="91"/>
        <v>0</v>
      </c>
      <c r="O413" s="246"/>
      <c r="P413" s="246"/>
      <c r="Q413" s="702">
        <f t="shared" si="92"/>
        <v>0</v>
      </c>
      <c r="R413" s="39"/>
      <c r="S413" s="250"/>
      <c r="T413" s="662">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5" t="str">
        <f>General!$G$17</f>
        <v>b</v>
      </c>
      <c r="I414" s="886"/>
      <c r="J414" s="886"/>
      <c r="K414" s="702">
        <f>I414</f>
        <v>0</v>
      </c>
      <c r="L414" s="651"/>
      <c r="M414" s="651"/>
      <c r="N414" s="703">
        <f>L414</f>
        <v>0</v>
      </c>
      <c r="O414" s="246"/>
      <c r="P414" s="246"/>
      <c r="Q414" s="702">
        <f>O414</f>
        <v>0</v>
      </c>
      <c r="R414" s="58"/>
      <c r="S414" s="250"/>
      <c r="T414" s="662">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5" t="str">
        <f>General!$G$18</f>
        <v>bd</v>
      </c>
      <c r="I415" s="886"/>
      <c r="J415" s="886"/>
      <c r="K415" s="702">
        <f t="shared" ref="K415:K430" si="108">I415</f>
        <v>0</v>
      </c>
      <c r="L415" s="651"/>
      <c r="M415" s="651"/>
      <c r="N415" s="703">
        <f t="shared" ref="N415:N430" si="109">L415</f>
        <v>0</v>
      </c>
      <c r="O415" s="246"/>
      <c r="P415" s="246"/>
      <c r="Q415" s="702">
        <f t="shared" ref="Q415:Q430" si="110">O415</f>
        <v>0</v>
      </c>
      <c r="R415" s="58"/>
      <c r="S415" s="250"/>
      <c r="T415" s="662">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5" t="str">
        <f>General!$G$19</f>
        <v>f</v>
      </c>
      <c r="I416" s="886"/>
      <c r="J416" s="886"/>
      <c r="K416" s="702">
        <f t="shared" si="108"/>
        <v>0</v>
      </c>
      <c r="L416" s="651"/>
      <c r="M416" s="651"/>
      <c r="N416" s="703">
        <f t="shared" si="109"/>
        <v>0</v>
      </c>
      <c r="O416" s="246"/>
      <c r="P416" s="246"/>
      <c r="Q416" s="702">
        <f t="shared" si="110"/>
        <v>0</v>
      </c>
      <c r="R416" s="58"/>
      <c r="S416" s="250"/>
      <c r="T416" s="662">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5" t="str">
        <f>General!$G$20</f>
        <v>h</v>
      </c>
      <c r="I417" s="886"/>
      <c r="J417" s="886"/>
      <c r="K417" s="702">
        <f t="shared" si="108"/>
        <v>0</v>
      </c>
      <c r="L417" s="651"/>
      <c r="M417" s="651"/>
      <c r="N417" s="703">
        <f t="shared" si="109"/>
        <v>0</v>
      </c>
      <c r="O417" s="246"/>
      <c r="P417" s="246"/>
      <c r="Q417" s="702">
        <f t="shared" si="110"/>
        <v>0</v>
      </c>
      <c r="R417" s="58"/>
      <c r="S417" s="250"/>
      <c r="T417" s="662">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5" t="str">
        <f>General!$G$21</f>
        <v>i</v>
      </c>
      <c r="I418" s="886"/>
      <c r="J418" s="886"/>
      <c r="K418" s="702">
        <f t="shared" si="108"/>
        <v>0</v>
      </c>
      <c r="L418" s="651"/>
      <c r="M418" s="651"/>
      <c r="N418" s="703">
        <f t="shared" si="109"/>
        <v>0</v>
      </c>
      <c r="O418" s="246"/>
      <c r="P418" s="246"/>
      <c r="Q418" s="702">
        <f t="shared" si="110"/>
        <v>0</v>
      </c>
      <c r="R418" s="58"/>
      <c r="S418" s="250"/>
      <c r="T418" s="662">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5" t="str">
        <f>General!$G$22</f>
        <v>k</v>
      </c>
      <c r="I419" s="886"/>
      <c r="J419" s="886"/>
      <c r="K419" s="702">
        <f t="shared" si="108"/>
        <v>0</v>
      </c>
      <c r="L419" s="651"/>
      <c r="M419" s="651"/>
      <c r="N419" s="703">
        <f t="shared" si="109"/>
        <v>0</v>
      </c>
      <c r="O419" s="246"/>
      <c r="P419" s="246"/>
      <c r="Q419" s="702">
        <f t="shared" si="110"/>
        <v>0</v>
      </c>
      <c r="R419" s="58"/>
      <c r="S419" s="250"/>
      <c r="T419" s="662">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5" t="str">
        <f>General!$G$23</f>
        <v>l</v>
      </c>
      <c r="I420" s="886"/>
      <c r="J420" s="886">
        <v>0.709009467564091</v>
      </c>
      <c r="K420" s="702">
        <f t="shared" si="108"/>
        <v>0</v>
      </c>
      <c r="L420" s="651"/>
      <c r="M420" s="651">
        <v>-1.5027300009245559E-3</v>
      </c>
      <c r="N420" s="703">
        <f t="shared" si="109"/>
        <v>0</v>
      </c>
      <c r="O420" s="246"/>
      <c r="P420" s="246">
        <v>28.213054880664348</v>
      </c>
      <c r="Q420" s="702">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5" t="str">
        <f>General!$G$24</f>
        <v>o</v>
      </c>
      <c r="I421" s="886"/>
      <c r="J421" s="886"/>
      <c r="K421" s="702">
        <f t="shared" si="108"/>
        <v>0</v>
      </c>
      <c r="L421" s="651"/>
      <c r="M421" s="651"/>
      <c r="N421" s="703">
        <f t="shared" si="109"/>
        <v>0</v>
      </c>
      <c r="O421" s="246"/>
      <c r="P421" s="246"/>
      <c r="Q421" s="702">
        <f t="shared" si="110"/>
        <v>0</v>
      </c>
      <c r="R421" s="58"/>
      <c r="S421" s="250"/>
      <c r="T421" s="662">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5" t="str">
        <f>General!$G$25</f>
        <v>od</v>
      </c>
      <c r="I422" s="886"/>
      <c r="J422" s="886"/>
      <c r="K422" s="702">
        <f t="shared" si="108"/>
        <v>0</v>
      </c>
      <c r="L422" s="651"/>
      <c r="M422" s="651"/>
      <c r="N422" s="703">
        <f t="shared" si="109"/>
        <v>0</v>
      </c>
      <c r="O422" s="246"/>
      <c r="P422" s="246"/>
      <c r="Q422" s="702">
        <f t="shared" si="110"/>
        <v>0</v>
      </c>
      <c r="R422" s="58"/>
      <c r="S422" s="250"/>
      <c r="T422" s="662">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5" t="str">
        <f>General!$G$26</f>
        <v>of</v>
      </c>
      <c r="I423" s="886"/>
      <c r="J423" s="886">
        <v>0.76457272473756355</v>
      </c>
      <c r="K423" s="702">
        <f t="shared" si="108"/>
        <v>0</v>
      </c>
      <c r="L423" s="651"/>
      <c r="M423" s="651">
        <v>-7.6575711842552718E-3</v>
      </c>
      <c r="N423" s="703">
        <f t="shared" si="109"/>
        <v>0</v>
      </c>
      <c r="O423" s="246"/>
      <c r="P423" s="246">
        <v>26.132664118940603</v>
      </c>
      <c r="Q423" s="702">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5" t="str">
        <f>General!$G$27</f>
        <v>r</v>
      </c>
      <c r="I424" s="886"/>
      <c r="J424" s="886"/>
      <c r="K424" s="702">
        <f t="shared" si="108"/>
        <v>0</v>
      </c>
      <c r="L424" s="651"/>
      <c r="M424" s="651"/>
      <c r="N424" s="703">
        <f t="shared" si="109"/>
        <v>0</v>
      </c>
      <c r="O424" s="246"/>
      <c r="P424" s="246"/>
      <c r="Q424" s="702">
        <f t="shared" si="110"/>
        <v>0</v>
      </c>
      <c r="R424" s="58"/>
      <c r="S424" s="250"/>
      <c r="T424" s="662">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5" t="str">
        <f>General!$G$28</f>
        <v>rd</v>
      </c>
      <c r="I425" s="886"/>
      <c r="J425" s="886"/>
      <c r="K425" s="702">
        <f t="shared" si="108"/>
        <v>0</v>
      </c>
      <c r="L425" s="651"/>
      <c r="M425" s="651"/>
      <c r="N425" s="703">
        <f t="shared" si="109"/>
        <v>0</v>
      </c>
      <c r="O425" s="246"/>
      <c r="P425" s="246"/>
      <c r="Q425" s="702">
        <f t="shared" si="110"/>
        <v>0</v>
      </c>
      <c r="R425" s="58"/>
      <c r="S425" s="250"/>
      <c r="T425" s="662">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5" t="str">
        <f>General!$G$29</f>
        <v>v</v>
      </c>
      <c r="I426" s="886"/>
      <c r="J426" s="886"/>
      <c r="K426" s="702">
        <f t="shared" si="108"/>
        <v>0</v>
      </c>
      <c r="L426" s="651"/>
      <c r="M426" s="651"/>
      <c r="N426" s="703">
        <f t="shared" si="109"/>
        <v>0</v>
      </c>
      <c r="O426" s="246"/>
      <c r="P426" s="246"/>
      <c r="Q426" s="702">
        <f t="shared" si="110"/>
        <v>0</v>
      </c>
      <c r="R426" s="58"/>
      <c r="S426" s="250"/>
      <c r="T426" s="662">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5" t="str">
        <f>General!$G$30</f>
        <v>w</v>
      </c>
      <c r="I427" s="886"/>
      <c r="J427" s="886"/>
      <c r="K427" s="702">
        <f t="shared" si="108"/>
        <v>0</v>
      </c>
      <c r="L427" s="651"/>
      <c r="M427" s="651"/>
      <c r="N427" s="703">
        <f t="shared" si="109"/>
        <v>0</v>
      </c>
      <c r="O427" s="246"/>
      <c r="P427" s="246"/>
      <c r="Q427" s="702">
        <f t="shared" si="110"/>
        <v>0</v>
      </c>
      <c r="R427" s="58"/>
      <c r="S427" s="250"/>
      <c r="T427" s="662">
        <f t="shared" ref="T427" si="121">S427/$H$186</f>
        <v>0</v>
      </c>
      <c r="U427" s="58"/>
      <c r="V427" s="33"/>
      <c r="W427" s="17"/>
      <c r="X427" s="9"/>
      <c r="Y427" s="9"/>
      <c r="Z427" s="9"/>
    </row>
    <row r="428" spans="1:26" customFormat="1" outlineLevel="2" x14ac:dyDescent="0.25">
      <c r="A428" s="7"/>
      <c r="B428" s="8"/>
      <c r="C428" s="18"/>
      <c r="D428" s="18"/>
      <c r="E428" s="18"/>
      <c r="F428" s="27"/>
      <c r="G428" s="28"/>
      <c r="H428" s="665" t="str">
        <f>General!$G$31</f>
        <v>wd</v>
      </c>
      <c r="I428" s="886"/>
      <c r="J428" s="886"/>
      <c r="K428" s="702">
        <f t="shared" si="108"/>
        <v>0</v>
      </c>
      <c r="L428" s="651"/>
      <c r="M428" s="651"/>
      <c r="N428" s="703">
        <f t="shared" si="109"/>
        <v>0</v>
      </c>
      <c r="O428" s="246"/>
      <c r="P428" s="246"/>
      <c r="Q428" s="702">
        <f t="shared" si="110"/>
        <v>0</v>
      </c>
      <c r="R428" s="58"/>
      <c r="S428" s="250"/>
      <c r="T428" s="662">
        <f t="shared" ref="T428" si="122">S428/$H$187</f>
        <v>0</v>
      </c>
      <c r="U428" s="58"/>
      <c r="V428" s="33"/>
      <c r="W428" s="17"/>
      <c r="X428" s="9"/>
      <c r="Y428" s="9"/>
      <c r="Z428" s="9"/>
    </row>
    <row r="429" spans="1:26" customFormat="1" outlineLevel="2" x14ac:dyDescent="0.25">
      <c r="A429" s="7"/>
      <c r="B429" s="8"/>
      <c r="C429" s="18"/>
      <c r="D429" s="18"/>
      <c r="E429" s="18"/>
      <c r="F429" s="27"/>
      <c r="G429" s="27"/>
      <c r="H429" s="665" t="str">
        <f>General!$G$32</f>
        <v>z</v>
      </c>
      <c r="I429" s="886"/>
      <c r="J429" s="886"/>
      <c r="K429" s="702">
        <f t="shared" si="108"/>
        <v>0</v>
      </c>
      <c r="L429" s="651"/>
      <c r="M429" s="651"/>
      <c r="N429" s="703">
        <f t="shared" si="109"/>
        <v>0</v>
      </c>
      <c r="O429" s="246"/>
      <c r="P429" s="246"/>
      <c r="Q429" s="702">
        <f t="shared" si="110"/>
        <v>0</v>
      </c>
      <c r="R429" s="645"/>
      <c r="S429" s="250"/>
      <c r="T429" s="662">
        <f t="shared" ref="T429" si="123">S429/$H$188</f>
        <v>0</v>
      </c>
      <c r="U429" s="645"/>
      <c r="V429" s="39"/>
      <c r="W429" s="17"/>
      <c r="X429" s="9"/>
      <c r="Y429" s="9"/>
      <c r="Z429" s="9"/>
    </row>
    <row r="430" spans="1:26" customFormat="1" outlineLevel="2" x14ac:dyDescent="0.25">
      <c r="A430" s="7"/>
      <c r="B430" s="8"/>
      <c r="C430" s="18"/>
      <c r="D430" s="18"/>
      <c r="E430" s="18"/>
      <c r="F430" s="27"/>
      <c r="G430" s="27"/>
      <c r="H430" s="665" t="str">
        <f>General!$G$33</f>
        <v>zd</v>
      </c>
      <c r="I430" s="886"/>
      <c r="J430" s="886"/>
      <c r="K430" s="702">
        <f t="shared" si="108"/>
        <v>0</v>
      </c>
      <c r="L430" s="651"/>
      <c r="M430" s="651"/>
      <c r="N430" s="703">
        <f t="shared" si="109"/>
        <v>0</v>
      </c>
      <c r="O430" s="246"/>
      <c r="P430" s="246"/>
      <c r="Q430" s="702">
        <f t="shared" si="110"/>
        <v>0</v>
      </c>
      <c r="R430" s="39"/>
      <c r="S430" s="250"/>
      <c r="T430" s="662">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5" t="str">
        <f>General!$G$17</f>
        <v>b</v>
      </c>
      <c r="I431" s="886"/>
      <c r="J431" s="886"/>
      <c r="K431" s="702">
        <f>I431</f>
        <v>0</v>
      </c>
      <c r="L431" s="651"/>
      <c r="M431" s="651"/>
      <c r="N431" s="703">
        <f>L431</f>
        <v>0</v>
      </c>
      <c r="O431" s="246"/>
      <c r="P431" s="246"/>
      <c r="Q431" s="702">
        <f>O431</f>
        <v>0</v>
      </c>
      <c r="R431" s="58"/>
      <c r="S431" s="250"/>
      <c r="T431" s="662">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5" t="str">
        <f>General!$G$18</f>
        <v>bd</v>
      </c>
      <c r="I432" s="886"/>
      <c r="J432" s="886"/>
      <c r="K432" s="702">
        <f t="shared" ref="K432:K447" si="126">I432</f>
        <v>0</v>
      </c>
      <c r="L432" s="651"/>
      <c r="M432" s="651"/>
      <c r="N432" s="703">
        <f t="shared" ref="N432:N447" si="127">L432</f>
        <v>0</v>
      </c>
      <c r="O432" s="246"/>
      <c r="P432" s="246"/>
      <c r="Q432" s="702">
        <f t="shared" ref="Q432:Q447" si="128">O432</f>
        <v>0</v>
      </c>
      <c r="R432" s="58"/>
      <c r="S432" s="250"/>
      <c r="T432" s="662">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5" t="str">
        <f>General!$G$19</f>
        <v>f</v>
      </c>
      <c r="I433" s="886"/>
      <c r="J433" s="886"/>
      <c r="K433" s="702">
        <f t="shared" si="126"/>
        <v>0</v>
      </c>
      <c r="L433" s="651"/>
      <c r="M433" s="651"/>
      <c r="N433" s="703">
        <f t="shared" si="127"/>
        <v>0</v>
      </c>
      <c r="O433" s="246"/>
      <c r="P433" s="246"/>
      <c r="Q433" s="702">
        <f t="shared" si="128"/>
        <v>0</v>
      </c>
      <c r="R433" s="58"/>
      <c r="S433" s="250"/>
      <c r="T433" s="662">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5" t="str">
        <f>General!$G$20</f>
        <v>h</v>
      </c>
      <c r="I434" s="886"/>
      <c r="J434" s="886"/>
      <c r="K434" s="702">
        <f t="shared" si="126"/>
        <v>0</v>
      </c>
      <c r="L434" s="651"/>
      <c r="M434" s="651"/>
      <c r="N434" s="703">
        <f t="shared" si="127"/>
        <v>0</v>
      </c>
      <c r="O434" s="246"/>
      <c r="P434" s="246"/>
      <c r="Q434" s="702">
        <f t="shared" si="128"/>
        <v>0</v>
      </c>
      <c r="R434" s="58"/>
      <c r="S434" s="250"/>
      <c r="T434" s="662">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5" t="str">
        <f>General!$G$21</f>
        <v>i</v>
      </c>
      <c r="I435" s="886"/>
      <c r="J435" s="886"/>
      <c r="K435" s="702">
        <f t="shared" si="126"/>
        <v>0</v>
      </c>
      <c r="L435" s="651"/>
      <c r="M435" s="651"/>
      <c r="N435" s="703">
        <f t="shared" si="127"/>
        <v>0</v>
      </c>
      <c r="O435" s="246"/>
      <c r="P435" s="246"/>
      <c r="Q435" s="702">
        <f t="shared" si="128"/>
        <v>0</v>
      </c>
      <c r="R435" s="58"/>
      <c r="S435" s="250"/>
      <c r="T435" s="662">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5" t="str">
        <f>General!$G$22</f>
        <v>k</v>
      </c>
      <c r="I436" s="886"/>
      <c r="J436" s="886"/>
      <c r="K436" s="702">
        <f t="shared" si="126"/>
        <v>0</v>
      </c>
      <c r="L436" s="651"/>
      <c r="M436" s="651"/>
      <c r="N436" s="703">
        <f t="shared" si="127"/>
        <v>0</v>
      </c>
      <c r="O436" s="246"/>
      <c r="P436" s="246"/>
      <c r="Q436" s="702">
        <f t="shared" si="128"/>
        <v>0</v>
      </c>
      <c r="R436" s="58"/>
      <c r="S436" s="250"/>
      <c r="T436" s="662">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5" t="str">
        <f>General!$G$23</f>
        <v>l</v>
      </c>
      <c r="I437" s="886"/>
      <c r="J437" s="886">
        <v>1.1773105201676626</v>
      </c>
      <c r="K437" s="702">
        <f t="shared" si="126"/>
        <v>0</v>
      </c>
      <c r="L437" s="651"/>
      <c r="M437" s="651">
        <v>-4.5461416889988268E-2</v>
      </c>
      <c r="N437" s="703">
        <f t="shared" si="127"/>
        <v>0</v>
      </c>
      <c r="O437" s="246"/>
      <c r="P437" s="246">
        <v>37.299999999999997</v>
      </c>
      <c r="Q437" s="702">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5" t="str">
        <f>General!$G$24</f>
        <v>o</v>
      </c>
      <c r="I438" s="886"/>
      <c r="J438" s="886"/>
      <c r="K438" s="702">
        <f t="shared" si="126"/>
        <v>0</v>
      </c>
      <c r="L438" s="651"/>
      <c r="M438" s="651"/>
      <c r="N438" s="703">
        <f t="shared" si="127"/>
        <v>0</v>
      </c>
      <c r="O438" s="246"/>
      <c r="P438" s="246"/>
      <c r="Q438" s="702">
        <f t="shared" si="128"/>
        <v>0</v>
      </c>
      <c r="R438" s="58"/>
      <c r="S438" s="250"/>
      <c r="T438" s="662">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5" t="str">
        <f>General!$G$25</f>
        <v>od</v>
      </c>
      <c r="I439" s="886"/>
      <c r="J439" s="886"/>
      <c r="K439" s="702">
        <f t="shared" si="126"/>
        <v>0</v>
      </c>
      <c r="L439" s="651"/>
      <c r="M439" s="651"/>
      <c r="N439" s="703">
        <f t="shared" si="127"/>
        <v>0</v>
      </c>
      <c r="O439" s="246"/>
      <c r="P439" s="246"/>
      <c r="Q439" s="702">
        <f t="shared" si="128"/>
        <v>0</v>
      </c>
      <c r="R439" s="58"/>
      <c r="S439" s="250"/>
      <c r="T439" s="662">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5" t="str">
        <f>General!$G$26</f>
        <v>of</v>
      </c>
      <c r="I440" s="886"/>
      <c r="J440" s="886"/>
      <c r="K440" s="702">
        <f t="shared" si="126"/>
        <v>0</v>
      </c>
      <c r="L440" s="651"/>
      <c r="M440" s="651"/>
      <c r="N440" s="703">
        <f t="shared" si="127"/>
        <v>0</v>
      </c>
      <c r="O440" s="246"/>
      <c r="P440" s="246"/>
      <c r="Q440" s="702">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5" t="str">
        <f>General!$G$27</f>
        <v>r</v>
      </c>
      <c r="I441" s="886"/>
      <c r="J441" s="886"/>
      <c r="K441" s="702">
        <f t="shared" si="126"/>
        <v>0</v>
      </c>
      <c r="L441" s="651"/>
      <c r="M441" s="651"/>
      <c r="N441" s="703">
        <f t="shared" si="127"/>
        <v>0</v>
      </c>
      <c r="O441" s="246"/>
      <c r="P441" s="246"/>
      <c r="Q441" s="702">
        <f t="shared" si="128"/>
        <v>0</v>
      </c>
      <c r="R441" s="58"/>
      <c r="S441" s="250"/>
      <c r="T441" s="662">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5" t="str">
        <f>General!$G$28</f>
        <v>rd</v>
      </c>
      <c r="I442" s="886"/>
      <c r="J442" s="886"/>
      <c r="K442" s="702">
        <f t="shared" si="126"/>
        <v>0</v>
      </c>
      <c r="L442" s="651"/>
      <c r="M442" s="651"/>
      <c r="N442" s="703">
        <f t="shared" si="127"/>
        <v>0</v>
      </c>
      <c r="O442" s="246"/>
      <c r="P442" s="246"/>
      <c r="Q442" s="702">
        <f t="shared" si="128"/>
        <v>0</v>
      </c>
      <c r="R442" s="58"/>
      <c r="S442" s="250"/>
      <c r="T442" s="662">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5" t="str">
        <f>General!$G$29</f>
        <v>v</v>
      </c>
      <c r="I443" s="886"/>
      <c r="J443" s="886"/>
      <c r="K443" s="702">
        <f t="shared" si="126"/>
        <v>0</v>
      </c>
      <c r="L443" s="651"/>
      <c r="M443" s="651"/>
      <c r="N443" s="703">
        <f t="shared" si="127"/>
        <v>0</v>
      </c>
      <c r="O443" s="246"/>
      <c r="P443" s="246"/>
      <c r="Q443" s="702">
        <f t="shared" si="128"/>
        <v>0</v>
      </c>
      <c r="R443" s="58"/>
      <c r="S443" s="250"/>
      <c r="T443" s="662">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5" t="str">
        <f>General!$G$30</f>
        <v>w</v>
      </c>
      <c r="I444" s="886"/>
      <c r="J444" s="886"/>
      <c r="K444" s="702">
        <f t="shared" si="126"/>
        <v>0</v>
      </c>
      <c r="L444" s="651"/>
      <c r="M444" s="651"/>
      <c r="N444" s="703">
        <f t="shared" si="127"/>
        <v>0</v>
      </c>
      <c r="O444" s="246"/>
      <c r="P444" s="246"/>
      <c r="Q444" s="702">
        <f t="shared" si="128"/>
        <v>0</v>
      </c>
      <c r="R444" s="58"/>
      <c r="S444" s="250"/>
      <c r="T444" s="662">
        <f t="shared" ref="T444" si="139">S444/$H$186</f>
        <v>0</v>
      </c>
      <c r="U444" s="58"/>
      <c r="V444" s="33"/>
      <c r="W444" s="17"/>
      <c r="X444" s="9"/>
      <c r="Y444" s="9"/>
      <c r="Z444" s="9"/>
    </row>
    <row r="445" spans="1:26" customFormat="1" outlineLevel="2" x14ac:dyDescent="0.25">
      <c r="A445" s="7"/>
      <c r="B445" s="8"/>
      <c r="C445" s="18"/>
      <c r="D445" s="18"/>
      <c r="E445" s="18"/>
      <c r="F445" s="27"/>
      <c r="G445" s="28"/>
      <c r="H445" s="665" t="str">
        <f>General!$G$31</f>
        <v>wd</v>
      </c>
      <c r="I445" s="886"/>
      <c r="J445" s="886"/>
      <c r="K445" s="702">
        <f t="shared" si="126"/>
        <v>0</v>
      </c>
      <c r="L445" s="651"/>
      <c r="M445" s="651"/>
      <c r="N445" s="703">
        <f t="shared" si="127"/>
        <v>0</v>
      </c>
      <c r="O445" s="246"/>
      <c r="P445" s="246"/>
      <c r="Q445" s="702">
        <f t="shared" si="128"/>
        <v>0</v>
      </c>
      <c r="R445" s="58"/>
      <c r="S445" s="250"/>
      <c r="T445" s="662">
        <f t="shared" ref="T445" si="140">S445/$H$187</f>
        <v>0</v>
      </c>
      <c r="U445" s="58"/>
      <c r="V445" s="33"/>
      <c r="W445" s="17"/>
      <c r="X445" s="9"/>
      <c r="Y445" s="9"/>
      <c r="Z445" s="9"/>
    </row>
    <row r="446" spans="1:26" customFormat="1" outlineLevel="2" x14ac:dyDescent="0.25">
      <c r="A446" s="7"/>
      <c r="B446" s="8"/>
      <c r="C446" s="18"/>
      <c r="D446" s="18"/>
      <c r="E446" s="18"/>
      <c r="F446" s="27"/>
      <c r="G446" s="27"/>
      <c r="H446" s="665" t="str">
        <f>General!$G$32</f>
        <v>z</v>
      </c>
      <c r="I446" s="886"/>
      <c r="J446" s="886"/>
      <c r="K446" s="702">
        <f t="shared" si="126"/>
        <v>0</v>
      </c>
      <c r="L446" s="651"/>
      <c r="M446" s="651"/>
      <c r="N446" s="703">
        <f t="shared" si="127"/>
        <v>0</v>
      </c>
      <c r="O446" s="246"/>
      <c r="P446" s="246"/>
      <c r="Q446" s="702">
        <f t="shared" si="128"/>
        <v>0</v>
      </c>
      <c r="R446" s="645"/>
      <c r="S446" s="250"/>
      <c r="T446" s="662">
        <f t="shared" ref="T446" si="141">S446/$H$188</f>
        <v>0</v>
      </c>
      <c r="U446" s="645"/>
      <c r="V446" s="39"/>
      <c r="W446" s="17"/>
      <c r="X446" s="9"/>
      <c r="Y446" s="9"/>
      <c r="Z446" s="9"/>
    </row>
    <row r="447" spans="1:26" customFormat="1" outlineLevel="2" x14ac:dyDescent="0.25">
      <c r="A447" s="7"/>
      <c r="B447" s="8"/>
      <c r="C447" s="18"/>
      <c r="D447" s="18"/>
      <c r="E447" s="18"/>
      <c r="F447" s="27"/>
      <c r="G447" s="27"/>
      <c r="H447" s="665" t="str">
        <f>General!$G$33</f>
        <v>zd</v>
      </c>
      <c r="I447" s="886"/>
      <c r="J447" s="886"/>
      <c r="K447" s="702">
        <f t="shared" si="126"/>
        <v>0</v>
      </c>
      <c r="L447" s="651"/>
      <c r="M447" s="651"/>
      <c r="N447" s="703">
        <f t="shared" si="127"/>
        <v>0</v>
      </c>
      <c r="O447" s="246"/>
      <c r="P447" s="246"/>
      <c r="Q447" s="702">
        <f t="shared" si="128"/>
        <v>0</v>
      </c>
      <c r="R447" s="39"/>
      <c r="S447" s="250"/>
      <c r="T447" s="662">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5"/>
      <c r="K448" s="645"/>
      <c r="L448" s="645"/>
      <c r="O448" s="645"/>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5"/>
      <c r="K449" s="645"/>
      <c r="L449" s="645"/>
      <c r="O449" s="645"/>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2024-04-15T08:33:38Z</dcterms:modified>
</cp:coreProperties>
</file>