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5C7D3DC-9B1C-441E-9300-8386FDC93E15}" xr6:coauthVersionLast="47" xr6:coauthVersionMax="47" xr10:uidLastSave="{00000000-0000-0000-0000-000000000000}"/>
  <bookViews>
    <workbookView xWindow="19395" yWindow="-16320" windowWidth="29040" windowHeight="1572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Annual!$H$182:$O$192</definedName>
    <definedName name="GermPhases" localSheetId="9">Understory!$H$181:$O$181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109" i="22" l="1"/>
  <c r="F102" i="17"/>
  <c r="F103" i="17" s="1"/>
  <c r="F101" i="17"/>
  <c r="F99" i="17"/>
  <c r="F100" i="17"/>
  <c r="Q108" i="22"/>
  <c r="F98" i="17"/>
  <c r="M609" i="9" l="1"/>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5" i="9"/>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46"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<sst xmlns="http://schemas.openxmlformats.org/spreadsheetml/2006/main" count="7604" uniqueCount="1285">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</sst>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Q109" sqref="Q109"/>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10.08984375" style="66" bestFit="1" customWidth="1"/>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5">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5">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69</v>
      </c>
      <c r="H19" s="208" t="b">
        <v>1</v>
      </c>
      <c r="I19" s="870" t="b">
        <v>1</v>
      </c>
      <c r="K19" s="692" t="s">
        <v>831</v>
      </c>
      <c r="L19" s="208" t="b">
        <v>1</v>
      </c>
      <c r="M19" s="870"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73</v>
      </c>
      <c r="H20" s="871" t="b">
        <v>1</v>
      </c>
      <c r="I20" s="648" t="b">
        <v>1</v>
      </c>
      <c r="K20" s="692" t="s">
        <v>347</v>
      </c>
      <c r="L20" s="871"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5">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5">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1101</v>
      </c>
      <c r="K111" s="502" t="s">
        <v>800</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1105</v>
      </c>
      <c r="K115" s="502" t="s">
        <v>804</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1106</v>
      </c>
      <c r="K116" s="502" t="s">
        <v>805</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1107</v>
      </c>
      <c r="K117" s="503" t="s">
        <v>806</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298</v>
      </c>
      <c r="K32" s="211">
        <v>15000</v>
      </c>
      <c r="L32" s="35" t="s">
        <v>280</v>
      </c>
      <c r="M32" s="35"/>
      <c r="N32" s="811">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453" zoomScale="87" zoomScaleNormal="87" workbookViewId="0">
      <selection activeCell="J475" sqref="J47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15" customHeight="1" outlineLevel="1" thickBot="1" x14ac:dyDescent="0.4">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x14ac:dyDescent="0.3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5">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5" outlineLevel="1" x14ac:dyDescent="0.3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5" outlineLevel="1" x14ac:dyDescent="0.3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15" customHeight="1" outlineLevel="1" x14ac:dyDescent="0.3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5" customHeight="1" outlineLevel="1" x14ac:dyDescent="0.3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819" t="str">
        <f>INDEX($G$686:$G$693,MATCH(H136,$H$686:$H$693,0))</f>
        <v>super</v>
      </c>
      <c r="I135" s="819" t="str">
        <f>INDEX($G$686:$G$693,MATCH(I136,$H$686:$H$693,0))</f>
        <v>mop</v>
      </c>
      <c r="J135" s="23"/>
      <c r="K135" s="23"/>
      <c r="L135" s="23"/>
      <c r="M135" s="23"/>
      <c r="N135" s="23"/>
      <c r="O135" s="819" t="str">
        <f>INDEX($G$686:$G$693,MATCH(O136,$H$686:$H$693,0))</f>
        <v>super</v>
      </c>
      <c r="P135" s="819"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818"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818"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818"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818"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818"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818"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818"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818"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818"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818" t="str">
        <f>General!K26</f>
        <v>sr</v>
      </c>
      <c r="H146" s="232">
        <v>0</v>
      </c>
      <c r="I146" s="232">
        <v>80</v>
      </c>
      <c r="J146" s="705" t="str">
        <f t="shared" si="13"/>
        <v>sr</v>
      </c>
      <c r="K146" s="232">
        <v>5</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818"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818"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818"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818"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818"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818"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818"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818"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818"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5" outlineLevel="1" x14ac:dyDescent="0.35">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5" outlineLevel="1" x14ac:dyDescent="0.35">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5" outlineLevel="1" x14ac:dyDescent="0.35">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5" outlineLevel="1" x14ac:dyDescent="0.35">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5" outlineLevel="1" x14ac:dyDescent="0.35">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5" outlineLevel="1" x14ac:dyDescent="0.35">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5" outlineLevel="1" x14ac:dyDescent="0.35">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5" outlineLevel="1" x14ac:dyDescent="0.35">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5" outlineLevel="1" x14ac:dyDescent="0.35">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5" outlineLevel="1" x14ac:dyDescent="0.35">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5" outlineLevel="1" x14ac:dyDescent="0.35">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5" outlineLevel="1" x14ac:dyDescent="0.35">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5" outlineLevel="1" x14ac:dyDescent="0.35">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5" outlineLevel="1" x14ac:dyDescent="0.35">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5" outlineLevel="1" x14ac:dyDescent="0.35">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5" outlineLevel="1" x14ac:dyDescent="0.35">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5" outlineLevel="1" x14ac:dyDescent="0.35">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5" outlineLevel="1" x14ac:dyDescent="0.35">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5" outlineLevel="1" x14ac:dyDescent="0.35">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5" outlineLevel="1" x14ac:dyDescent="0.35">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5" outlineLevel="1" x14ac:dyDescent="0.35">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5" outlineLevel="1" x14ac:dyDescent="0.35">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5" outlineLevel="1" x14ac:dyDescent="0.35">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5" outlineLevel="1" x14ac:dyDescent="0.35">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5" outlineLevel="1" x14ac:dyDescent="0.35">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5" outlineLevel="1" x14ac:dyDescent="0.35">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5" outlineLevel="1" x14ac:dyDescent="0.35">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5" outlineLevel="1" x14ac:dyDescent="0.35">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5" outlineLevel="1" x14ac:dyDescent="0.35">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5" outlineLevel="1" x14ac:dyDescent="0.35">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5" outlineLevel="1" x14ac:dyDescent="0.35">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5" outlineLevel="1" x14ac:dyDescent="0.35">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5" outlineLevel="1" x14ac:dyDescent="0.35">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5" outlineLevel="1" x14ac:dyDescent="0.35">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5" outlineLevel="1" x14ac:dyDescent="0.35">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5" outlineLevel="1" x14ac:dyDescent="0.35">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5" outlineLevel="1" x14ac:dyDescent="0.35">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5" outlineLevel="1" x14ac:dyDescent="0.35">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5" outlineLevel="1" x14ac:dyDescent="0.35">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5" outlineLevel="1" x14ac:dyDescent="0.35">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5" outlineLevel="1" x14ac:dyDescent="0.35">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5" outlineLevel="1" x14ac:dyDescent="0.35">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5" outlineLevel="1" x14ac:dyDescent="0.35">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5" outlineLevel="1" x14ac:dyDescent="0.35">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5" outlineLevel="1" x14ac:dyDescent="0.35">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5" outlineLevel="1" x14ac:dyDescent="0.35">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5" outlineLevel="1" x14ac:dyDescent="0.35">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5" outlineLevel="1" x14ac:dyDescent="0.35">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5" outlineLevel="1" x14ac:dyDescent="0.35">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5" outlineLevel="1" x14ac:dyDescent="0.35">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5" outlineLevel="1" x14ac:dyDescent="0.35">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5" outlineLevel="1" x14ac:dyDescent="0.35">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5" outlineLevel="1" x14ac:dyDescent="0.35">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5" outlineLevel="1" x14ac:dyDescent="0.35">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5" outlineLevel="1" x14ac:dyDescent="0.35">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5" outlineLevel="1" x14ac:dyDescent="0.35">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5" outlineLevel="1" x14ac:dyDescent="0.35">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5" outlineLevel="1" x14ac:dyDescent="0.35">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5" outlineLevel="1" x14ac:dyDescent="0.35">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5" outlineLevel="1" x14ac:dyDescent="0.35">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5" outlineLevel="1" x14ac:dyDescent="0.35">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5" outlineLevel="1" x14ac:dyDescent="0.35">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5" outlineLevel="1" x14ac:dyDescent="0.35">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5" outlineLevel="1" x14ac:dyDescent="0.35">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5">
      <c r="A243" s="7"/>
      <c r="B243" s="8"/>
      <c r="C243" s="18"/>
      <c r="D243" s="18"/>
      <c r="E243" s="18"/>
      <c r="F243" s="27"/>
      <c r="N243" t="b">
        <f>OR(N178:N242)</f>
        <v>0</v>
      </c>
      <c r="AX243" s="17"/>
      <c r="AY243" s="9"/>
      <c r="AZ243" s="9"/>
      <c r="BA243" s="9"/>
    </row>
    <row r="244" spans="1:53" ht="14.5" outlineLevel="1" x14ac:dyDescent="0.35">
      <c r="A244" s="7"/>
      <c r="B244" s="8"/>
      <c r="C244" s="18"/>
      <c r="D244" s="18"/>
      <c r="E244" s="18"/>
      <c r="F244" s="27"/>
      <c r="AX244" s="17"/>
      <c r="AY244" s="9"/>
      <c r="AZ244" s="9"/>
      <c r="BA244" s="9"/>
    </row>
    <row r="245" spans="1:53" ht="14.5" outlineLevel="1" x14ac:dyDescent="0.35">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5" outlineLevel="1" x14ac:dyDescent="0.3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5" outlineLevel="1" x14ac:dyDescent="0.35">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5" outlineLevel="1" x14ac:dyDescent="0.35">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5" outlineLevel="1" x14ac:dyDescent="0.35">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5" outlineLevel="1" x14ac:dyDescent="0.35">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5" outlineLevel="1" x14ac:dyDescent="0.35">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5" outlineLevel="1" x14ac:dyDescent="0.35">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5" outlineLevel="1" x14ac:dyDescent="0.35">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5" outlineLevel="1" x14ac:dyDescent="0.35">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5" outlineLevel="1" x14ac:dyDescent="0.35">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5" outlineLevel="1" x14ac:dyDescent="0.35">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5" outlineLevel="1" x14ac:dyDescent="0.35">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5" outlineLevel="1" x14ac:dyDescent="0.35">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5" outlineLevel="1" x14ac:dyDescent="0.35">
      <c r="A410" s="7"/>
      <c r="B410" s="8"/>
      <c r="C410" s="18"/>
      <c r="D410" s="18"/>
      <c r="E410" s="18"/>
      <c r="F410" s="27"/>
      <c r="G410" s="27" t="str">
        <f t="shared" si="116"/>
        <v>ANWFWbd</v>
      </c>
      <c r="H410" s="878">
        <v>0</v>
      </c>
      <c r="I410" s="878">
        <f>I409</f>
        <v>1</v>
      </c>
      <c r="J410" s="878">
        <f>J409+1</f>
        <v>3</v>
      </c>
      <c r="K410" s="878">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5" outlineLevel="1" x14ac:dyDescent="0.35">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5" outlineLevel="1" x14ac:dyDescent="0.35">
      <c r="A412" s="7"/>
      <c r="B412" s="8"/>
      <c r="C412" s="18"/>
      <c r="D412" s="18"/>
      <c r="E412" s="18"/>
      <c r="F412" s="27"/>
      <c r="G412" s="27" t="str">
        <f t="shared" si="116"/>
        <v>AANWFwd</v>
      </c>
      <c r="H412" s="878">
        <v>0</v>
      </c>
      <c r="I412" s="878">
        <f>I411</f>
        <v>1</v>
      </c>
      <c r="J412" s="878">
        <f>J411+1</f>
        <v>3</v>
      </c>
      <c r="K412" s="878">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5" outlineLevel="1" x14ac:dyDescent="0.35">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5" outlineLevel="1" x14ac:dyDescent="0.35">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5" outlineLevel="1" x14ac:dyDescent="0.35">
      <c r="A415" s="7"/>
      <c r="B415" s="8"/>
      <c r="C415" s="18"/>
      <c r="D415" s="18"/>
      <c r="E415" s="18"/>
      <c r="F415" s="27"/>
      <c r="G415" s="27" t="str">
        <f t="shared" si="116"/>
        <v>YAAA2Nwd</v>
      </c>
      <c r="H415" s="878">
        <v>0</v>
      </c>
      <c r="I415" s="878">
        <f>I414</f>
        <v>1</v>
      </c>
      <c r="J415" s="878">
        <f>J414+1</f>
        <v>2</v>
      </c>
      <c r="K415" s="878">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5" outlineLevel="1" x14ac:dyDescent="0.35">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5" outlineLevel="1" x14ac:dyDescent="0.35">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5" outlineLevel="1" x14ac:dyDescent="0.35">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5" outlineLevel="1" x14ac:dyDescent="0.35">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5" outlineLevel="1" x14ac:dyDescent="0.35">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5" outlineLevel="1" x14ac:dyDescent="0.35">
      <c r="A421" s="7"/>
      <c r="B421" s="8"/>
      <c r="C421" s="18"/>
      <c r="D421" s="18"/>
      <c r="E421" s="18"/>
      <c r="F421" s="27"/>
      <c r="G421" s="27" t="str">
        <f t="shared" si="116"/>
        <v>AAANBod</v>
      </c>
      <c r="H421" s="878">
        <v>0</v>
      </c>
      <c r="I421" s="878">
        <f>I420</f>
        <v>1</v>
      </c>
      <c r="J421" s="878">
        <f>J420+1</f>
        <v>2</v>
      </c>
      <c r="K421" s="878">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5" outlineLevel="1" x14ac:dyDescent="0.35">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5" outlineLevel="1" x14ac:dyDescent="0.35">
      <c r="A423" s="7"/>
      <c r="B423" s="8"/>
      <c r="C423" s="18"/>
      <c r="D423" s="18"/>
      <c r="E423" s="18"/>
      <c r="F423" s="27"/>
      <c r="G423" s="27" t="str">
        <f t="shared" si="116"/>
        <v>AAAA2Nbd</v>
      </c>
      <c r="H423" s="878">
        <v>0</v>
      </c>
      <c r="I423" s="878">
        <f>I422</f>
        <v>1</v>
      </c>
      <c r="J423" s="878">
        <f>J422+1</f>
        <v>2</v>
      </c>
      <c r="K423" s="878">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5" outlineLevel="1" x14ac:dyDescent="0.35">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5" outlineLevel="1" x14ac:dyDescent="0.35">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5" outlineLevel="1" x14ac:dyDescent="0.35">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5" outlineLevel="1" x14ac:dyDescent="0.35">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5" outlineLevel="1" x14ac:dyDescent="0.35">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5" outlineLevel="1" x14ac:dyDescent="0.35">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5" outlineLevel="1" x14ac:dyDescent="0.35">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5" outlineLevel="1" x14ac:dyDescent="0.35">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5" outlineLevel="1" x14ac:dyDescent="0.35">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5" outlineLevel="1" x14ac:dyDescent="0.35">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5" outlineLevel="1" x14ac:dyDescent="0.35">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5" outlineLevel="1" x14ac:dyDescent="0.35">
      <c r="A435" s="7"/>
      <c r="B435" s="8"/>
      <c r="C435" s="18"/>
      <c r="D435" s="18"/>
      <c r="E435" s="18"/>
      <c r="F435" s="27"/>
      <c r="G435" s="27" t="str">
        <f t="shared" si="117"/>
        <v>YYNBNbd</v>
      </c>
      <c r="H435" s="878">
        <v>0</v>
      </c>
      <c r="I435" s="878">
        <f>I434</f>
        <v>1</v>
      </c>
      <c r="J435" s="878">
        <f>J434+1</f>
        <v>3</v>
      </c>
      <c r="K435" s="878">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5" outlineLevel="1" x14ac:dyDescent="0.35">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5" outlineLevel="1" x14ac:dyDescent="0.35">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5" outlineLevel="1" x14ac:dyDescent="0.35">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5" outlineLevel="1" x14ac:dyDescent="0.35">
      <c r="A439" s="7"/>
      <c r="B439" s="8"/>
      <c r="C439" s="18"/>
      <c r="D439" s="18"/>
      <c r="E439" s="18"/>
      <c r="F439" s="27"/>
      <c r="G439" s="27" t="str">
        <f t="shared" si="117"/>
        <v>YYBNBrd</v>
      </c>
      <c r="H439" s="878">
        <v>0</v>
      </c>
      <c r="I439" s="878">
        <f>I438</f>
        <v>1</v>
      </c>
      <c r="J439" s="878">
        <f>J438+1</f>
        <v>4</v>
      </c>
      <c r="K439" s="878">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5" outlineLevel="1" x14ac:dyDescent="0.35">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5" outlineLevel="1" x14ac:dyDescent="0.35">
      <c r="A441" s="7"/>
      <c r="B441" s="8"/>
      <c r="C441" s="18"/>
      <c r="D441" s="18"/>
      <c r="E441" s="18"/>
      <c r="F441" s="27"/>
      <c r="G441" s="27" t="str">
        <f t="shared" si="117"/>
        <v>YYNWNwd</v>
      </c>
      <c r="H441" s="878">
        <v>0</v>
      </c>
      <c r="I441" s="878">
        <f>I440</f>
        <v>1</v>
      </c>
      <c r="J441" s="878">
        <f>J440+1</f>
        <v>2</v>
      </c>
      <c r="K441" s="878">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5" outlineLevel="1" x14ac:dyDescent="0.35">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5" outlineLevel="1" x14ac:dyDescent="0.35">
      <c r="A443" s="7"/>
      <c r="B443" s="8"/>
      <c r="C443" s="18"/>
      <c r="D443" s="18"/>
      <c r="E443" s="18"/>
      <c r="F443" s="27"/>
      <c r="G443" s="27" t="str">
        <f t="shared" si="117"/>
        <v>YYWNWzd</v>
      </c>
      <c r="H443" s="878">
        <v>0</v>
      </c>
      <c r="I443" s="878">
        <f>I442</f>
        <v>1</v>
      </c>
      <c r="J443" s="878">
        <f>J442+1</f>
        <v>3</v>
      </c>
      <c r="K443" s="878">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5" outlineLevel="1" x14ac:dyDescent="0.35">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5" outlineLevel="1" x14ac:dyDescent="0.35">
      <c r="A445" s="7"/>
      <c r="B445" s="8"/>
      <c r="C445" s="18"/>
      <c r="D445" s="18"/>
      <c r="E445" s="18"/>
      <c r="F445" s="27"/>
      <c r="G445" s="27" t="str">
        <f t="shared" si="117"/>
        <v>YYNWBrd</v>
      </c>
      <c r="H445" s="878">
        <v>0</v>
      </c>
      <c r="I445" s="878">
        <f>I444</f>
        <v>1</v>
      </c>
      <c r="J445" s="878">
        <f>J444+1</f>
        <v>4</v>
      </c>
      <c r="K445" s="878">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5" outlineLevel="1" x14ac:dyDescent="0.35">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5" outlineLevel="1" x14ac:dyDescent="0.35">
      <c r="A447" s="7"/>
      <c r="B447" s="8"/>
      <c r="C447" s="18"/>
      <c r="D447" s="18"/>
      <c r="E447" s="18"/>
      <c r="F447" s="27"/>
      <c r="G447" s="27" t="str">
        <f t="shared" si="117"/>
        <v>YYWBNwd</v>
      </c>
      <c r="H447" s="878">
        <v>0</v>
      </c>
      <c r="I447" s="878">
        <f>I446</f>
        <v>1</v>
      </c>
      <c r="J447" s="878">
        <f>J446+1</f>
        <v>2</v>
      </c>
      <c r="K447" s="878">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5" outlineLevel="1" x14ac:dyDescent="0.35">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5" outlineLevel="1" x14ac:dyDescent="0.35">
      <c r="A449" s="7"/>
      <c r="B449" s="8"/>
      <c r="C449" s="18"/>
      <c r="D449" s="18"/>
      <c r="E449" s="18"/>
      <c r="F449" s="27"/>
      <c r="G449" s="27" t="str">
        <f t="shared" si="117"/>
        <v>YYBNWbd</v>
      </c>
      <c r="H449" s="878">
        <v>0</v>
      </c>
      <c r="I449" s="878">
        <f>I448</f>
        <v>1</v>
      </c>
      <c r="J449" s="878">
        <f>J448+1</f>
        <v>3</v>
      </c>
      <c r="K449" s="878">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5" outlineLevel="1" x14ac:dyDescent="0.35">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5" outlineLevel="1" x14ac:dyDescent="0.35">
      <c r="A451" s="7"/>
      <c r="B451" s="8"/>
      <c r="C451" s="18"/>
      <c r="D451" s="18"/>
      <c r="E451" s="18"/>
      <c r="F451" s="27"/>
      <c r="G451" s="27" t="str">
        <f t="shared" si="117"/>
        <v>AAAA2Nwd</v>
      </c>
      <c r="H451" s="878">
        <v>0</v>
      </c>
      <c r="I451" s="878">
        <f>I450</f>
        <v>1</v>
      </c>
      <c r="J451" s="878">
        <f>J450+1</f>
        <v>2</v>
      </c>
      <c r="K451" s="878">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5" outlineLevel="1" x14ac:dyDescent="0.35">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5" outlineLevel="1" x14ac:dyDescent="0.35">
      <c r="A453" s="7"/>
      <c r="B453" s="8"/>
      <c r="C453" s="18"/>
      <c r="D453" s="18"/>
      <c r="E453" s="18"/>
      <c r="F453" s="27"/>
      <c r="G453" s="27" t="str">
        <f t="shared" si="117"/>
        <v>AAANWbd</v>
      </c>
      <c r="H453" s="878">
        <v>0</v>
      </c>
      <c r="I453" s="878">
        <f>I452</f>
        <v>1</v>
      </c>
      <c r="J453" s="878">
        <f>J452+1</f>
        <v>2</v>
      </c>
      <c r="K453" s="878">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5" outlineLevel="1" x14ac:dyDescent="0.35">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5" outlineLevel="1" x14ac:dyDescent="0.35">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5" outlineLevel="1" x14ac:dyDescent="0.35">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5" outlineLevel="1" x14ac:dyDescent="0.35">
      <c r="A457" s="7"/>
      <c r="B457" s="8"/>
      <c r="C457" s="18"/>
      <c r="D457" s="18"/>
      <c r="E457" s="18"/>
      <c r="F457" s="27"/>
      <c r="G457" s="27" t="str">
        <f t="shared" si="117"/>
        <v>YYFWBzd</v>
      </c>
      <c r="H457" s="878">
        <v>0</v>
      </c>
      <c r="I457" s="878">
        <f>I456</f>
        <v>1</v>
      </c>
      <c r="J457" s="878">
        <f>J456+1</f>
        <v>3</v>
      </c>
      <c r="K457" s="878">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5" outlineLevel="1" x14ac:dyDescent="0.35">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5" outlineLevel="1" x14ac:dyDescent="0.35">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5" outlineLevel="1" x14ac:dyDescent="0.35">
      <c r="A460" s="7"/>
      <c r="B460" s="8"/>
      <c r="C460" s="18"/>
      <c r="D460" s="18"/>
      <c r="E460" s="18"/>
      <c r="F460" s="27"/>
      <c r="G460" s="27" t="str">
        <f t="shared" si="117"/>
        <v>YYNWFwd</v>
      </c>
      <c r="H460" s="878">
        <v>0</v>
      </c>
      <c r="I460" s="878">
        <f>I459</f>
        <v>1</v>
      </c>
      <c r="J460" s="878">
        <f>J459+1</f>
        <v>3</v>
      </c>
      <c r="K460" s="878">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5" outlineLevel="1" x14ac:dyDescent="0.35">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5" outlineLevel="1" x14ac:dyDescent="0.35">
      <c r="A462" s="7"/>
      <c r="B462" s="8"/>
      <c r="C462" s="18"/>
      <c r="D462" s="18"/>
      <c r="E462" s="18"/>
      <c r="F462" s="27"/>
      <c r="G462" s="27" t="str">
        <f t="shared" ref="G462" si="118">_xlfn.CONCAT(H242:M242)</f>
        <v>YYWFWbd</v>
      </c>
      <c r="H462" s="878">
        <v>0</v>
      </c>
      <c r="I462" s="878">
        <f>I461</f>
        <v>1</v>
      </c>
      <c r="J462" s="878">
        <f>J461+1</f>
        <v>3</v>
      </c>
      <c r="K462" s="878">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5" outlineLevel="1" x14ac:dyDescent="0.35">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5" outlineLevel="1" x14ac:dyDescent="0.35">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5" outlineLevel="1" x14ac:dyDescent="0.35">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5" outlineLevel="1" x14ac:dyDescent="0.35">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5" outlineLevel="1" x14ac:dyDescent="0.35">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5" outlineLevel="1" x14ac:dyDescent="0.3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5" outlineLevel="1" x14ac:dyDescent="0.35">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5" outlineLevel="1" x14ac:dyDescent="0.35">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5" outlineLevel="1" x14ac:dyDescent="0.35">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5" outlineLevel="1" x14ac:dyDescent="0.35">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5" outlineLevel="1" x14ac:dyDescent="0.35">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5" outlineLevel="1" x14ac:dyDescent="0.35">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5" outlineLevel="1" x14ac:dyDescent="0.35">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5" outlineLevel="1" x14ac:dyDescent="0.35">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5" outlineLevel="1" x14ac:dyDescent="0.35">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5" outlineLevel="1" x14ac:dyDescent="0.35">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5" outlineLevel="1" x14ac:dyDescent="0.35">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5" outlineLevel="1" x14ac:dyDescent="0.35">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5" outlineLevel="1" x14ac:dyDescent="0.35">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5" outlineLevel="1" x14ac:dyDescent="0.35">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5" outlineLevel="1" x14ac:dyDescent="0.35">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5" outlineLevel="1" x14ac:dyDescent="0.35">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5" outlineLevel="1" x14ac:dyDescent="0.35">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5" outlineLevel="1" x14ac:dyDescent="0.35">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5" outlineLevel="1" x14ac:dyDescent="0.35">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5" outlineLevel="1" x14ac:dyDescent="0.35">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5" outlineLevel="1" x14ac:dyDescent="0.35">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5" outlineLevel="1" x14ac:dyDescent="0.35">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5" outlineLevel="1" x14ac:dyDescent="0.35">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5" outlineLevel="1" x14ac:dyDescent="0.35">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5" outlineLevel="1" x14ac:dyDescent="0.35">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5" outlineLevel="1" x14ac:dyDescent="0.35">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5" outlineLevel="1" x14ac:dyDescent="0.35">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5" outlineLevel="1" x14ac:dyDescent="0.35">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5" outlineLevel="1" x14ac:dyDescent="0.35">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5" outlineLevel="1" x14ac:dyDescent="0.35">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5" outlineLevel="1" x14ac:dyDescent="0.35">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5" outlineLevel="1" x14ac:dyDescent="0.35">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5" outlineLevel="1" x14ac:dyDescent="0.35">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5" outlineLevel="1" x14ac:dyDescent="0.35">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5" outlineLevel="1" x14ac:dyDescent="0.35">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5" outlineLevel="1" x14ac:dyDescent="0.35">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5" outlineLevel="1" x14ac:dyDescent="0.35">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5" outlineLevel="1" x14ac:dyDescent="0.35">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5" outlineLevel="1" x14ac:dyDescent="0.35">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5" outlineLevel="1" x14ac:dyDescent="0.35">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5" outlineLevel="1" x14ac:dyDescent="0.35">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5" outlineLevel="1" x14ac:dyDescent="0.35">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5" outlineLevel="1" x14ac:dyDescent="0.35">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5" outlineLevel="1" x14ac:dyDescent="0.35">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5" outlineLevel="1" x14ac:dyDescent="0.35">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5" outlineLevel="1" x14ac:dyDescent="0.35">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5" outlineLevel="1" x14ac:dyDescent="0.35">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5" outlineLevel="1" x14ac:dyDescent="0.35">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5" outlineLevel="1" x14ac:dyDescent="0.35">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5" outlineLevel="1" x14ac:dyDescent="0.35">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5" outlineLevel="1" x14ac:dyDescent="0.35">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5" outlineLevel="1" x14ac:dyDescent="0.35">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5" outlineLevel="1" x14ac:dyDescent="0.35">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5" outlineLevel="1" x14ac:dyDescent="0.35">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5" outlineLevel="1" x14ac:dyDescent="0.35">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5" outlineLevel="1" x14ac:dyDescent="0.35">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5" outlineLevel="1" x14ac:dyDescent="0.35">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5" outlineLevel="1" x14ac:dyDescent="0.35">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5" outlineLevel="1" x14ac:dyDescent="0.35">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5" outlineLevel="1" x14ac:dyDescent="0.35">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5" outlineLevel="1" x14ac:dyDescent="0.35">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5" outlineLevel="1" x14ac:dyDescent="0.35">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5" outlineLevel="1" x14ac:dyDescent="0.35">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5" outlineLevel="1" x14ac:dyDescent="0.35">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5" outlineLevel="1" x14ac:dyDescent="0.35">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5" outlineLevel="1" x14ac:dyDescent="0.35">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5" outlineLevel="1" x14ac:dyDescent="0.3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5" outlineLevel="1" x14ac:dyDescent="0.3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5" outlineLevel="1" x14ac:dyDescent="0.35">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5" outlineLevel="1" x14ac:dyDescent="0.35">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5" outlineLevel="1" x14ac:dyDescent="0.35">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5" outlineLevel="1" x14ac:dyDescent="0.3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5" outlineLevel="1" x14ac:dyDescent="0.35">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5" outlineLevel="1" x14ac:dyDescent="0.3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5" outlineLevel="1" x14ac:dyDescent="0.35">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5" outlineLevel="1" x14ac:dyDescent="0.35">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5" outlineLevel="1" x14ac:dyDescent="0.35">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5" outlineLevel="1" x14ac:dyDescent="0.35">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5" outlineLevel="1" x14ac:dyDescent="0.35">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5" outlineLevel="1" x14ac:dyDescent="0.35">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5" outlineLevel="1" x14ac:dyDescent="0.35">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5" outlineLevel="1" x14ac:dyDescent="0.35">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5" outlineLevel="1" x14ac:dyDescent="0.35">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5" outlineLevel="1" x14ac:dyDescent="0.35">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5" outlineLevel="1" x14ac:dyDescent="0.35">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5" outlineLevel="1" x14ac:dyDescent="0.35">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5" outlineLevel="1" x14ac:dyDescent="0.35">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5" outlineLevel="1" x14ac:dyDescent="0.35">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5" outlineLevel="1" x14ac:dyDescent="0.35">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5" outlineLevel="1" x14ac:dyDescent="0.35">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5" outlineLevel="1" x14ac:dyDescent="0.35">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5" outlineLevel="1" x14ac:dyDescent="0.35">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5" outlineLevel="1" x14ac:dyDescent="0.35">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5" outlineLevel="1" x14ac:dyDescent="0.3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5" outlineLevel="1" x14ac:dyDescent="0.35">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5" outlineLevel="1" x14ac:dyDescent="0.35">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5" outlineLevel="1" x14ac:dyDescent="0.35">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5" outlineLevel="1" x14ac:dyDescent="0.35">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5" outlineLevel="1" x14ac:dyDescent="0.35">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5" outlineLevel="1" x14ac:dyDescent="0.35">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5" outlineLevel="1" x14ac:dyDescent="0.35">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5" outlineLevel="1" x14ac:dyDescent="0.35">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5" outlineLevel="1" x14ac:dyDescent="0.35">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5" outlineLevel="1" x14ac:dyDescent="0.35">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5" outlineLevel="1" x14ac:dyDescent="0.35">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5" outlineLevel="1" x14ac:dyDescent="0.3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5" outlineLevel="1" x14ac:dyDescent="0.35">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5" outlineLevel="1" x14ac:dyDescent="0.35">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5" outlineLevel="1" x14ac:dyDescent="0.35">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5" outlineLevel="1" x14ac:dyDescent="0.35">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5" outlineLevel="1" x14ac:dyDescent="0.35">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5" outlineLevel="1" x14ac:dyDescent="0.35">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5" outlineLevel="1" x14ac:dyDescent="0.35">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5">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5">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5" outlineLevel="1" x14ac:dyDescent="0.35">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5" outlineLevel="1" x14ac:dyDescent="0.35">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5" outlineLevel="1" x14ac:dyDescent="0.35">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5" outlineLevel="1" x14ac:dyDescent="0.35">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5">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5">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5" outlineLevel="1" x14ac:dyDescent="0.35">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5" outlineLevel="1" x14ac:dyDescent="0.35">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5">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5">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5" outlineLevel="1" x14ac:dyDescent="0.35">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5" outlineLevel="1" x14ac:dyDescent="0.35">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5" outlineLevel="1" x14ac:dyDescent="0.35">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5" outlineLevel="1" x14ac:dyDescent="0.35">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5" outlineLevel="1" x14ac:dyDescent="0.35">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5" outlineLevel="1" x14ac:dyDescent="0.35">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5" outlineLevel="1" x14ac:dyDescent="0.35">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5" outlineLevel="1" x14ac:dyDescent="0.35">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5" outlineLevel="1" x14ac:dyDescent="0.35">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5" outlineLevel="1" x14ac:dyDescent="0.35">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5" outlineLevel="1" x14ac:dyDescent="0.35">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5" outlineLevel="1" x14ac:dyDescent="0.35">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5" outlineLevel="1" x14ac:dyDescent="0.35">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15" customHeight="1" outlineLevel="1" x14ac:dyDescent="0.3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5" customHeight="1" outlineLevel="1" x14ac:dyDescent="0.3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5" outlineLevel="1" x14ac:dyDescent="0.35">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5" outlineLevel="1" x14ac:dyDescent="0.35">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5" outlineLevel="1" x14ac:dyDescent="0.35">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5" outlineLevel="1" x14ac:dyDescent="0.35">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15" customHeight="1" outlineLevel="1" x14ac:dyDescent="0.3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5" customHeight="1" outlineLevel="1" x14ac:dyDescent="0.3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15" customHeight="1" outlineLevel="1" thickBot="1" x14ac:dyDescent="0.4">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15" customHeight="1" outlineLevel="1" x14ac:dyDescent="0.3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5" outlineLevel="1" x14ac:dyDescent="0.35">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5" outlineLevel="1" x14ac:dyDescent="0.35">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5" outlineLevel="1" x14ac:dyDescent="0.35">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5" outlineLevel="1" x14ac:dyDescent="0.35">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15" customHeight="1" outlineLevel="1" x14ac:dyDescent="0.3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5" customHeight="1" outlineLevel="1" x14ac:dyDescent="0.3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thickBot="1" x14ac:dyDescent="0.4">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15" customHeight="1" outlineLevel="1" x14ac:dyDescent="0.3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15" customHeight="1" outlineLevel="1" x14ac:dyDescent="0.3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5" customHeight="1" outlineLevel="1" x14ac:dyDescent="0.3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15" customHeight="1" outlineLevel="1" thickBot="1" x14ac:dyDescent="0.4">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15" customHeight="1" outlineLevel="1" x14ac:dyDescent="0.3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15" customHeight="1" outlineLevel="1" x14ac:dyDescent="0.3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5" customHeight="1" outlineLevel="1" x14ac:dyDescent="0.3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15" customHeight="1" outlineLevel="1" thickBot="1" x14ac:dyDescent="0.4">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x14ac:dyDescent="0.3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5" outlineLevel="1" x14ac:dyDescent="0.3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5" customHeight="1" outlineLevel="1" x14ac:dyDescent="0.3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5" outlineLevel="1" x14ac:dyDescent="0.35">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5" outlineLevel="1" x14ac:dyDescent="0.35">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5" outlineLevel="1" x14ac:dyDescent="0.35">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5" outlineLevel="1" x14ac:dyDescent="0.35">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5" customHeight="1" outlineLevel="1" x14ac:dyDescent="0.3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15" customHeight="1" outlineLevel="1" x14ac:dyDescent="0.3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5" customHeight="1" outlineLevel="1" x14ac:dyDescent="0.3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15" customHeight="1" thickBot="1" x14ac:dyDescent="0.4">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15" customHeight="1" x14ac:dyDescent="0.3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15" customHeight="1" outlineLevel="1" x14ac:dyDescent="0.3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5" customHeight="1" outlineLevel="1" x14ac:dyDescent="0.3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15" customHeight="1" thickBot="1" x14ac:dyDescent="0.4">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15" customHeight="1" x14ac:dyDescent="0.3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15" customHeight="1" outlineLevel="1" x14ac:dyDescent="0.3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15" customHeight="1" outlineLevel="1" x14ac:dyDescent="0.3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5" outlineLevel="1" x14ac:dyDescent="0.35">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5" outlineLevel="1" x14ac:dyDescent="0.35">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15" customHeight="1" outlineLevel="1" x14ac:dyDescent="0.3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5" customHeight="1" outlineLevel="1" x14ac:dyDescent="0.3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5">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5">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405</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405</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405</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405</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405</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405</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405</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405</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405</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405</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405</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405</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405</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405</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405</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405</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405</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799</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799</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799</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799</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799</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799</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799</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799</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799</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799</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799</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799</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799</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799</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799</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799</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799</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800</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800</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800</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800</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800</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800</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800</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800</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800</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800</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800</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800</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800</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800</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800</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800</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800</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801</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801</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801</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801</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801</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801</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801</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801</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801</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801</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801</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801</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801</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801</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801</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801</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801</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802</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802</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802</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802</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802</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802</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802</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802</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802</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802</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802</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802</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802</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802</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802</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802</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802</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803</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803</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803</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803</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803</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803</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803</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803</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803</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803</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803</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803</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803</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803</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803</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803</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803</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804</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804</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804</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804</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804</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804</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804</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804</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804</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804</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804</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804</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804</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804</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804</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804</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804</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805</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805</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805</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805</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805</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805</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805</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805</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805</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805</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805</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805</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805</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805</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805</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805</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805</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806</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806</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806</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806</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806</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806</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806</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806</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806</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806</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806</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806</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806</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806</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806</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806</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806</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5">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5">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5">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5">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5">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5">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5">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5">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5">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5">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5">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5">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5">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5">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5">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5">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3"/>
      <c r="G5" s="774" t="s">
        <v>1142</v>
      </c>
      <c r="H5" s="52"/>
      <c r="I5" s="52"/>
      <c r="J5" s="52"/>
      <c r="K5" s="52"/>
      <c r="L5" s="52"/>
      <c r="M5" s="52"/>
      <c r="N5" s="52"/>
      <c r="O5" s="52"/>
      <c r="P5" s="52"/>
      <c r="Q5" s="52"/>
      <c r="R5" s="52"/>
      <c r="S5" s="52"/>
      <c r="T5" s="45"/>
      <c r="U5" s="74"/>
      <c r="V5" s="775"/>
      <c r="W5" s="776"/>
      <c r="X5" s="17"/>
      <c r="Y5" s="9"/>
    </row>
    <row r="6" spans="1:25" ht="12.9"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2.9"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2.9"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1144</v>
      </c>
      <c r="H16" s="38"/>
      <c r="I16" s="38"/>
      <c r="J16" s="786">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340</v>
      </c>
      <c r="H17" s="38"/>
      <c r="I17" s="38"/>
      <c r="J17" s="786" t="s">
        <v>1145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3"/>
      <c r="G24" s="774" t="s">
        <v>1146</v>
      </c>
      <c r="H24" s="52"/>
      <c r="I24" s="52"/>
      <c r="J24" s="52"/>
      <c r="K24" s="52"/>
      <c r="L24" s="52"/>
      <c r="M24" s="52"/>
      <c r="N24" s="52"/>
      <c r="O24" s="52"/>
      <c r="P24" s="52"/>
      <c r="Q24" s="52"/>
      <c r="R24" s="52"/>
      <c r="S24" s="52"/>
      <c r="T24" s="45"/>
      <c r="U24" s="74"/>
      <c r="V24" s="775"/>
      <c r="W24" s="776"/>
      <c r="X24" s="17"/>
      <c r="Y24" s="9"/>
    </row>
    <row r="25" spans="1:25" ht="12.9"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2.9"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2.9"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1149</v>
      </c>
      <c r="H34" s="38"/>
      <c r="I34" s="787" t="s">
        <v>1150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1151</v>
      </c>
      <c r="H35" s="38"/>
      <c r="I35" s="787"/>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1152</v>
      </c>
      <c r="H36" s="38"/>
      <c r="I36" s="787" t="s">
        <v>1153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1154</v>
      </c>
      <c r="H37" s="38"/>
      <c r="I37" s="38"/>
      <c r="J37" s="788">
        <v>43466</v>
      </c>
      <c r="K37" s="789">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79">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5">
      <c r="A56" s="7"/>
      <c r="B56" s="8"/>
      <c r="C56" s="18"/>
      <c r="D56" s="18"/>
      <c r="E56" s="18"/>
      <c r="F56" s="27"/>
      <c r="G56" s="791" t="s">
        <v>1173</v>
      </c>
      <c r="H56" s="792" t="s">
        <v>390</v>
      </c>
      <c r="I56" s="137">
        <v>50</v>
      </c>
      <c r="J56" s="793">
        <v>4.5</v>
      </c>
      <c r="K56" s="101">
        <v>0.01</v>
      </c>
      <c r="L56" s="530"/>
      <c r="M56" s="99">
        <v>0.23699999999999999</v>
      </c>
      <c r="N56" s="99">
        <v>0.64</v>
      </c>
      <c r="O56" s="530"/>
      <c r="P56" s="99">
        <v>0.6</v>
      </c>
      <c r="Q56" s="794"/>
      <c r="R56" s="99">
        <v>1</v>
      </c>
      <c r="S56" s="530"/>
      <c r="T56" s="530"/>
      <c r="U56" s="31"/>
      <c r="V56" s="31"/>
      <c r="W56" s="795"/>
      <c r="X56" s="9"/>
    </row>
    <row r="57" spans="1:24" ht="12.9" customHeight="1" x14ac:dyDescent="0.35">
      <c r="A57" s="7"/>
      <c r="B57" s="8"/>
      <c r="C57" s="18"/>
      <c r="D57" s="18"/>
      <c r="E57" s="18"/>
      <c r="F57" s="27"/>
      <c r="G57" s="791"/>
      <c r="H57" s="792" t="s">
        <v>139</v>
      </c>
      <c r="I57" s="137">
        <v>50</v>
      </c>
      <c r="J57" s="793">
        <v>4.5</v>
      </c>
      <c r="K57" s="101">
        <v>0.01</v>
      </c>
      <c r="L57" s="530"/>
      <c r="M57" s="99">
        <v>0.23699999999999999</v>
      </c>
      <c r="N57" s="791"/>
      <c r="O57" s="530"/>
      <c r="P57" s="99">
        <v>0.42</v>
      </c>
      <c r="Q57" s="794"/>
      <c r="R57" s="99">
        <v>1</v>
      </c>
      <c r="S57" s="530"/>
      <c r="T57" s="530"/>
      <c r="U57" s="31"/>
      <c r="V57" s="31"/>
      <c r="W57" s="795"/>
      <c r="X57" s="9"/>
    </row>
    <row r="58" spans="1:24" ht="12.9" customHeight="1" x14ac:dyDescent="0.35">
      <c r="A58" s="7"/>
      <c r="B58" s="8"/>
      <c r="C58" s="18"/>
      <c r="D58" s="18"/>
      <c r="E58" s="18"/>
      <c r="F58" s="27"/>
      <c r="G58" s="791"/>
      <c r="H58" s="792" t="s">
        <v>140</v>
      </c>
      <c r="I58" s="137">
        <v>100</v>
      </c>
      <c r="J58" s="793">
        <v>2.2000000000000002</v>
      </c>
      <c r="K58" s="101">
        <v>0.01</v>
      </c>
      <c r="L58" s="530"/>
      <c r="M58" s="99">
        <v>0.23699999999999999</v>
      </c>
      <c r="N58" s="791"/>
      <c r="O58" s="530"/>
      <c r="P58" s="99">
        <v>0.32</v>
      </c>
      <c r="Q58" s="794"/>
      <c r="R58" s="99">
        <v>1</v>
      </c>
      <c r="S58" s="530"/>
      <c r="T58" s="530"/>
      <c r="U58" s="31"/>
      <c r="V58" s="31"/>
      <c r="W58" s="795"/>
      <c r="X58" s="9"/>
    </row>
    <row r="59" spans="1:24" ht="12.9" customHeight="1" x14ac:dyDescent="0.35">
      <c r="A59" s="7"/>
      <c r="B59" s="8"/>
      <c r="C59" s="18"/>
      <c r="D59" s="18"/>
      <c r="E59" s="18"/>
      <c r="F59" s="27"/>
      <c r="G59" s="791"/>
      <c r="H59" s="792" t="s">
        <v>141</v>
      </c>
      <c r="I59" s="137">
        <v>100</v>
      </c>
      <c r="J59" s="793">
        <v>2.2000000000000002</v>
      </c>
      <c r="K59" s="101">
        <v>0.01</v>
      </c>
      <c r="L59" s="530"/>
      <c r="M59" s="99">
        <v>0.23699999999999999</v>
      </c>
      <c r="N59" s="791"/>
      <c r="O59" s="530"/>
      <c r="P59" s="99">
        <v>0.14000000000000001</v>
      </c>
      <c r="Q59" s="794"/>
      <c r="R59" s="99">
        <v>1</v>
      </c>
      <c r="S59" s="530"/>
      <c r="T59" s="530"/>
      <c r="U59" s="31"/>
      <c r="V59" s="31"/>
      <c r="W59" s="795"/>
      <c r="X59" s="9"/>
    </row>
    <row r="60" spans="1:24" ht="12.9" customHeight="1" x14ac:dyDescent="0.35">
      <c r="A60" s="7"/>
      <c r="B60" s="8"/>
      <c r="C60" s="18"/>
      <c r="D60" s="18"/>
      <c r="E60" s="18"/>
      <c r="F60" s="37"/>
      <c r="G60" s="791"/>
      <c r="H60" s="792" t="s">
        <v>142</v>
      </c>
      <c r="I60" s="137">
        <v>150</v>
      </c>
      <c r="J60" s="793">
        <v>1.8</v>
      </c>
      <c r="K60" s="101">
        <v>0.01</v>
      </c>
      <c r="L60" s="530"/>
      <c r="M60" s="99">
        <v>0.23699999999999999</v>
      </c>
      <c r="N60" s="791"/>
      <c r="O60" s="530"/>
      <c r="P60" s="99">
        <v>0.12</v>
      </c>
      <c r="Q60" s="794"/>
      <c r="R60" s="99">
        <v>1</v>
      </c>
      <c r="S60" s="530"/>
      <c r="T60" s="530"/>
      <c r="U60" s="31"/>
      <c r="V60" s="31"/>
      <c r="W60" s="795"/>
      <c r="X60" s="9"/>
    </row>
    <row r="61" spans="1:24" ht="12.9" customHeight="1" x14ac:dyDescent="0.35">
      <c r="A61" s="7"/>
      <c r="B61" s="8"/>
      <c r="C61" s="18"/>
      <c r="D61" s="18"/>
      <c r="E61" s="18"/>
      <c r="F61" s="34"/>
      <c r="G61" s="791"/>
      <c r="H61" s="792" t="s">
        <v>143</v>
      </c>
      <c r="I61" s="137">
        <v>300</v>
      </c>
      <c r="J61" s="793">
        <v>0.75</v>
      </c>
      <c r="K61" s="101">
        <v>0.01</v>
      </c>
      <c r="L61" s="530"/>
      <c r="M61" s="99">
        <v>0.23699999999999999</v>
      </c>
      <c r="N61" s="791"/>
      <c r="O61" s="530"/>
      <c r="P61" s="99">
        <v>0.23</v>
      </c>
      <c r="Q61" s="794"/>
      <c r="R61" s="99">
        <v>1</v>
      </c>
      <c r="S61" s="530"/>
      <c r="T61" s="530"/>
      <c r="U61" s="31"/>
      <c r="V61" s="31"/>
      <c r="W61" s="795"/>
      <c r="X61" s="9"/>
    </row>
    <row r="62" spans="1:24" ht="12.9" customHeight="1" x14ac:dyDescent="0.35">
      <c r="A62" s="7"/>
      <c r="B62" s="8"/>
      <c r="C62" s="18"/>
      <c r="D62" s="18"/>
      <c r="E62" s="18"/>
      <c r="F62" s="34"/>
      <c r="G62" s="791"/>
      <c r="H62" s="792" t="s">
        <v>144</v>
      </c>
      <c r="I62" s="137">
        <v>300</v>
      </c>
      <c r="J62" s="793">
        <v>0.75</v>
      </c>
      <c r="K62" s="101">
        <v>0.01</v>
      </c>
      <c r="L62" s="530"/>
      <c r="M62" s="99">
        <v>0.23699999999999999</v>
      </c>
      <c r="N62" s="791"/>
      <c r="O62" s="530"/>
      <c r="P62" s="99">
        <v>0.32</v>
      </c>
      <c r="Q62" s="794"/>
      <c r="R62" s="99">
        <v>1</v>
      </c>
      <c r="S62" s="530"/>
      <c r="T62" s="530"/>
      <c r="U62" s="31"/>
      <c r="V62" s="31"/>
      <c r="W62" s="795"/>
      <c r="X62" s="9"/>
    </row>
    <row r="63" spans="1:24" ht="12.9" customHeight="1" x14ac:dyDescent="0.35">
      <c r="A63" s="7"/>
      <c r="B63" s="8"/>
      <c r="C63" s="18"/>
      <c r="D63" s="18"/>
      <c r="E63" s="18"/>
      <c r="F63" s="34"/>
      <c r="G63" s="791"/>
      <c r="H63" s="792" t="s">
        <v>145</v>
      </c>
      <c r="I63" s="137">
        <v>325</v>
      </c>
      <c r="J63" s="793">
        <v>1</v>
      </c>
      <c r="K63" s="101">
        <v>0.01</v>
      </c>
      <c r="L63" s="530"/>
      <c r="M63" s="99">
        <v>0.23699999999999999</v>
      </c>
      <c r="N63" s="791"/>
      <c r="O63" s="530"/>
      <c r="P63" s="99">
        <v>0.42</v>
      </c>
      <c r="Q63" s="794"/>
      <c r="R63" s="99">
        <v>1</v>
      </c>
      <c r="S63" s="530"/>
      <c r="T63" s="530"/>
      <c r="U63" s="31"/>
      <c r="V63" s="31"/>
      <c r="W63" s="795"/>
      <c r="X63" s="9"/>
    </row>
    <row r="64" spans="1:24" ht="12.9" customHeight="1" x14ac:dyDescent="0.35">
      <c r="A64" s="7"/>
      <c r="B64" s="8"/>
      <c r="C64" s="18"/>
      <c r="D64" s="18"/>
      <c r="E64" s="18"/>
      <c r="F64" s="34"/>
      <c r="G64" s="791"/>
      <c r="H64" s="792" t="s">
        <v>146</v>
      </c>
      <c r="I64" s="137">
        <v>350</v>
      </c>
      <c r="J64" s="793">
        <v>1.5</v>
      </c>
      <c r="K64" s="101">
        <v>0.01</v>
      </c>
      <c r="L64" s="530"/>
      <c r="M64" s="99">
        <v>0.23699999999999999</v>
      </c>
      <c r="N64" s="791"/>
      <c r="O64" s="530"/>
      <c r="P64" s="99">
        <v>0.51</v>
      </c>
      <c r="Q64" s="794"/>
      <c r="R64" s="99">
        <v>1</v>
      </c>
      <c r="S64" s="530"/>
      <c r="T64" s="530"/>
      <c r="U64" s="31"/>
      <c r="V64" s="31"/>
      <c r="W64" s="795"/>
      <c r="X64" s="9"/>
    </row>
    <row r="65" spans="1:24" ht="12.9" customHeight="1" x14ac:dyDescent="0.35">
      <c r="A65" s="7"/>
      <c r="B65" s="8"/>
      <c r="C65" s="18"/>
      <c r="D65" s="18"/>
      <c r="E65" s="18"/>
      <c r="F65" s="34"/>
      <c r="G65" s="791"/>
      <c r="H65" s="792" t="s">
        <v>147</v>
      </c>
      <c r="I65" s="137">
        <v>50</v>
      </c>
      <c r="J65" s="793">
        <v>4.5</v>
      </c>
      <c r="K65" s="101">
        <v>0.01</v>
      </c>
      <c r="L65" s="530"/>
      <c r="M65" s="99">
        <v>0.23699999999999999</v>
      </c>
      <c r="N65" s="791"/>
      <c r="O65" s="530"/>
      <c r="P65" s="99">
        <v>0.6</v>
      </c>
      <c r="Q65" s="794"/>
      <c r="R65" s="99">
        <v>1</v>
      </c>
      <c r="S65" s="530"/>
      <c r="T65" s="530"/>
      <c r="U65" s="31"/>
      <c r="V65" s="31"/>
      <c r="W65" s="795"/>
      <c r="X65" s="9"/>
    </row>
    <row r="66" spans="1:24" ht="12.9" customHeight="1" x14ac:dyDescent="0.35">
      <c r="A66" s="7"/>
      <c r="B66" s="8"/>
      <c r="C66" s="18"/>
      <c r="D66" s="18"/>
      <c r="E66" s="18"/>
      <c r="F66" s="27"/>
      <c r="G66" s="791" t="s">
        <v>1174</v>
      </c>
      <c r="H66" s="792" t="s">
        <v>390</v>
      </c>
      <c r="I66" s="137">
        <v>50</v>
      </c>
      <c r="J66" s="793">
        <v>4.5</v>
      </c>
      <c r="K66" s="101">
        <v>0.01</v>
      </c>
      <c r="L66" s="530"/>
      <c r="M66" s="796">
        <f>M65</f>
        <v>0.23699999999999999</v>
      </c>
      <c r="N66" s="791"/>
      <c r="O66" s="530"/>
      <c r="P66" s="99">
        <v>0.42</v>
      </c>
      <c r="Q66" s="794"/>
      <c r="R66" s="99">
        <v>1</v>
      </c>
      <c r="S66" s="530"/>
      <c r="T66" s="530"/>
      <c r="U66" s="31"/>
      <c r="V66" s="31"/>
      <c r="W66" s="795"/>
      <c r="X66" s="9"/>
    </row>
    <row r="67" spans="1:24" ht="12.9" hidden="1" customHeight="1" outlineLevel="1" x14ac:dyDescent="0.35">
      <c r="A67" s="7"/>
      <c r="B67" s="8"/>
      <c r="C67" s="18"/>
      <c r="D67" s="18"/>
      <c r="E67" s="18"/>
      <c r="F67" s="27"/>
      <c r="G67" s="791"/>
      <c r="H67" s="792" t="s">
        <v>139</v>
      </c>
      <c r="I67" s="137">
        <v>100</v>
      </c>
      <c r="J67" s="793">
        <v>2.2000000000000002</v>
      </c>
      <c r="K67" s="101">
        <v>0.01</v>
      </c>
      <c r="L67" s="530"/>
      <c r="M67" s="796">
        <f t="shared" ref="M67:M130" si="0">M66</f>
        <v>0.23699999999999999</v>
      </c>
      <c r="N67" s="791"/>
      <c r="O67" s="530"/>
      <c r="P67" s="99">
        <v>0.42</v>
      </c>
      <c r="Q67" s="794"/>
      <c r="R67" s="99">
        <v>1</v>
      </c>
      <c r="S67" s="530"/>
      <c r="T67" s="530"/>
      <c r="U67" s="31"/>
      <c r="V67" s="31"/>
      <c r="W67" s="795"/>
      <c r="X67" s="9"/>
    </row>
    <row r="68" spans="1:24" ht="12.9" hidden="1" customHeight="1" outlineLevel="1" x14ac:dyDescent="0.35">
      <c r="A68" s="7"/>
      <c r="B68" s="8"/>
      <c r="C68" s="18"/>
      <c r="D68" s="18"/>
      <c r="E68" s="18"/>
      <c r="F68" s="27"/>
      <c r="G68" s="791"/>
      <c r="H68" s="792" t="s">
        <v>140</v>
      </c>
      <c r="I68" s="137">
        <v>100</v>
      </c>
      <c r="J68" s="793">
        <v>2.2000000000000002</v>
      </c>
      <c r="K68" s="101">
        <v>0.01</v>
      </c>
      <c r="L68" s="530"/>
      <c r="M68" s="796">
        <f t="shared" si="0"/>
        <v>0.23699999999999999</v>
      </c>
      <c r="N68" s="791"/>
      <c r="O68" s="530"/>
      <c r="P68" s="99">
        <v>0.32</v>
      </c>
      <c r="Q68" s="794"/>
      <c r="R68" s="99">
        <v>1</v>
      </c>
      <c r="S68" s="530"/>
      <c r="T68" s="530"/>
      <c r="U68" s="31"/>
      <c r="V68" s="31"/>
      <c r="W68" s="795"/>
      <c r="X68" s="9"/>
    </row>
    <row r="69" spans="1:24" ht="12.9" hidden="1" customHeight="1" outlineLevel="1" x14ac:dyDescent="0.35">
      <c r="A69" s="7"/>
      <c r="B69" s="8"/>
      <c r="C69" s="18"/>
      <c r="D69" s="18"/>
      <c r="E69" s="18"/>
      <c r="F69" s="27"/>
      <c r="G69" s="791"/>
      <c r="H69" s="792" t="s">
        <v>141</v>
      </c>
      <c r="I69" s="137">
        <v>150</v>
      </c>
      <c r="J69" s="793">
        <v>1.8</v>
      </c>
      <c r="K69" s="101">
        <v>0.01</v>
      </c>
      <c r="L69" s="530"/>
      <c r="M69" s="796">
        <f t="shared" si="0"/>
        <v>0.23699999999999999</v>
      </c>
      <c r="N69" s="791"/>
      <c r="O69" s="530"/>
      <c r="P69" s="99">
        <v>0.14000000000000001</v>
      </c>
      <c r="Q69" s="794"/>
      <c r="R69" s="99">
        <v>1</v>
      </c>
      <c r="S69" s="530"/>
      <c r="T69" s="530"/>
      <c r="U69" s="31"/>
      <c r="V69" s="31"/>
      <c r="W69" s="795"/>
      <c r="X69" s="9"/>
    </row>
    <row r="70" spans="1:24" ht="12.9" hidden="1" customHeight="1" outlineLevel="1" x14ac:dyDescent="0.35">
      <c r="A70" s="7"/>
      <c r="B70" s="8"/>
      <c r="C70" s="18"/>
      <c r="D70" s="18"/>
      <c r="E70" s="18"/>
      <c r="F70" s="37"/>
      <c r="G70" s="791"/>
      <c r="H70" s="792" t="s">
        <v>142</v>
      </c>
      <c r="I70" s="137">
        <v>300</v>
      </c>
      <c r="J70" s="793">
        <v>0.75</v>
      </c>
      <c r="K70" s="101">
        <v>0.01</v>
      </c>
      <c r="L70" s="530"/>
      <c r="M70" s="796">
        <f t="shared" si="0"/>
        <v>0.23699999999999999</v>
      </c>
      <c r="N70" s="791"/>
      <c r="O70" s="530"/>
      <c r="P70" s="99">
        <v>0.12</v>
      </c>
      <c r="Q70" s="794"/>
      <c r="R70" s="99">
        <v>1</v>
      </c>
      <c r="S70" s="530"/>
      <c r="T70" s="530"/>
      <c r="U70" s="31"/>
      <c r="V70" s="31"/>
      <c r="W70" s="795"/>
      <c r="X70" s="9"/>
    </row>
    <row r="71" spans="1:24" ht="12.9" hidden="1" customHeight="1" outlineLevel="1" x14ac:dyDescent="0.35">
      <c r="A71" s="7"/>
      <c r="B71" s="8"/>
      <c r="C71" s="18"/>
      <c r="D71" s="18"/>
      <c r="E71" s="18"/>
      <c r="F71" s="34"/>
      <c r="G71" s="791"/>
      <c r="H71" s="792" t="s">
        <v>143</v>
      </c>
      <c r="I71" s="137">
        <v>300</v>
      </c>
      <c r="J71" s="793">
        <v>0.75</v>
      </c>
      <c r="K71" s="101">
        <v>0.01</v>
      </c>
      <c r="L71" s="530"/>
      <c r="M71" s="796">
        <f t="shared" si="0"/>
        <v>0.23699999999999999</v>
      </c>
      <c r="N71" s="791"/>
      <c r="O71" s="530"/>
      <c r="P71" s="99">
        <v>0.23</v>
      </c>
      <c r="Q71" s="794"/>
      <c r="R71" s="99">
        <v>1</v>
      </c>
      <c r="S71" s="530"/>
      <c r="T71" s="530"/>
      <c r="U71" s="31"/>
      <c r="V71" s="31"/>
      <c r="W71" s="795"/>
      <c r="X71" s="9"/>
    </row>
    <row r="72" spans="1:24" ht="12.9" hidden="1" customHeight="1" outlineLevel="1" x14ac:dyDescent="0.35">
      <c r="A72" s="7"/>
      <c r="B72" s="8"/>
      <c r="C72" s="18"/>
      <c r="D72" s="18"/>
      <c r="E72" s="18"/>
      <c r="F72" s="34"/>
      <c r="G72" s="791"/>
      <c r="H72" s="792" t="s">
        <v>144</v>
      </c>
      <c r="I72" s="137">
        <v>325</v>
      </c>
      <c r="J72" s="793">
        <v>1</v>
      </c>
      <c r="K72" s="101">
        <v>0.01</v>
      </c>
      <c r="L72" s="530"/>
      <c r="M72" s="796">
        <f t="shared" si="0"/>
        <v>0.23699999999999999</v>
      </c>
      <c r="N72" s="791"/>
      <c r="O72" s="530"/>
      <c r="P72" s="99">
        <v>0.32</v>
      </c>
      <c r="Q72" s="794"/>
      <c r="R72" s="99">
        <v>1</v>
      </c>
      <c r="S72" s="530"/>
      <c r="T72" s="530"/>
      <c r="U72" s="31"/>
      <c r="V72" s="31"/>
      <c r="W72" s="795"/>
      <c r="X72" s="9"/>
    </row>
    <row r="73" spans="1:24" ht="12.9" hidden="1" customHeight="1" outlineLevel="1" x14ac:dyDescent="0.35">
      <c r="A73" s="7"/>
      <c r="B73" s="8"/>
      <c r="C73" s="18"/>
      <c r="D73" s="18"/>
      <c r="E73" s="18"/>
      <c r="F73" s="34"/>
      <c r="G73" s="791"/>
      <c r="H73" s="792" t="s">
        <v>145</v>
      </c>
      <c r="I73" s="137">
        <v>350</v>
      </c>
      <c r="J73" s="793">
        <v>1.5</v>
      </c>
      <c r="K73" s="101">
        <v>0.01</v>
      </c>
      <c r="L73" s="530"/>
      <c r="M73" s="796">
        <f t="shared" si="0"/>
        <v>0.23699999999999999</v>
      </c>
      <c r="N73" s="791"/>
      <c r="O73" s="530"/>
      <c r="P73" s="99">
        <v>0.42</v>
      </c>
      <c r="Q73" s="794"/>
      <c r="R73" s="99">
        <v>1</v>
      </c>
      <c r="S73" s="530"/>
      <c r="T73" s="530"/>
      <c r="U73" s="31"/>
      <c r="V73" s="31"/>
      <c r="W73" s="795"/>
      <c r="X73" s="9"/>
    </row>
    <row r="74" spans="1:24" ht="12.9" hidden="1" customHeight="1" outlineLevel="1" x14ac:dyDescent="0.35">
      <c r="A74" s="7"/>
      <c r="B74" s="8"/>
      <c r="C74" s="18"/>
      <c r="D74" s="18"/>
      <c r="E74" s="18"/>
      <c r="F74" s="34"/>
      <c r="G74" s="791"/>
      <c r="H74" s="792" t="s">
        <v>146</v>
      </c>
      <c r="I74" s="137">
        <v>50</v>
      </c>
      <c r="J74" s="793">
        <v>4.5</v>
      </c>
      <c r="K74" s="101">
        <v>0.01</v>
      </c>
      <c r="L74" s="530"/>
      <c r="M74" s="796">
        <f t="shared" si="0"/>
        <v>0.23699999999999999</v>
      </c>
      <c r="N74" s="791"/>
      <c r="O74" s="530"/>
      <c r="P74" s="99">
        <v>0.51</v>
      </c>
      <c r="Q74" s="794"/>
      <c r="R74" s="99">
        <v>1</v>
      </c>
      <c r="S74" s="530"/>
      <c r="T74" s="530"/>
      <c r="U74" s="31"/>
      <c r="V74" s="31"/>
      <c r="W74" s="795"/>
      <c r="X74" s="9"/>
    </row>
    <row r="75" spans="1:24" ht="12.9" hidden="1" customHeight="1" outlineLevel="1" x14ac:dyDescent="0.35">
      <c r="A75" s="7"/>
      <c r="B75" s="8"/>
      <c r="C75" s="18"/>
      <c r="D75" s="18"/>
      <c r="E75" s="18"/>
      <c r="F75" s="34"/>
      <c r="G75" s="791"/>
      <c r="H75" s="792" t="s">
        <v>147</v>
      </c>
      <c r="I75" s="137">
        <v>50</v>
      </c>
      <c r="J75" s="793">
        <v>4.5</v>
      </c>
      <c r="K75" s="101">
        <v>0.01</v>
      </c>
      <c r="L75" s="530"/>
      <c r="M75" s="796">
        <f t="shared" si="0"/>
        <v>0.23699999999999999</v>
      </c>
      <c r="N75" s="791"/>
      <c r="O75" s="530"/>
      <c r="P75" s="99">
        <v>0.6</v>
      </c>
      <c r="Q75" s="794"/>
      <c r="R75" s="99">
        <v>1</v>
      </c>
      <c r="S75" s="530"/>
      <c r="T75" s="530"/>
      <c r="U75" s="31"/>
      <c r="V75" s="31"/>
      <c r="W75" s="795"/>
      <c r="X75" s="9"/>
    </row>
    <row r="76" spans="1:24" ht="12.9" hidden="1" customHeight="1" outlineLevel="1" x14ac:dyDescent="0.35">
      <c r="A76" s="7"/>
      <c r="B76" s="8"/>
      <c r="C76" s="18"/>
      <c r="D76" s="18"/>
      <c r="E76" s="18"/>
      <c r="F76" s="27"/>
      <c r="G76" s="791" t="s">
        <v>1175</v>
      </c>
      <c r="H76" s="792" t="s">
        <v>390</v>
      </c>
      <c r="I76" s="137">
        <v>50</v>
      </c>
      <c r="J76" s="793">
        <v>4.5</v>
      </c>
      <c r="K76" s="101">
        <v>0.01</v>
      </c>
      <c r="L76" s="530"/>
      <c r="M76" s="796">
        <f t="shared" si="0"/>
        <v>0.23699999999999999</v>
      </c>
      <c r="N76" s="791"/>
      <c r="O76" s="530"/>
      <c r="P76" s="99">
        <v>0.42</v>
      </c>
      <c r="Q76" s="794"/>
      <c r="R76" s="99">
        <v>1</v>
      </c>
      <c r="S76" s="530"/>
      <c r="T76" s="530"/>
      <c r="U76" s="31"/>
      <c r="V76" s="31"/>
      <c r="W76" s="795"/>
      <c r="X76" s="9"/>
    </row>
    <row r="77" spans="1:24" ht="12.9" hidden="1" customHeight="1" outlineLevel="1" x14ac:dyDescent="0.35">
      <c r="A77" s="7"/>
      <c r="B77" s="8"/>
      <c r="C77" s="18"/>
      <c r="D77" s="18"/>
      <c r="E77" s="18"/>
      <c r="F77" s="27"/>
      <c r="G77" s="791"/>
      <c r="H77" s="792" t="s">
        <v>139</v>
      </c>
      <c r="I77" s="137">
        <v>100</v>
      </c>
      <c r="J77" s="793">
        <v>2.2000000000000002</v>
      </c>
      <c r="K77" s="101">
        <v>0.01</v>
      </c>
      <c r="L77" s="530"/>
      <c r="M77" s="796">
        <f t="shared" si="0"/>
        <v>0.23699999999999999</v>
      </c>
      <c r="N77" s="791"/>
      <c r="O77" s="530"/>
      <c r="P77" s="99">
        <v>0.42</v>
      </c>
      <c r="Q77" s="794"/>
      <c r="R77" s="99">
        <v>1</v>
      </c>
      <c r="S77" s="530"/>
      <c r="T77" s="530"/>
      <c r="U77" s="31"/>
      <c r="V77" s="31"/>
      <c r="W77" s="795"/>
      <c r="X77" s="9"/>
    </row>
    <row r="78" spans="1:24" ht="12.9" hidden="1" customHeight="1" outlineLevel="1" x14ac:dyDescent="0.35">
      <c r="A78" s="7"/>
      <c r="B78" s="8"/>
      <c r="C78" s="18"/>
      <c r="D78" s="18"/>
      <c r="E78" s="18"/>
      <c r="F78" s="27"/>
      <c r="G78" s="791"/>
      <c r="H78" s="792" t="s">
        <v>140</v>
      </c>
      <c r="I78" s="137">
        <v>100</v>
      </c>
      <c r="J78" s="793">
        <v>2.2000000000000002</v>
      </c>
      <c r="K78" s="101">
        <v>0.01</v>
      </c>
      <c r="L78" s="530"/>
      <c r="M78" s="796">
        <f t="shared" si="0"/>
        <v>0.23699999999999999</v>
      </c>
      <c r="N78" s="791"/>
      <c r="O78" s="530"/>
      <c r="P78" s="99">
        <v>0.32</v>
      </c>
      <c r="Q78" s="794"/>
      <c r="R78" s="99">
        <v>1</v>
      </c>
      <c r="S78" s="530"/>
      <c r="T78" s="530"/>
      <c r="U78" s="31"/>
      <c r="V78" s="31"/>
      <c r="W78" s="795"/>
      <c r="X78" s="9"/>
    </row>
    <row r="79" spans="1:24" ht="12.9" hidden="1" customHeight="1" outlineLevel="1" x14ac:dyDescent="0.35">
      <c r="A79" s="7"/>
      <c r="B79" s="8"/>
      <c r="C79" s="18"/>
      <c r="D79" s="18"/>
      <c r="E79" s="18"/>
      <c r="F79" s="27"/>
      <c r="G79" s="791"/>
      <c r="H79" s="792" t="s">
        <v>141</v>
      </c>
      <c r="I79" s="137">
        <v>150</v>
      </c>
      <c r="J79" s="793">
        <v>1.8</v>
      </c>
      <c r="K79" s="101">
        <v>0.01</v>
      </c>
      <c r="L79" s="530"/>
      <c r="M79" s="796">
        <f t="shared" si="0"/>
        <v>0.23699999999999999</v>
      </c>
      <c r="N79" s="791"/>
      <c r="O79" s="530"/>
      <c r="P79" s="99">
        <v>0.14000000000000001</v>
      </c>
      <c r="Q79" s="794"/>
      <c r="R79" s="99">
        <v>1</v>
      </c>
      <c r="S79" s="530"/>
      <c r="T79" s="530"/>
      <c r="U79" s="31"/>
      <c r="V79" s="31"/>
      <c r="W79" s="795"/>
      <c r="X79" s="9"/>
    </row>
    <row r="80" spans="1:24" ht="12.9" hidden="1" customHeight="1" outlineLevel="1" x14ac:dyDescent="0.35">
      <c r="A80" s="7"/>
      <c r="B80" s="8"/>
      <c r="C80" s="18"/>
      <c r="D80" s="18"/>
      <c r="E80" s="18"/>
      <c r="F80" s="37"/>
      <c r="G80" s="791"/>
      <c r="H80" s="792" t="s">
        <v>142</v>
      </c>
      <c r="I80" s="137">
        <v>300</v>
      </c>
      <c r="J80" s="793">
        <v>0.75</v>
      </c>
      <c r="K80" s="101">
        <v>0.01</v>
      </c>
      <c r="L80" s="530"/>
      <c r="M80" s="796">
        <f t="shared" si="0"/>
        <v>0.23699999999999999</v>
      </c>
      <c r="N80" s="791"/>
      <c r="O80" s="530"/>
      <c r="P80" s="99">
        <v>0.12</v>
      </c>
      <c r="Q80" s="794"/>
      <c r="R80" s="99">
        <v>1</v>
      </c>
      <c r="S80" s="530"/>
      <c r="T80" s="530"/>
      <c r="U80" s="31"/>
      <c r="V80" s="31"/>
      <c r="W80" s="795"/>
      <c r="X80" s="9"/>
    </row>
    <row r="81" spans="1:24" ht="12.9" hidden="1" customHeight="1" outlineLevel="1" x14ac:dyDescent="0.35">
      <c r="A81" s="7"/>
      <c r="B81" s="8"/>
      <c r="C81" s="18"/>
      <c r="D81" s="18"/>
      <c r="E81" s="18"/>
      <c r="F81" s="34"/>
      <c r="G81" s="791"/>
      <c r="H81" s="792" t="s">
        <v>143</v>
      </c>
      <c r="I81" s="137">
        <v>300</v>
      </c>
      <c r="J81" s="793">
        <v>0.75</v>
      </c>
      <c r="K81" s="101">
        <v>0.01</v>
      </c>
      <c r="L81" s="530"/>
      <c r="M81" s="796">
        <f t="shared" si="0"/>
        <v>0.23699999999999999</v>
      </c>
      <c r="N81" s="791"/>
      <c r="O81" s="530"/>
      <c r="P81" s="99">
        <v>0.23</v>
      </c>
      <c r="Q81" s="794"/>
      <c r="R81" s="99">
        <v>1</v>
      </c>
      <c r="S81" s="530"/>
      <c r="T81" s="530"/>
      <c r="U81" s="31"/>
      <c r="V81" s="31"/>
      <c r="W81" s="795"/>
      <c r="X81" s="9"/>
    </row>
    <row r="82" spans="1:24" ht="12.9" hidden="1" customHeight="1" outlineLevel="1" x14ac:dyDescent="0.35">
      <c r="A82" s="7"/>
      <c r="B82" s="8"/>
      <c r="C82" s="18"/>
      <c r="D82" s="18"/>
      <c r="E82" s="18"/>
      <c r="F82" s="34"/>
      <c r="G82" s="791"/>
      <c r="H82" s="792" t="s">
        <v>144</v>
      </c>
      <c r="I82" s="137">
        <v>325</v>
      </c>
      <c r="J82" s="793">
        <v>1</v>
      </c>
      <c r="K82" s="101">
        <v>0.01</v>
      </c>
      <c r="L82" s="530"/>
      <c r="M82" s="796">
        <f t="shared" si="0"/>
        <v>0.23699999999999999</v>
      </c>
      <c r="N82" s="791"/>
      <c r="O82" s="530"/>
      <c r="P82" s="99">
        <v>0.32</v>
      </c>
      <c r="Q82" s="794"/>
      <c r="R82" s="99">
        <v>1</v>
      </c>
      <c r="S82" s="530"/>
      <c r="T82" s="530"/>
      <c r="U82" s="31"/>
      <c r="V82" s="31"/>
      <c r="W82" s="795"/>
      <c r="X82" s="9"/>
    </row>
    <row r="83" spans="1:24" ht="12.9" hidden="1" customHeight="1" outlineLevel="1" x14ac:dyDescent="0.35">
      <c r="A83" s="7"/>
      <c r="B83" s="8"/>
      <c r="C83" s="18"/>
      <c r="D83" s="18"/>
      <c r="E83" s="18"/>
      <c r="F83" s="34"/>
      <c r="G83" s="791"/>
      <c r="H83" s="792" t="s">
        <v>145</v>
      </c>
      <c r="I83" s="137">
        <v>350</v>
      </c>
      <c r="J83" s="793">
        <v>1.5</v>
      </c>
      <c r="K83" s="101">
        <v>0.01</v>
      </c>
      <c r="L83" s="530"/>
      <c r="M83" s="796">
        <f t="shared" si="0"/>
        <v>0.23699999999999999</v>
      </c>
      <c r="N83" s="791"/>
      <c r="O83" s="530"/>
      <c r="P83" s="99">
        <v>0.42</v>
      </c>
      <c r="Q83" s="794"/>
      <c r="R83" s="99">
        <v>1</v>
      </c>
      <c r="S83" s="530"/>
      <c r="T83" s="530"/>
      <c r="U83" s="31"/>
      <c r="V83" s="31"/>
      <c r="W83" s="795"/>
      <c r="X83" s="9"/>
    </row>
    <row r="84" spans="1:24" ht="12.9" hidden="1" customHeight="1" outlineLevel="1" x14ac:dyDescent="0.35">
      <c r="A84" s="7"/>
      <c r="B84" s="8"/>
      <c r="C84" s="18"/>
      <c r="D84" s="18"/>
      <c r="E84" s="18"/>
      <c r="F84" s="34"/>
      <c r="G84" s="791"/>
      <c r="H84" s="792" t="s">
        <v>146</v>
      </c>
      <c r="I84" s="137">
        <v>50</v>
      </c>
      <c r="J84" s="793">
        <v>4.5</v>
      </c>
      <c r="K84" s="101">
        <v>0.01</v>
      </c>
      <c r="L84" s="530"/>
      <c r="M84" s="796">
        <f t="shared" si="0"/>
        <v>0.23699999999999999</v>
      </c>
      <c r="N84" s="791"/>
      <c r="O84" s="530"/>
      <c r="P84" s="99">
        <v>0.51</v>
      </c>
      <c r="Q84" s="794"/>
      <c r="R84" s="99">
        <v>1</v>
      </c>
      <c r="S84" s="530"/>
      <c r="T84" s="530"/>
      <c r="U84" s="31"/>
      <c r="V84" s="31"/>
      <c r="W84" s="795"/>
      <c r="X84" s="9"/>
    </row>
    <row r="85" spans="1:24" ht="12.9" hidden="1" customHeight="1" outlineLevel="1" x14ac:dyDescent="0.35">
      <c r="A85" s="7"/>
      <c r="B85" s="8"/>
      <c r="C85" s="18"/>
      <c r="D85" s="18"/>
      <c r="E85" s="18"/>
      <c r="F85" s="34"/>
      <c r="G85" s="791"/>
      <c r="H85" s="792" t="s">
        <v>147</v>
      </c>
      <c r="I85" s="137">
        <v>50</v>
      </c>
      <c r="J85" s="793">
        <v>4.5</v>
      </c>
      <c r="K85" s="101">
        <v>0.01</v>
      </c>
      <c r="L85" s="530"/>
      <c r="M85" s="796">
        <f t="shared" si="0"/>
        <v>0.23699999999999999</v>
      </c>
      <c r="N85" s="791"/>
      <c r="O85" s="530"/>
      <c r="P85" s="99">
        <v>0.6</v>
      </c>
      <c r="Q85" s="794"/>
      <c r="R85" s="99">
        <v>1</v>
      </c>
      <c r="S85" s="530"/>
      <c r="T85" s="530"/>
      <c r="U85" s="31"/>
      <c r="V85" s="31"/>
      <c r="W85" s="795"/>
      <c r="X85" s="9"/>
    </row>
    <row r="86" spans="1:24" ht="12.9" hidden="1" customHeight="1" outlineLevel="1" x14ac:dyDescent="0.35">
      <c r="A86" s="7"/>
      <c r="B86" s="8"/>
      <c r="C86" s="18"/>
      <c r="D86" s="18"/>
      <c r="E86" s="18"/>
      <c r="F86" s="27"/>
      <c r="G86" s="791" t="s">
        <v>1176</v>
      </c>
      <c r="H86" s="792" t="s">
        <v>390</v>
      </c>
      <c r="I86" s="137">
        <v>50</v>
      </c>
      <c r="J86" s="793">
        <v>4.5</v>
      </c>
      <c r="K86" s="101">
        <v>0.01</v>
      </c>
      <c r="L86" s="530"/>
      <c r="M86" s="796">
        <f t="shared" si="0"/>
        <v>0.23699999999999999</v>
      </c>
      <c r="N86" s="791"/>
      <c r="O86" s="530"/>
      <c r="P86" s="99">
        <v>0.42</v>
      </c>
      <c r="Q86" s="794"/>
      <c r="R86" s="99">
        <v>1</v>
      </c>
      <c r="S86" s="530"/>
      <c r="T86" s="530"/>
      <c r="U86" s="31"/>
      <c r="V86" s="31"/>
      <c r="W86" s="795"/>
      <c r="X86" s="9"/>
    </row>
    <row r="87" spans="1:24" ht="12.9" hidden="1" customHeight="1" outlineLevel="1" x14ac:dyDescent="0.35">
      <c r="A87" s="7"/>
      <c r="B87" s="8"/>
      <c r="C87" s="18"/>
      <c r="D87" s="18"/>
      <c r="E87" s="18"/>
      <c r="F87" s="27"/>
      <c r="G87" s="791"/>
      <c r="H87" s="792" t="s">
        <v>139</v>
      </c>
      <c r="I87" s="137">
        <v>100</v>
      </c>
      <c r="J87" s="793">
        <v>2.2000000000000002</v>
      </c>
      <c r="K87" s="101">
        <v>0.01</v>
      </c>
      <c r="L87" s="530"/>
      <c r="M87" s="796">
        <f t="shared" si="0"/>
        <v>0.23699999999999999</v>
      </c>
      <c r="N87" s="791"/>
      <c r="O87" s="530"/>
      <c r="P87" s="99">
        <v>0.42</v>
      </c>
      <c r="Q87" s="794"/>
      <c r="R87" s="99">
        <v>1</v>
      </c>
      <c r="S87" s="530"/>
      <c r="T87" s="530"/>
      <c r="U87" s="31"/>
      <c r="V87" s="31"/>
      <c r="W87" s="795"/>
      <c r="X87" s="9"/>
    </row>
    <row r="88" spans="1:24" ht="12.9" hidden="1" customHeight="1" outlineLevel="1" x14ac:dyDescent="0.35">
      <c r="A88" s="7"/>
      <c r="B88" s="8"/>
      <c r="C88" s="18"/>
      <c r="D88" s="18"/>
      <c r="E88" s="18"/>
      <c r="F88" s="27"/>
      <c r="G88" s="791"/>
      <c r="H88" s="792" t="s">
        <v>140</v>
      </c>
      <c r="I88" s="137">
        <v>100</v>
      </c>
      <c r="J88" s="793">
        <v>2.2000000000000002</v>
      </c>
      <c r="K88" s="101">
        <v>0.01</v>
      </c>
      <c r="L88" s="530"/>
      <c r="M88" s="796">
        <f t="shared" si="0"/>
        <v>0.23699999999999999</v>
      </c>
      <c r="N88" s="791"/>
      <c r="O88" s="530"/>
      <c r="P88" s="99">
        <v>0.32</v>
      </c>
      <c r="Q88" s="794"/>
      <c r="R88" s="99">
        <v>1</v>
      </c>
      <c r="S88" s="530"/>
      <c r="T88" s="530"/>
      <c r="U88" s="31"/>
      <c r="V88" s="31"/>
      <c r="W88" s="795"/>
      <c r="X88" s="9"/>
    </row>
    <row r="89" spans="1:24" ht="12.9" hidden="1" customHeight="1" outlineLevel="1" x14ac:dyDescent="0.35">
      <c r="A89" s="7"/>
      <c r="B89" s="8"/>
      <c r="C89" s="18"/>
      <c r="D89" s="18"/>
      <c r="E89" s="18"/>
      <c r="F89" s="27"/>
      <c r="G89" s="791"/>
      <c r="H89" s="792" t="s">
        <v>141</v>
      </c>
      <c r="I89" s="137">
        <v>150</v>
      </c>
      <c r="J89" s="793">
        <v>1.8</v>
      </c>
      <c r="K89" s="101">
        <v>0.01</v>
      </c>
      <c r="L89" s="530"/>
      <c r="M89" s="796">
        <f t="shared" si="0"/>
        <v>0.23699999999999999</v>
      </c>
      <c r="N89" s="791"/>
      <c r="O89" s="530"/>
      <c r="P89" s="99">
        <v>0.14000000000000001</v>
      </c>
      <c r="Q89" s="794"/>
      <c r="R89" s="99">
        <v>1</v>
      </c>
      <c r="S89" s="530"/>
      <c r="T89" s="530"/>
      <c r="U89" s="31"/>
      <c r="V89" s="31"/>
      <c r="W89" s="795"/>
      <c r="X89" s="9"/>
    </row>
    <row r="90" spans="1:24" ht="12.9" hidden="1" customHeight="1" outlineLevel="1" x14ac:dyDescent="0.35">
      <c r="A90" s="7"/>
      <c r="B90" s="8"/>
      <c r="C90" s="18"/>
      <c r="D90" s="18"/>
      <c r="E90" s="18"/>
      <c r="F90" s="37"/>
      <c r="G90" s="791"/>
      <c r="H90" s="792" t="s">
        <v>142</v>
      </c>
      <c r="I90" s="137">
        <v>300</v>
      </c>
      <c r="J90" s="793">
        <v>0.75</v>
      </c>
      <c r="K90" s="101">
        <v>0.01</v>
      </c>
      <c r="L90" s="530"/>
      <c r="M90" s="796">
        <f t="shared" si="0"/>
        <v>0.23699999999999999</v>
      </c>
      <c r="N90" s="791"/>
      <c r="O90" s="530"/>
      <c r="P90" s="99">
        <v>0.12</v>
      </c>
      <c r="Q90" s="794"/>
      <c r="R90" s="99">
        <v>1</v>
      </c>
      <c r="S90" s="530"/>
      <c r="T90" s="530"/>
      <c r="U90" s="31"/>
      <c r="V90" s="31"/>
      <c r="W90" s="795"/>
      <c r="X90" s="9"/>
    </row>
    <row r="91" spans="1:24" ht="12.9" hidden="1" customHeight="1" outlineLevel="1" x14ac:dyDescent="0.35">
      <c r="A91" s="7"/>
      <c r="B91" s="8"/>
      <c r="C91" s="18"/>
      <c r="D91" s="18"/>
      <c r="E91" s="18"/>
      <c r="F91" s="34"/>
      <c r="G91" s="791"/>
      <c r="H91" s="792" t="s">
        <v>143</v>
      </c>
      <c r="I91" s="137">
        <v>300</v>
      </c>
      <c r="J91" s="793">
        <v>0.75</v>
      </c>
      <c r="K91" s="101">
        <v>0.01</v>
      </c>
      <c r="L91" s="530"/>
      <c r="M91" s="796">
        <f t="shared" si="0"/>
        <v>0.23699999999999999</v>
      </c>
      <c r="N91" s="791"/>
      <c r="O91" s="530"/>
      <c r="P91" s="99">
        <v>0.23</v>
      </c>
      <c r="Q91" s="794"/>
      <c r="R91" s="99">
        <v>1</v>
      </c>
      <c r="S91" s="530"/>
      <c r="T91" s="530"/>
      <c r="U91" s="31"/>
      <c r="V91" s="31"/>
      <c r="W91" s="795"/>
      <c r="X91" s="9"/>
    </row>
    <row r="92" spans="1:24" ht="12.9" hidden="1" customHeight="1" outlineLevel="1" x14ac:dyDescent="0.35">
      <c r="A92" s="7"/>
      <c r="B92" s="8"/>
      <c r="C92" s="18"/>
      <c r="D92" s="18"/>
      <c r="E92" s="18"/>
      <c r="F92" s="34"/>
      <c r="G92" s="791"/>
      <c r="H92" s="792" t="s">
        <v>144</v>
      </c>
      <c r="I92" s="137">
        <v>325</v>
      </c>
      <c r="J92" s="793">
        <v>1</v>
      </c>
      <c r="K92" s="101">
        <v>0.01</v>
      </c>
      <c r="L92" s="530"/>
      <c r="M92" s="796">
        <f t="shared" si="0"/>
        <v>0.23699999999999999</v>
      </c>
      <c r="N92" s="791"/>
      <c r="O92" s="530"/>
      <c r="P92" s="99">
        <v>0.32</v>
      </c>
      <c r="Q92" s="794"/>
      <c r="R92" s="99">
        <v>1</v>
      </c>
      <c r="S92" s="530"/>
      <c r="T92" s="530"/>
      <c r="U92" s="31"/>
      <c r="V92" s="31"/>
      <c r="W92" s="795"/>
      <c r="X92" s="9"/>
    </row>
    <row r="93" spans="1:24" ht="12.9" hidden="1" customHeight="1" outlineLevel="1" x14ac:dyDescent="0.35">
      <c r="A93" s="7"/>
      <c r="B93" s="8"/>
      <c r="C93" s="18"/>
      <c r="D93" s="18"/>
      <c r="E93" s="18"/>
      <c r="F93" s="34"/>
      <c r="G93" s="791"/>
      <c r="H93" s="792" t="s">
        <v>145</v>
      </c>
      <c r="I93" s="137">
        <v>350</v>
      </c>
      <c r="J93" s="793">
        <v>1.5</v>
      </c>
      <c r="K93" s="101">
        <v>0.01</v>
      </c>
      <c r="L93" s="530"/>
      <c r="M93" s="796">
        <f t="shared" si="0"/>
        <v>0.23699999999999999</v>
      </c>
      <c r="N93" s="791"/>
      <c r="O93" s="530"/>
      <c r="P93" s="99">
        <v>0.42</v>
      </c>
      <c r="Q93" s="794"/>
      <c r="R93" s="99">
        <v>1</v>
      </c>
      <c r="S93" s="530"/>
      <c r="T93" s="530"/>
      <c r="U93" s="31"/>
      <c r="V93" s="31"/>
      <c r="W93" s="795"/>
      <c r="X93" s="9"/>
    </row>
    <row r="94" spans="1:24" ht="12.9" hidden="1" customHeight="1" outlineLevel="1" x14ac:dyDescent="0.35">
      <c r="A94" s="7"/>
      <c r="B94" s="8"/>
      <c r="C94" s="18"/>
      <c r="D94" s="18"/>
      <c r="E94" s="18"/>
      <c r="F94" s="34"/>
      <c r="G94" s="791"/>
      <c r="H94" s="792" t="s">
        <v>146</v>
      </c>
      <c r="I94" s="137">
        <v>50</v>
      </c>
      <c r="J94" s="793">
        <v>4.5</v>
      </c>
      <c r="K94" s="101">
        <v>0.01</v>
      </c>
      <c r="L94" s="530"/>
      <c r="M94" s="796">
        <f t="shared" si="0"/>
        <v>0.23699999999999999</v>
      </c>
      <c r="N94" s="791"/>
      <c r="O94" s="530"/>
      <c r="P94" s="99">
        <v>0.51</v>
      </c>
      <c r="Q94" s="794"/>
      <c r="R94" s="99">
        <v>1</v>
      </c>
      <c r="S94" s="530"/>
      <c r="T94" s="530"/>
      <c r="U94" s="31"/>
      <c r="V94" s="31"/>
      <c r="W94" s="795"/>
      <c r="X94" s="9"/>
    </row>
    <row r="95" spans="1:24" ht="12.9" hidden="1" customHeight="1" outlineLevel="1" x14ac:dyDescent="0.35">
      <c r="A95" s="7"/>
      <c r="B95" s="8"/>
      <c r="C95" s="18"/>
      <c r="D95" s="18"/>
      <c r="E95" s="18"/>
      <c r="F95" s="34"/>
      <c r="G95" s="791"/>
      <c r="H95" s="792" t="s">
        <v>147</v>
      </c>
      <c r="I95" s="137">
        <v>50</v>
      </c>
      <c r="J95" s="793">
        <v>4.5</v>
      </c>
      <c r="K95" s="101">
        <v>0.01</v>
      </c>
      <c r="L95" s="530"/>
      <c r="M95" s="796">
        <f t="shared" si="0"/>
        <v>0.23699999999999999</v>
      </c>
      <c r="N95" s="791"/>
      <c r="O95" s="530"/>
      <c r="P95" s="99">
        <v>0.6</v>
      </c>
      <c r="Q95" s="794"/>
      <c r="R95" s="99">
        <v>1</v>
      </c>
      <c r="S95" s="530"/>
      <c r="T95" s="530"/>
      <c r="U95" s="31"/>
      <c r="V95" s="31"/>
      <c r="W95" s="795"/>
      <c r="X95" s="9"/>
    </row>
    <row r="96" spans="1:24" ht="12.9" hidden="1" customHeight="1" outlineLevel="1" x14ac:dyDescent="0.35">
      <c r="A96" s="7"/>
      <c r="B96" s="8"/>
      <c r="C96" s="18"/>
      <c r="D96" s="18"/>
      <c r="E96" s="18"/>
      <c r="F96" s="27"/>
      <c r="G96" s="791" t="s">
        <v>1177</v>
      </c>
      <c r="H96" s="792" t="s">
        <v>390</v>
      </c>
      <c r="I96" s="137">
        <v>50</v>
      </c>
      <c r="J96" s="793">
        <v>4.5</v>
      </c>
      <c r="K96" s="101">
        <v>0.01</v>
      </c>
      <c r="L96" s="530"/>
      <c r="M96" s="796">
        <f t="shared" si="0"/>
        <v>0.23699999999999999</v>
      </c>
      <c r="N96" s="791"/>
      <c r="O96" s="530"/>
      <c r="P96" s="99">
        <v>0.42</v>
      </c>
      <c r="Q96" s="794"/>
      <c r="R96" s="99">
        <v>1</v>
      </c>
      <c r="S96" s="530"/>
      <c r="T96" s="530"/>
      <c r="U96" s="31"/>
      <c r="V96" s="31"/>
      <c r="W96" s="795"/>
      <c r="X96" s="9"/>
    </row>
    <row r="97" spans="1:24" ht="12.9" hidden="1" customHeight="1" outlineLevel="1" x14ac:dyDescent="0.35">
      <c r="A97" s="7"/>
      <c r="B97" s="8"/>
      <c r="C97" s="18"/>
      <c r="D97" s="18"/>
      <c r="E97" s="18"/>
      <c r="F97" s="27"/>
      <c r="G97" s="791"/>
      <c r="H97" s="792" t="s">
        <v>139</v>
      </c>
      <c r="I97" s="137">
        <v>100</v>
      </c>
      <c r="J97" s="793">
        <v>2.2000000000000002</v>
      </c>
      <c r="K97" s="101">
        <v>0.01</v>
      </c>
      <c r="L97" s="530"/>
      <c r="M97" s="796">
        <f t="shared" si="0"/>
        <v>0.23699999999999999</v>
      </c>
      <c r="N97" s="791"/>
      <c r="O97" s="530"/>
      <c r="P97" s="99">
        <v>0.42</v>
      </c>
      <c r="Q97" s="794"/>
      <c r="R97" s="99">
        <v>1</v>
      </c>
      <c r="S97" s="530"/>
      <c r="T97" s="530"/>
      <c r="U97" s="31"/>
      <c r="V97" s="31"/>
      <c r="W97" s="795"/>
      <c r="X97" s="9"/>
    </row>
    <row r="98" spans="1:24" ht="12.9" hidden="1" customHeight="1" outlineLevel="1" x14ac:dyDescent="0.35">
      <c r="A98" s="7"/>
      <c r="B98" s="8"/>
      <c r="C98" s="18"/>
      <c r="D98" s="18"/>
      <c r="E98" s="18"/>
      <c r="F98" s="27"/>
      <c r="G98" s="791"/>
      <c r="H98" s="792" t="s">
        <v>140</v>
      </c>
      <c r="I98" s="137">
        <v>100</v>
      </c>
      <c r="J98" s="793">
        <v>2.2000000000000002</v>
      </c>
      <c r="K98" s="101">
        <v>0.01</v>
      </c>
      <c r="L98" s="530"/>
      <c r="M98" s="796">
        <f t="shared" si="0"/>
        <v>0.23699999999999999</v>
      </c>
      <c r="N98" s="791"/>
      <c r="O98" s="530"/>
      <c r="P98" s="99">
        <v>0.32</v>
      </c>
      <c r="Q98" s="794"/>
      <c r="R98" s="99">
        <v>1</v>
      </c>
      <c r="S98" s="530"/>
      <c r="T98" s="530"/>
      <c r="U98" s="31"/>
      <c r="V98" s="31"/>
      <c r="W98" s="795"/>
      <c r="X98" s="9"/>
    </row>
    <row r="99" spans="1:24" ht="12.9" hidden="1" customHeight="1" outlineLevel="1" x14ac:dyDescent="0.35">
      <c r="A99" s="7"/>
      <c r="B99" s="8"/>
      <c r="C99" s="18"/>
      <c r="D99" s="18"/>
      <c r="E99" s="18"/>
      <c r="F99" s="27"/>
      <c r="G99" s="791"/>
      <c r="H99" s="792" t="s">
        <v>141</v>
      </c>
      <c r="I99" s="137">
        <v>150</v>
      </c>
      <c r="J99" s="793">
        <v>1.8</v>
      </c>
      <c r="K99" s="101">
        <v>0.01</v>
      </c>
      <c r="L99" s="530"/>
      <c r="M99" s="796">
        <f t="shared" si="0"/>
        <v>0.23699999999999999</v>
      </c>
      <c r="N99" s="791"/>
      <c r="O99" s="530"/>
      <c r="P99" s="99">
        <v>0.14000000000000001</v>
      </c>
      <c r="Q99" s="794"/>
      <c r="R99" s="99">
        <v>1</v>
      </c>
      <c r="S99" s="530"/>
      <c r="T99" s="530"/>
      <c r="U99" s="31"/>
      <c r="V99" s="31"/>
      <c r="W99" s="795"/>
      <c r="X99" s="9"/>
    </row>
    <row r="100" spans="1:24" ht="12.9" hidden="1" customHeight="1" outlineLevel="1" x14ac:dyDescent="0.35">
      <c r="A100" s="7"/>
      <c r="B100" s="8"/>
      <c r="C100" s="18"/>
      <c r="D100" s="18"/>
      <c r="E100" s="18"/>
      <c r="F100" s="37"/>
      <c r="G100" s="791"/>
      <c r="H100" s="792" t="s">
        <v>142</v>
      </c>
      <c r="I100" s="137">
        <v>300</v>
      </c>
      <c r="J100" s="793">
        <v>0.75</v>
      </c>
      <c r="K100" s="101">
        <v>0.01</v>
      </c>
      <c r="L100" s="530"/>
      <c r="M100" s="796">
        <f t="shared" si="0"/>
        <v>0.23699999999999999</v>
      </c>
      <c r="N100" s="791"/>
      <c r="O100" s="530"/>
      <c r="P100" s="99">
        <v>0.12</v>
      </c>
      <c r="Q100" s="794"/>
      <c r="R100" s="99">
        <v>1</v>
      </c>
      <c r="S100" s="530"/>
      <c r="T100" s="530"/>
      <c r="U100" s="31"/>
      <c r="V100" s="31"/>
      <c r="W100" s="795"/>
      <c r="X100" s="9"/>
    </row>
    <row r="101" spans="1:24" ht="12.9" hidden="1" customHeight="1" outlineLevel="1" x14ac:dyDescent="0.35">
      <c r="A101" s="7"/>
      <c r="B101" s="8"/>
      <c r="C101" s="18"/>
      <c r="D101" s="18"/>
      <c r="E101" s="18"/>
      <c r="F101" s="34"/>
      <c r="G101" s="791"/>
      <c r="H101" s="792" t="s">
        <v>143</v>
      </c>
      <c r="I101" s="137">
        <v>300</v>
      </c>
      <c r="J101" s="793">
        <v>0.75</v>
      </c>
      <c r="K101" s="101">
        <v>0.01</v>
      </c>
      <c r="L101" s="530"/>
      <c r="M101" s="796">
        <f t="shared" si="0"/>
        <v>0.23699999999999999</v>
      </c>
      <c r="N101" s="791"/>
      <c r="O101" s="530"/>
      <c r="P101" s="99">
        <v>0.23</v>
      </c>
      <c r="Q101" s="794"/>
      <c r="R101" s="99">
        <v>1</v>
      </c>
      <c r="S101" s="530"/>
      <c r="T101" s="530"/>
      <c r="U101" s="31"/>
      <c r="V101" s="31"/>
      <c r="W101" s="795"/>
      <c r="X101" s="9"/>
    </row>
    <row r="102" spans="1:24" ht="12.9" hidden="1" customHeight="1" outlineLevel="1" x14ac:dyDescent="0.35">
      <c r="A102" s="7"/>
      <c r="B102" s="8"/>
      <c r="C102" s="18"/>
      <c r="D102" s="18"/>
      <c r="E102" s="18"/>
      <c r="F102" s="34"/>
      <c r="G102" s="791"/>
      <c r="H102" s="792" t="s">
        <v>144</v>
      </c>
      <c r="I102" s="137">
        <v>325</v>
      </c>
      <c r="J102" s="793">
        <v>1</v>
      </c>
      <c r="K102" s="101">
        <v>0.01</v>
      </c>
      <c r="L102" s="530"/>
      <c r="M102" s="796">
        <f t="shared" si="0"/>
        <v>0.23699999999999999</v>
      </c>
      <c r="N102" s="791"/>
      <c r="O102" s="530"/>
      <c r="P102" s="99">
        <v>0.32</v>
      </c>
      <c r="Q102" s="794"/>
      <c r="R102" s="99">
        <v>1</v>
      </c>
      <c r="S102" s="530"/>
      <c r="T102" s="530"/>
      <c r="U102" s="31"/>
      <c r="V102" s="31"/>
      <c r="W102" s="795"/>
      <c r="X102" s="9"/>
    </row>
    <row r="103" spans="1:24" ht="12.9" hidden="1" customHeight="1" outlineLevel="1" x14ac:dyDescent="0.35">
      <c r="A103" s="7"/>
      <c r="B103" s="8"/>
      <c r="C103" s="18"/>
      <c r="D103" s="18"/>
      <c r="E103" s="18"/>
      <c r="F103" s="34"/>
      <c r="G103" s="791"/>
      <c r="H103" s="792" t="s">
        <v>145</v>
      </c>
      <c r="I103" s="137">
        <v>350</v>
      </c>
      <c r="J103" s="793">
        <v>1.5</v>
      </c>
      <c r="K103" s="101">
        <v>0.01</v>
      </c>
      <c r="L103" s="530"/>
      <c r="M103" s="796">
        <f t="shared" si="0"/>
        <v>0.23699999999999999</v>
      </c>
      <c r="N103" s="791"/>
      <c r="O103" s="530"/>
      <c r="P103" s="99">
        <v>0.42</v>
      </c>
      <c r="Q103" s="794"/>
      <c r="R103" s="99">
        <v>1</v>
      </c>
      <c r="S103" s="530"/>
      <c r="T103" s="530"/>
      <c r="U103" s="31"/>
      <c r="V103" s="31"/>
      <c r="W103" s="795"/>
      <c r="X103" s="9"/>
    </row>
    <row r="104" spans="1:24" ht="12.9" hidden="1" customHeight="1" outlineLevel="1" x14ac:dyDescent="0.35">
      <c r="A104" s="7"/>
      <c r="B104" s="8"/>
      <c r="C104" s="18"/>
      <c r="D104" s="18"/>
      <c r="E104" s="18"/>
      <c r="F104" s="34"/>
      <c r="G104" s="791"/>
      <c r="H104" s="792" t="s">
        <v>146</v>
      </c>
      <c r="I104" s="137">
        <v>50</v>
      </c>
      <c r="J104" s="793">
        <v>4.5</v>
      </c>
      <c r="K104" s="101">
        <v>0.01</v>
      </c>
      <c r="L104" s="530"/>
      <c r="M104" s="796">
        <f t="shared" si="0"/>
        <v>0.23699999999999999</v>
      </c>
      <c r="N104" s="791"/>
      <c r="O104" s="530"/>
      <c r="P104" s="99">
        <v>0.51</v>
      </c>
      <c r="Q104" s="794"/>
      <c r="R104" s="99">
        <v>1</v>
      </c>
      <c r="S104" s="530"/>
      <c r="T104" s="530"/>
      <c r="U104" s="31"/>
      <c r="V104" s="31"/>
      <c r="W104" s="795"/>
      <c r="X104" s="9"/>
    </row>
    <row r="105" spans="1:24" ht="12.9" hidden="1" customHeight="1" outlineLevel="1" x14ac:dyDescent="0.35">
      <c r="A105" s="7"/>
      <c r="B105" s="8"/>
      <c r="C105" s="18"/>
      <c r="D105" s="18"/>
      <c r="E105" s="18"/>
      <c r="F105" s="34"/>
      <c r="G105" s="791"/>
      <c r="H105" s="792" t="s">
        <v>147</v>
      </c>
      <c r="I105" s="137">
        <v>50</v>
      </c>
      <c r="J105" s="793">
        <v>4.5</v>
      </c>
      <c r="K105" s="101">
        <v>0.01</v>
      </c>
      <c r="L105" s="530"/>
      <c r="M105" s="796">
        <f t="shared" si="0"/>
        <v>0.23699999999999999</v>
      </c>
      <c r="N105" s="791"/>
      <c r="O105" s="530"/>
      <c r="P105" s="99">
        <v>0.6</v>
      </c>
      <c r="Q105" s="794"/>
      <c r="R105" s="99">
        <v>1</v>
      </c>
      <c r="S105" s="530"/>
      <c r="T105" s="530"/>
      <c r="U105" s="31"/>
      <c r="V105" s="31"/>
      <c r="W105" s="795"/>
      <c r="X105" s="9"/>
    </row>
    <row r="106" spans="1:24" ht="12.9" hidden="1" customHeight="1" outlineLevel="1" x14ac:dyDescent="0.35">
      <c r="A106" s="7"/>
      <c r="B106" s="8"/>
      <c r="C106" s="18"/>
      <c r="D106" s="18"/>
      <c r="E106" s="18"/>
      <c r="F106" s="27"/>
      <c r="G106" s="791" t="s">
        <v>1178</v>
      </c>
      <c r="H106" s="792" t="s">
        <v>390</v>
      </c>
      <c r="I106" s="137">
        <v>50</v>
      </c>
      <c r="J106" s="793">
        <v>4.5</v>
      </c>
      <c r="K106" s="101">
        <v>0.01</v>
      </c>
      <c r="L106" s="530"/>
      <c r="M106" s="796">
        <f t="shared" si="0"/>
        <v>0.23699999999999999</v>
      </c>
      <c r="N106" s="791"/>
      <c r="O106" s="530"/>
      <c r="P106" s="99">
        <v>0.42</v>
      </c>
      <c r="Q106" s="794"/>
      <c r="R106" s="99">
        <v>1</v>
      </c>
      <c r="S106" s="530"/>
      <c r="T106" s="530"/>
      <c r="U106" s="31"/>
      <c r="V106" s="31"/>
      <c r="W106" s="795"/>
      <c r="X106" s="9"/>
    </row>
    <row r="107" spans="1:24" ht="12.9" hidden="1" customHeight="1" outlineLevel="1" x14ac:dyDescent="0.35">
      <c r="A107" s="7"/>
      <c r="B107" s="8"/>
      <c r="C107" s="18"/>
      <c r="D107" s="18"/>
      <c r="E107" s="18"/>
      <c r="F107" s="27"/>
      <c r="G107" s="791"/>
      <c r="H107" s="792" t="s">
        <v>139</v>
      </c>
      <c r="I107" s="137">
        <v>100</v>
      </c>
      <c r="J107" s="793">
        <v>2.2000000000000002</v>
      </c>
      <c r="K107" s="101">
        <v>0.01</v>
      </c>
      <c r="L107" s="530"/>
      <c r="M107" s="796">
        <f t="shared" si="0"/>
        <v>0.23699999999999999</v>
      </c>
      <c r="N107" s="791"/>
      <c r="O107" s="530"/>
      <c r="P107" s="99">
        <v>0.42</v>
      </c>
      <c r="Q107" s="794"/>
      <c r="R107" s="99">
        <v>1</v>
      </c>
      <c r="S107" s="530"/>
      <c r="T107" s="530"/>
      <c r="U107" s="31"/>
      <c r="V107" s="31"/>
      <c r="W107" s="795"/>
      <c r="X107" s="9"/>
    </row>
    <row r="108" spans="1:24" ht="12.9" hidden="1" customHeight="1" outlineLevel="1" x14ac:dyDescent="0.35">
      <c r="A108" s="7"/>
      <c r="B108" s="8"/>
      <c r="C108" s="18"/>
      <c r="D108" s="18"/>
      <c r="E108" s="18"/>
      <c r="F108" s="27"/>
      <c r="G108" s="791"/>
      <c r="H108" s="792" t="s">
        <v>140</v>
      </c>
      <c r="I108" s="137">
        <v>100</v>
      </c>
      <c r="J108" s="793">
        <v>2.2000000000000002</v>
      </c>
      <c r="K108" s="101">
        <v>0.01</v>
      </c>
      <c r="L108" s="530"/>
      <c r="M108" s="796">
        <f t="shared" si="0"/>
        <v>0.23699999999999999</v>
      </c>
      <c r="N108" s="791"/>
      <c r="O108" s="530"/>
      <c r="P108" s="99">
        <v>0.32</v>
      </c>
      <c r="Q108" s="794"/>
      <c r="R108" s="99">
        <v>1</v>
      </c>
      <c r="S108" s="530"/>
      <c r="T108" s="530"/>
      <c r="U108" s="31"/>
      <c r="V108" s="31"/>
      <c r="W108" s="795"/>
      <c r="X108" s="9"/>
    </row>
    <row r="109" spans="1:24" ht="12.9" hidden="1" customHeight="1" outlineLevel="1" x14ac:dyDescent="0.35">
      <c r="A109" s="7"/>
      <c r="B109" s="8"/>
      <c r="C109" s="18"/>
      <c r="D109" s="18"/>
      <c r="E109" s="18"/>
      <c r="F109" s="27"/>
      <c r="G109" s="791"/>
      <c r="H109" s="792" t="s">
        <v>141</v>
      </c>
      <c r="I109" s="137">
        <v>150</v>
      </c>
      <c r="J109" s="793">
        <v>1.8</v>
      </c>
      <c r="K109" s="101">
        <v>0.01</v>
      </c>
      <c r="L109" s="530"/>
      <c r="M109" s="796">
        <f t="shared" si="0"/>
        <v>0.23699999999999999</v>
      </c>
      <c r="N109" s="791"/>
      <c r="O109" s="530"/>
      <c r="P109" s="99">
        <v>0.14000000000000001</v>
      </c>
      <c r="Q109" s="794"/>
      <c r="R109" s="99">
        <v>1</v>
      </c>
      <c r="S109" s="530"/>
      <c r="T109" s="530"/>
      <c r="U109" s="31"/>
      <c r="V109" s="31"/>
      <c r="W109" s="795"/>
      <c r="X109" s="9"/>
    </row>
    <row r="110" spans="1:24" ht="12.9" hidden="1" customHeight="1" outlineLevel="1" x14ac:dyDescent="0.35">
      <c r="A110" s="7"/>
      <c r="B110" s="8"/>
      <c r="C110" s="18"/>
      <c r="D110" s="18"/>
      <c r="E110" s="18"/>
      <c r="F110" s="37"/>
      <c r="G110" s="791"/>
      <c r="H110" s="792" t="s">
        <v>142</v>
      </c>
      <c r="I110" s="137">
        <v>300</v>
      </c>
      <c r="J110" s="793">
        <v>0.75</v>
      </c>
      <c r="K110" s="101">
        <v>0.01</v>
      </c>
      <c r="L110" s="530"/>
      <c r="M110" s="796">
        <f t="shared" si="0"/>
        <v>0.23699999999999999</v>
      </c>
      <c r="N110" s="791"/>
      <c r="O110" s="530"/>
      <c r="P110" s="99">
        <v>0.12</v>
      </c>
      <c r="Q110" s="794"/>
      <c r="R110" s="99">
        <v>1</v>
      </c>
      <c r="S110" s="530"/>
      <c r="T110" s="530"/>
      <c r="U110" s="31"/>
      <c r="V110" s="31"/>
      <c r="W110" s="795"/>
      <c r="X110" s="9"/>
    </row>
    <row r="111" spans="1:24" ht="12.9" hidden="1" customHeight="1" outlineLevel="1" x14ac:dyDescent="0.35">
      <c r="A111" s="7"/>
      <c r="B111" s="8"/>
      <c r="C111" s="18"/>
      <c r="D111" s="18"/>
      <c r="E111" s="18"/>
      <c r="F111" s="34"/>
      <c r="G111" s="791"/>
      <c r="H111" s="792" t="s">
        <v>143</v>
      </c>
      <c r="I111" s="137">
        <v>300</v>
      </c>
      <c r="J111" s="793">
        <v>0.75</v>
      </c>
      <c r="K111" s="101">
        <v>0.01</v>
      </c>
      <c r="L111" s="530"/>
      <c r="M111" s="796">
        <f t="shared" si="0"/>
        <v>0.23699999999999999</v>
      </c>
      <c r="N111" s="791"/>
      <c r="O111" s="530"/>
      <c r="P111" s="99">
        <v>0.23</v>
      </c>
      <c r="Q111" s="794"/>
      <c r="R111" s="99">
        <v>1</v>
      </c>
      <c r="S111" s="530"/>
      <c r="T111" s="530"/>
      <c r="U111" s="31"/>
      <c r="V111" s="31"/>
      <c r="W111" s="795"/>
      <c r="X111" s="9"/>
    </row>
    <row r="112" spans="1:24" ht="12.9" hidden="1" customHeight="1" outlineLevel="1" x14ac:dyDescent="0.35">
      <c r="A112" s="7"/>
      <c r="B112" s="8"/>
      <c r="C112" s="18"/>
      <c r="D112" s="18"/>
      <c r="E112" s="18"/>
      <c r="F112" s="34"/>
      <c r="G112" s="791"/>
      <c r="H112" s="792" t="s">
        <v>144</v>
      </c>
      <c r="I112" s="137">
        <v>325</v>
      </c>
      <c r="J112" s="793">
        <v>1</v>
      </c>
      <c r="K112" s="101">
        <v>0.01</v>
      </c>
      <c r="L112" s="530"/>
      <c r="M112" s="796">
        <f t="shared" si="0"/>
        <v>0.23699999999999999</v>
      </c>
      <c r="N112" s="791"/>
      <c r="O112" s="530"/>
      <c r="P112" s="99">
        <v>0.32</v>
      </c>
      <c r="Q112" s="794"/>
      <c r="R112" s="99">
        <v>1</v>
      </c>
      <c r="S112" s="530"/>
      <c r="T112" s="530"/>
      <c r="U112" s="31"/>
      <c r="V112" s="31"/>
      <c r="W112" s="795"/>
      <c r="X112" s="9"/>
    </row>
    <row r="113" spans="1:24" ht="12.9" hidden="1" customHeight="1" outlineLevel="1" x14ac:dyDescent="0.35">
      <c r="A113" s="7"/>
      <c r="B113" s="8"/>
      <c r="C113" s="18"/>
      <c r="D113" s="18"/>
      <c r="E113" s="18"/>
      <c r="F113" s="34"/>
      <c r="G113" s="791"/>
      <c r="H113" s="792" t="s">
        <v>145</v>
      </c>
      <c r="I113" s="137">
        <v>350</v>
      </c>
      <c r="J113" s="793">
        <v>1.5</v>
      </c>
      <c r="K113" s="101">
        <v>0.01</v>
      </c>
      <c r="L113" s="530"/>
      <c r="M113" s="796">
        <f t="shared" si="0"/>
        <v>0.23699999999999999</v>
      </c>
      <c r="N113" s="791"/>
      <c r="O113" s="530"/>
      <c r="P113" s="99">
        <v>0.42</v>
      </c>
      <c r="Q113" s="794"/>
      <c r="R113" s="99">
        <v>1</v>
      </c>
      <c r="S113" s="530"/>
      <c r="T113" s="530"/>
      <c r="U113" s="31"/>
      <c r="V113" s="31"/>
      <c r="W113" s="795"/>
      <c r="X113" s="9"/>
    </row>
    <row r="114" spans="1:24" ht="12.9" hidden="1" customHeight="1" outlineLevel="1" x14ac:dyDescent="0.35">
      <c r="A114" s="7"/>
      <c r="B114" s="8"/>
      <c r="C114" s="18"/>
      <c r="D114" s="18"/>
      <c r="E114" s="18"/>
      <c r="F114" s="34"/>
      <c r="G114" s="791"/>
      <c r="H114" s="792" t="s">
        <v>146</v>
      </c>
      <c r="I114" s="137">
        <v>50</v>
      </c>
      <c r="J114" s="793">
        <v>4.5</v>
      </c>
      <c r="K114" s="101">
        <v>0.01</v>
      </c>
      <c r="L114" s="530"/>
      <c r="M114" s="796">
        <f t="shared" si="0"/>
        <v>0.23699999999999999</v>
      </c>
      <c r="N114" s="791"/>
      <c r="O114" s="530"/>
      <c r="P114" s="99">
        <v>0.51</v>
      </c>
      <c r="Q114" s="794"/>
      <c r="R114" s="99">
        <v>1</v>
      </c>
      <c r="S114" s="530"/>
      <c r="T114" s="530"/>
      <c r="U114" s="31"/>
      <c r="V114" s="31"/>
      <c r="W114" s="795"/>
      <c r="X114" s="9"/>
    </row>
    <row r="115" spans="1:24" ht="12.9" hidden="1" customHeight="1" outlineLevel="1" x14ac:dyDescent="0.35">
      <c r="A115" s="7"/>
      <c r="B115" s="8"/>
      <c r="C115" s="18"/>
      <c r="D115" s="18"/>
      <c r="E115" s="18"/>
      <c r="F115" s="34"/>
      <c r="G115" s="791"/>
      <c r="H115" s="792" t="s">
        <v>147</v>
      </c>
      <c r="I115" s="137">
        <v>50</v>
      </c>
      <c r="J115" s="793">
        <v>4.5</v>
      </c>
      <c r="K115" s="101">
        <v>0.01</v>
      </c>
      <c r="L115" s="530"/>
      <c r="M115" s="796">
        <f t="shared" si="0"/>
        <v>0.23699999999999999</v>
      </c>
      <c r="N115" s="791"/>
      <c r="O115" s="530"/>
      <c r="P115" s="99">
        <v>0.6</v>
      </c>
      <c r="Q115" s="794"/>
      <c r="R115" s="99">
        <v>1</v>
      </c>
      <c r="S115" s="530"/>
      <c r="T115" s="530"/>
      <c r="U115" s="31"/>
      <c r="V115" s="31"/>
      <c r="W115" s="795"/>
      <c r="X115" s="9"/>
    </row>
    <row r="116" spans="1:24" ht="12.9" hidden="1" customHeight="1" outlineLevel="1" x14ac:dyDescent="0.35">
      <c r="A116" s="7"/>
      <c r="B116" s="8"/>
      <c r="C116" s="18"/>
      <c r="D116" s="18"/>
      <c r="E116" s="18"/>
      <c r="F116" s="27"/>
      <c r="G116" s="791" t="s">
        <v>1179</v>
      </c>
      <c r="H116" s="792" t="s">
        <v>390</v>
      </c>
      <c r="I116" s="137">
        <v>50</v>
      </c>
      <c r="J116" s="793">
        <v>4.5</v>
      </c>
      <c r="K116" s="101">
        <v>0.01</v>
      </c>
      <c r="L116" s="530"/>
      <c r="M116" s="796">
        <f t="shared" si="0"/>
        <v>0.23699999999999999</v>
      </c>
      <c r="N116" s="791"/>
      <c r="O116" s="530"/>
      <c r="P116" s="99">
        <v>0.42</v>
      </c>
      <c r="Q116" s="794"/>
      <c r="R116" s="99">
        <v>1</v>
      </c>
      <c r="S116" s="530"/>
      <c r="T116" s="530"/>
      <c r="U116" s="31"/>
      <c r="V116" s="31"/>
      <c r="W116" s="795"/>
      <c r="X116" s="9"/>
    </row>
    <row r="117" spans="1:24" ht="12.9" hidden="1" customHeight="1" outlineLevel="1" x14ac:dyDescent="0.35">
      <c r="A117" s="7"/>
      <c r="B117" s="8"/>
      <c r="C117" s="18"/>
      <c r="D117" s="18"/>
      <c r="E117" s="18"/>
      <c r="F117" s="27"/>
      <c r="G117" s="791"/>
      <c r="H117" s="792" t="s">
        <v>139</v>
      </c>
      <c r="I117" s="137">
        <v>100</v>
      </c>
      <c r="J117" s="793">
        <v>2.2000000000000002</v>
      </c>
      <c r="K117" s="101">
        <v>0.01</v>
      </c>
      <c r="L117" s="530"/>
      <c r="M117" s="796">
        <f t="shared" si="0"/>
        <v>0.23699999999999999</v>
      </c>
      <c r="N117" s="791"/>
      <c r="O117" s="530"/>
      <c r="P117" s="99">
        <v>0.42</v>
      </c>
      <c r="Q117" s="794"/>
      <c r="R117" s="99">
        <v>1</v>
      </c>
      <c r="S117" s="530"/>
      <c r="T117" s="530"/>
      <c r="U117" s="31"/>
      <c r="V117" s="31"/>
      <c r="W117" s="795"/>
      <c r="X117" s="9"/>
    </row>
    <row r="118" spans="1:24" ht="12.9" hidden="1" customHeight="1" outlineLevel="1" x14ac:dyDescent="0.35">
      <c r="A118" s="7"/>
      <c r="B118" s="8"/>
      <c r="C118" s="18"/>
      <c r="D118" s="18"/>
      <c r="E118" s="18"/>
      <c r="F118" s="27"/>
      <c r="G118" s="791"/>
      <c r="H118" s="792" t="s">
        <v>140</v>
      </c>
      <c r="I118" s="137">
        <v>100</v>
      </c>
      <c r="J118" s="793">
        <v>2.2000000000000002</v>
      </c>
      <c r="K118" s="101">
        <v>0.01</v>
      </c>
      <c r="L118" s="530"/>
      <c r="M118" s="796">
        <f t="shared" si="0"/>
        <v>0.23699999999999999</v>
      </c>
      <c r="N118" s="791"/>
      <c r="O118" s="530"/>
      <c r="P118" s="99">
        <v>0.32</v>
      </c>
      <c r="Q118" s="794"/>
      <c r="R118" s="99">
        <v>1</v>
      </c>
      <c r="S118" s="530"/>
      <c r="T118" s="530"/>
      <c r="U118" s="31"/>
      <c r="V118" s="31"/>
      <c r="W118" s="795"/>
      <c r="X118" s="9"/>
    </row>
    <row r="119" spans="1:24" ht="12.9" hidden="1" customHeight="1" outlineLevel="1" x14ac:dyDescent="0.35">
      <c r="A119" s="7"/>
      <c r="B119" s="8"/>
      <c r="C119" s="18"/>
      <c r="D119" s="18"/>
      <c r="E119" s="18"/>
      <c r="F119" s="27"/>
      <c r="G119" s="791"/>
      <c r="H119" s="792" t="s">
        <v>141</v>
      </c>
      <c r="I119" s="137">
        <v>150</v>
      </c>
      <c r="J119" s="793">
        <v>1.8</v>
      </c>
      <c r="K119" s="101">
        <v>0.01</v>
      </c>
      <c r="L119" s="530"/>
      <c r="M119" s="796">
        <f t="shared" si="0"/>
        <v>0.23699999999999999</v>
      </c>
      <c r="N119" s="791"/>
      <c r="O119" s="530"/>
      <c r="P119" s="99">
        <v>0.14000000000000001</v>
      </c>
      <c r="Q119" s="794"/>
      <c r="R119" s="99">
        <v>1</v>
      </c>
      <c r="S119" s="530"/>
      <c r="T119" s="530"/>
      <c r="U119" s="31"/>
      <c r="V119" s="31"/>
      <c r="W119" s="795"/>
      <c r="X119" s="9"/>
    </row>
    <row r="120" spans="1:24" ht="12.9" hidden="1" customHeight="1" outlineLevel="1" x14ac:dyDescent="0.35">
      <c r="A120" s="7"/>
      <c r="B120" s="8"/>
      <c r="C120" s="18"/>
      <c r="D120" s="18"/>
      <c r="E120" s="18"/>
      <c r="F120" s="37"/>
      <c r="G120" s="791"/>
      <c r="H120" s="792" t="s">
        <v>142</v>
      </c>
      <c r="I120" s="137">
        <v>300</v>
      </c>
      <c r="J120" s="793">
        <v>0.75</v>
      </c>
      <c r="K120" s="101">
        <v>0.01</v>
      </c>
      <c r="L120" s="530"/>
      <c r="M120" s="796">
        <f t="shared" si="0"/>
        <v>0.23699999999999999</v>
      </c>
      <c r="N120" s="791"/>
      <c r="O120" s="530"/>
      <c r="P120" s="99">
        <v>0.12</v>
      </c>
      <c r="Q120" s="794"/>
      <c r="R120" s="99">
        <v>1</v>
      </c>
      <c r="S120" s="530"/>
      <c r="T120" s="530"/>
      <c r="U120" s="31"/>
      <c r="V120" s="31"/>
      <c r="W120" s="795"/>
      <c r="X120" s="9"/>
    </row>
    <row r="121" spans="1:24" ht="12.9" hidden="1" customHeight="1" outlineLevel="1" x14ac:dyDescent="0.35">
      <c r="A121" s="7"/>
      <c r="B121" s="8"/>
      <c r="C121" s="18"/>
      <c r="D121" s="18"/>
      <c r="E121" s="18"/>
      <c r="F121" s="34"/>
      <c r="G121" s="791"/>
      <c r="H121" s="792" t="s">
        <v>143</v>
      </c>
      <c r="I121" s="137">
        <v>300</v>
      </c>
      <c r="J121" s="793">
        <v>0.75</v>
      </c>
      <c r="K121" s="101">
        <v>0.01</v>
      </c>
      <c r="L121" s="530"/>
      <c r="M121" s="796">
        <f t="shared" si="0"/>
        <v>0.23699999999999999</v>
      </c>
      <c r="N121" s="791"/>
      <c r="O121" s="530"/>
      <c r="P121" s="99">
        <v>0.23</v>
      </c>
      <c r="Q121" s="794"/>
      <c r="R121" s="99">
        <v>1</v>
      </c>
      <c r="S121" s="530"/>
      <c r="T121" s="530"/>
      <c r="U121" s="31"/>
      <c r="V121" s="31"/>
      <c r="W121" s="795"/>
      <c r="X121" s="9"/>
    </row>
    <row r="122" spans="1:24" ht="12.9" hidden="1" customHeight="1" outlineLevel="1" x14ac:dyDescent="0.35">
      <c r="A122" s="7"/>
      <c r="B122" s="8"/>
      <c r="C122" s="18"/>
      <c r="D122" s="18"/>
      <c r="E122" s="18"/>
      <c r="F122" s="34"/>
      <c r="G122" s="791"/>
      <c r="H122" s="792" t="s">
        <v>144</v>
      </c>
      <c r="I122" s="137">
        <v>325</v>
      </c>
      <c r="J122" s="793">
        <v>1</v>
      </c>
      <c r="K122" s="101">
        <v>0.01</v>
      </c>
      <c r="L122" s="530"/>
      <c r="M122" s="796">
        <f t="shared" si="0"/>
        <v>0.23699999999999999</v>
      </c>
      <c r="N122" s="791"/>
      <c r="O122" s="530"/>
      <c r="P122" s="99">
        <v>0.32</v>
      </c>
      <c r="Q122" s="794"/>
      <c r="R122" s="99">
        <v>1</v>
      </c>
      <c r="S122" s="530"/>
      <c r="T122" s="530"/>
      <c r="U122" s="31"/>
      <c r="V122" s="31"/>
      <c r="W122" s="795"/>
      <c r="X122" s="9"/>
    </row>
    <row r="123" spans="1:24" ht="12.9" hidden="1" customHeight="1" outlineLevel="1" x14ac:dyDescent="0.35">
      <c r="A123" s="7"/>
      <c r="B123" s="8"/>
      <c r="C123" s="18"/>
      <c r="D123" s="18"/>
      <c r="E123" s="18"/>
      <c r="F123" s="34"/>
      <c r="G123" s="791"/>
      <c r="H123" s="792" t="s">
        <v>145</v>
      </c>
      <c r="I123" s="137">
        <v>350</v>
      </c>
      <c r="J123" s="793">
        <v>1.5</v>
      </c>
      <c r="K123" s="101">
        <v>0.01</v>
      </c>
      <c r="L123" s="530"/>
      <c r="M123" s="796">
        <f t="shared" si="0"/>
        <v>0.23699999999999999</v>
      </c>
      <c r="N123" s="791"/>
      <c r="O123" s="530"/>
      <c r="P123" s="99">
        <v>0.42</v>
      </c>
      <c r="Q123" s="794"/>
      <c r="R123" s="99">
        <v>1</v>
      </c>
      <c r="S123" s="530"/>
      <c r="T123" s="530"/>
      <c r="U123" s="31"/>
      <c r="V123" s="31"/>
      <c r="W123" s="795"/>
      <c r="X123" s="9"/>
    </row>
    <row r="124" spans="1:24" ht="12.9" hidden="1" customHeight="1" outlineLevel="1" x14ac:dyDescent="0.35">
      <c r="A124" s="7"/>
      <c r="B124" s="8"/>
      <c r="C124" s="18"/>
      <c r="D124" s="18"/>
      <c r="E124" s="18"/>
      <c r="F124" s="34"/>
      <c r="G124" s="791"/>
      <c r="H124" s="792" t="s">
        <v>146</v>
      </c>
      <c r="I124" s="137">
        <v>50</v>
      </c>
      <c r="J124" s="793">
        <v>4.5</v>
      </c>
      <c r="K124" s="101">
        <v>0.01</v>
      </c>
      <c r="L124" s="530"/>
      <c r="M124" s="796">
        <f t="shared" si="0"/>
        <v>0.23699999999999999</v>
      </c>
      <c r="N124" s="791"/>
      <c r="O124" s="530"/>
      <c r="P124" s="99">
        <v>0.51</v>
      </c>
      <c r="Q124" s="794"/>
      <c r="R124" s="99">
        <v>1</v>
      </c>
      <c r="S124" s="530"/>
      <c r="T124" s="530"/>
      <c r="U124" s="31"/>
      <c r="V124" s="31"/>
      <c r="W124" s="795"/>
      <c r="X124" s="9"/>
    </row>
    <row r="125" spans="1:24" ht="12.9" hidden="1" customHeight="1" outlineLevel="1" x14ac:dyDescent="0.35">
      <c r="A125" s="7"/>
      <c r="B125" s="8"/>
      <c r="C125" s="18"/>
      <c r="D125" s="18"/>
      <c r="E125" s="18"/>
      <c r="F125" s="34"/>
      <c r="G125" s="791"/>
      <c r="H125" s="792" t="s">
        <v>147</v>
      </c>
      <c r="I125" s="137">
        <v>50</v>
      </c>
      <c r="J125" s="793">
        <v>4.5</v>
      </c>
      <c r="K125" s="101">
        <v>0.01</v>
      </c>
      <c r="L125" s="530"/>
      <c r="M125" s="796">
        <f t="shared" si="0"/>
        <v>0.23699999999999999</v>
      </c>
      <c r="N125" s="791"/>
      <c r="O125" s="530"/>
      <c r="P125" s="99">
        <v>0.6</v>
      </c>
      <c r="Q125" s="794"/>
      <c r="R125" s="99">
        <v>1</v>
      </c>
      <c r="S125" s="530"/>
      <c r="T125" s="530"/>
      <c r="U125" s="31"/>
      <c r="V125" s="31"/>
      <c r="W125" s="795"/>
      <c r="X125" s="9"/>
    </row>
    <row r="126" spans="1:24" ht="12.9" hidden="1" customHeight="1" outlineLevel="1" x14ac:dyDescent="0.35">
      <c r="A126" s="7"/>
      <c r="B126" s="8"/>
      <c r="C126" s="18"/>
      <c r="D126" s="18"/>
      <c r="E126" s="18"/>
      <c r="F126" s="27"/>
      <c r="G126" s="791" t="s">
        <v>1180</v>
      </c>
      <c r="H126" s="792" t="s">
        <v>390</v>
      </c>
      <c r="I126" s="137">
        <v>50</v>
      </c>
      <c r="J126" s="793">
        <v>4.5</v>
      </c>
      <c r="K126" s="101">
        <v>0.01</v>
      </c>
      <c r="L126" s="530"/>
      <c r="M126" s="796">
        <f t="shared" si="0"/>
        <v>0.23699999999999999</v>
      </c>
      <c r="N126" s="791"/>
      <c r="O126" s="530"/>
      <c r="P126" s="99">
        <v>0.42</v>
      </c>
      <c r="Q126" s="794"/>
      <c r="R126" s="99">
        <v>1</v>
      </c>
      <c r="S126" s="530"/>
      <c r="T126" s="530"/>
      <c r="U126" s="31"/>
      <c r="V126" s="31"/>
      <c r="W126" s="795"/>
      <c r="X126" s="9"/>
    </row>
    <row r="127" spans="1:24" ht="12.9" hidden="1" customHeight="1" outlineLevel="1" x14ac:dyDescent="0.35">
      <c r="A127" s="7"/>
      <c r="B127" s="8"/>
      <c r="C127" s="18"/>
      <c r="D127" s="18"/>
      <c r="E127" s="18"/>
      <c r="F127" s="27"/>
      <c r="G127" s="791"/>
      <c r="H127" s="792" t="s">
        <v>139</v>
      </c>
      <c r="I127" s="137">
        <v>100</v>
      </c>
      <c r="J127" s="793">
        <v>2.2000000000000002</v>
      </c>
      <c r="K127" s="101">
        <v>0.01</v>
      </c>
      <c r="L127" s="530"/>
      <c r="M127" s="796">
        <f t="shared" si="0"/>
        <v>0.23699999999999999</v>
      </c>
      <c r="N127" s="791"/>
      <c r="O127" s="530"/>
      <c r="P127" s="99">
        <v>0.42</v>
      </c>
      <c r="Q127" s="794"/>
      <c r="R127" s="99">
        <v>1</v>
      </c>
      <c r="S127" s="530"/>
      <c r="T127" s="530"/>
      <c r="U127" s="31"/>
      <c r="V127" s="31"/>
      <c r="W127" s="795"/>
      <c r="X127" s="9"/>
    </row>
    <row r="128" spans="1:24" ht="12.9" hidden="1" customHeight="1" outlineLevel="1" x14ac:dyDescent="0.35">
      <c r="A128" s="7"/>
      <c r="B128" s="8"/>
      <c r="C128" s="18"/>
      <c r="D128" s="18"/>
      <c r="E128" s="18"/>
      <c r="F128" s="27"/>
      <c r="G128" s="791"/>
      <c r="H128" s="792" t="s">
        <v>140</v>
      </c>
      <c r="I128" s="137">
        <v>100</v>
      </c>
      <c r="J128" s="793">
        <v>2.2000000000000002</v>
      </c>
      <c r="K128" s="101">
        <v>0.01</v>
      </c>
      <c r="L128" s="530"/>
      <c r="M128" s="796">
        <f t="shared" si="0"/>
        <v>0.23699999999999999</v>
      </c>
      <c r="N128" s="791"/>
      <c r="O128" s="530"/>
      <c r="P128" s="99">
        <v>0.32</v>
      </c>
      <c r="Q128" s="794"/>
      <c r="R128" s="99">
        <v>1</v>
      </c>
      <c r="S128" s="530"/>
      <c r="T128" s="530"/>
      <c r="U128" s="31"/>
      <c r="V128" s="31"/>
      <c r="W128" s="795"/>
      <c r="X128" s="9"/>
    </row>
    <row r="129" spans="1:24" ht="12.9" hidden="1" customHeight="1" outlineLevel="1" x14ac:dyDescent="0.35">
      <c r="A129" s="7"/>
      <c r="B129" s="8"/>
      <c r="C129" s="18"/>
      <c r="D129" s="18"/>
      <c r="E129" s="18"/>
      <c r="F129" s="27"/>
      <c r="G129" s="791"/>
      <c r="H129" s="792" t="s">
        <v>141</v>
      </c>
      <c r="I129" s="137">
        <v>150</v>
      </c>
      <c r="J129" s="793">
        <v>1.8</v>
      </c>
      <c r="K129" s="101">
        <v>0.01</v>
      </c>
      <c r="L129" s="530"/>
      <c r="M129" s="796">
        <f t="shared" si="0"/>
        <v>0.23699999999999999</v>
      </c>
      <c r="N129" s="791"/>
      <c r="O129" s="530"/>
      <c r="P129" s="99">
        <v>0.14000000000000001</v>
      </c>
      <c r="Q129" s="794"/>
      <c r="R129" s="99">
        <v>1</v>
      </c>
      <c r="S129" s="530"/>
      <c r="T129" s="530"/>
      <c r="U129" s="31"/>
      <c r="V129" s="31"/>
      <c r="W129" s="795"/>
      <c r="X129" s="9"/>
    </row>
    <row r="130" spans="1:24" ht="12.9" hidden="1" customHeight="1" outlineLevel="1" x14ac:dyDescent="0.35">
      <c r="A130" s="7"/>
      <c r="B130" s="8"/>
      <c r="C130" s="18"/>
      <c r="D130" s="18"/>
      <c r="E130" s="18"/>
      <c r="F130" s="37"/>
      <c r="G130" s="791"/>
      <c r="H130" s="792" t="s">
        <v>142</v>
      </c>
      <c r="I130" s="137">
        <v>300</v>
      </c>
      <c r="J130" s="793">
        <v>0.75</v>
      </c>
      <c r="K130" s="101">
        <v>0.01</v>
      </c>
      <c r="L130" s="530"/>
      <c r="M130" s="796">
        <f t="shared" si="0"/>
        <v>0.23699999999999999</v>
      </c>
      <c r="N130" s="791"/>
      <c r="O130" s="530"/>
      <c r="P130" s="99">
        <v>0.12</v>
      </c>
      <c r="Q130" s="794"/>
      <c r="R130" s="99">
        <v>1</v>
      </c>
      <c r="S130" s="530"/>
      <c r="T130" s="530"/>
      <c r="U130" s="31"/>
      <c r="V130" s="31"/>
      <c r="W130" s="795"/>
      <c r="X130" s="9"/>
    </row>
    <row r="131" spans="1:24" ht="12.9" hidden="1" customHeight="1" outlineLevel="1" x14ac:dyDescent="0.35">
      <c r="A131" s="7"/>
      <c r="B131" s="8"/>
      <c r="C131" s="18"/>
      <c r="D131" s="18"/>
      <c r="E131" s="18"/>
      <c r="F131" s="34"/>
      <c r="G131" s="791"/>
      <c r="H131" s="792" t="s">
        <v>143</v>
      </c>
      <c r="I131" s="137">
        <v>300</v>
      </c>
      <c r="J131" s="793">
        <v>0.75</v>
      </c>
      <c r="K131" s="101">
        <v>0.01</v>
      </c>
      <c r="L131" s="530"/>
      <c r="M131" s="796">
        <f t="shared" ref="M131:M155" si="1">M130</f>
        <v>0.23699999999999999</v>
      </c>
      <c r="N131" s="791"/>
      <c r="O131" s="530"/>
      <c r="P131" s="99">
        <v>0.23</v>
      </c>
      <c r="Q131" s="794"/>
      <c r="R131" s="99">
        <v>1</v>
      </c>
      <c r="S131" s="530"/>
      <c r="T131" s="530"/>
      <c r="U131" s="31"/>
      <c r="V131" s="31"/>
      <c r="W131" s="795"/>
      <c r="X131" s="9"/>
    </row>
    <row r="132" spans="1:24" ht="12.9" hidden="1" customHeight="1" outlineLevel="1" x14ac:dyDescent="0.35">
      <c r="A132" s="7"/>
      <c r="B132" s="8"/>
      <c r="C132" s="18"/>
      <c r="D132" s="18"/>
      <c r="E132" s="18"/>
      <c r="F132" s="34"/>
      <c r="G132" s="791"/>
      <c r="H132" s="792" t="s">
        <v>144</v>
      </c>
      <c r="I132" s="137">
        <v>325</v>
      </c>
      <c r="J132" s="793">
        <v>1</v>
      </c>
      <c r="K132" s="101">
        <v>0.01</v>
      </c>
      <c r="L132" s="530"/>
      <c r="M132" s="796">
        <f t="shared" si="1"/>
        <v>0.23699999999999999</v>
      </c>
      <c r="N132" s="791"/>
      <c r="O132" s="530"/>
      <c r="P132" s="99">
        <v>0.32</v>
      </c>
      <c r="Q132" s="794"/>
      <c r="R132" s="99">
        <v>1</v>
      </c>
      <c r="S132" s="530"/>
      <c r="T132" s="530"/>
      <c r="U132" s="31"/>
      <c r="V132" s="31"/>
      <c r="W132" s="795"/>
      <c r="X132" s="9"/>
    </row>
    <row r="133" spans="1:24" ht="12.9" hidden="1" customHeight="1" outlineLevel="1" x14ac:dyDescent="0.35">
      <c r="A133" s="7"/>
      <c r="B133" s="8"/>
      <c r="C133" s="18"/>
      <c r="D133" s="18"/>
      <c r="E133" s="18"/>
      <c r="F133" s="34"/>
      <c r="G133" s="791"/>
      <c r="H133" s="792" t="s">
        <v>145</v>
      </c>
      <c r="I133" s="137">
        <v>350</v>
      </c>
      <c r="J133" s="793">
        <v>1.5</v>
      </c>
      <c r="K133" s="101">
        <v>0.01</v>
      </c>
      <c r="L133" s="530"/>
      <c r="M133" s="796">
        <f t="shared" si="1"/>
        <v>0.23699999999999999</v>
      </c>
      <c r="N133" s="791"/>
      <c r="O133" s="530"/>
      <c r="P133" s="99">
        <v>0.42</v>
      </c>
      <c r="Q133" s="794"/>
      <c r="R133" s="99">
        <v>1</v>
      </c>
      <c r="S133" s="530"/>
      <c r="T133" s="530"/>
      <c r="U133" s="31"/>
      <c r="V133" s="31"/>
      <c r="W133" s="795"/>
      <c r="X133" s="9"/>
    </row>
    <row r="134" spans="1:24" ht="12.9" hidden="1" customHeight="1" outlineLevel="1" x14ac:dyDescent="0.35">
      <c r="A134" s="7"/>
      <c r="B134" s="8"/>
      <c r="C134" s="18"/>
      <c r="D134" s="18"/>
      <c r="E134" s="18"/>
      <c r="F134" s="34"/>
      <c r="G134" s="791"/>
      <c r="H134" s="792" t="s">
        <v>146</v>
      </c>
      <c r="I134" s="137">
        <v>50</v>
      </c>
      <c r="J134" s="793">
        <v>4.5</v>
      </c>
      <c r="K134" s="101">
        <v>0.01</v>
      </c>
      <c r="L134" s="530"/>
      <c r="M134" s="796">
        <f t="shared" si="1"/>
        <v>0.23699999999999999</v>
      </c>
      <c r="N134" s="791"/>
      <c r="O134" s="530"/>
      <c r="P134" s="99">
        <v>0.51</v>
      </c>
      <c r="Q134" s="794"/>
      <c r="R134" s="99">
        <v>1</v>
      </c>
      <c r="S134" s="530"/>
      <c r="T134" s="530"/>
      <c r="U134" s="31"/>
      <c r="V134" s="31"/>
      <c r="W134" s="795"/>
      <c r="X134" s="9"/>
    </row>
    <row r="135" spans="1:24" ht="12.9" hidden="1" customHeight="1" outlineLevel="1" x14ac:dyDescent="0.35">
      <c r="A135" s="7"/>
      <c r="B135" s="8"/>
      <c r="C135" s="18"/>
      <c r="D135" s="18"/>
      <c r="E135" s="18"/>
      <c r="F135" s="34"/>
      <c r="G135" s="791"/>
      <c r="H135" s="792" t="s">
        <v>147</v>
      </c>
      <c r="I135" s="137">
        <v>50</v>
      </c>
      <c r="J135" s="793">
        <v>4.5</v>
      </c>
      <c r="K135" s="101">
        <v>0.01</v>
      </c>
      <c r="L135" s="530"/>
      <c r="M135" s="796">
        <f t="shared" si="1"/>
        <v>0.23699999999999999</v>
      </c>
      <c r="N135" s="791"/>
      <c r="O135" s="530"/>
      <c r="P135" s="99">
        <v>0.6</v>
      </c>
      <c r="Q135" s="794"/>
      <c r="R135" s="99">
        <v>1</v>
      </c>
      <c r="S135" s="530"/>
      <c r="T135" s="530"/>
      <c r="U135" s="31"/>
      <c r="V135" s="31"/>
      <c r="W135" s="795"/>
      <c r="X135" s="9"/>
    </row>
    <row r="136" spans="1:24" ht="12.9" hidden="1" customHeight="1" outlineLevel="1" x14ac:dyDescent="0.35">
      <c r="A136" s="7"/>
      <c r="B136" s="8"/>
      <c r="C136" s="18"/>
      <c r="D136" s="18"/>
      <c r="E136" s="18"/>
      <c r="F136" s="27"/>
      <c r="G136" s="791" t="s">
        <v>1181</v>
      </c>
      <c r="H136" s="792" t="s">
        <v>390</v>
      </c>
      <c r="I136" s="137">
        <v>50</v>
      </c>
      <c r="J136" s="793">
        <v>4.5</v>
      </c>
      <c r="K136" s="101">
        <v>0.01</v>
      </c>
      <c r="L136" s="530"/>
      <c r="M136" s="796">
        <f t="shared" si="1"/>
        <v>0.23699999999999999</v>
      </c>
      <c r="N136" s="791"/>
      <c r="O136" s="530"/>
      <c r="P136" s="99">
        <v>0.42</v>
      </c>
      <c r="Q136" s="794"/>
      <c r="R136" s="99">
        <v>1</v>
      </c>
      <c r="S136" s="530"/>
      <c r="T136" s="530"/>
      <c r="U136" s="31"/>
      <c r="V136" s="31"/>
      <c r="W136" s="795"/>
      <c r="X136" s="9"/>
    </row>
    <row r="137" spans="1:24" ht="12.9" hidden="1" customHeight="1" outlineLevel="1" x14ac:dyDescent="0.35">
      <c r="A137" s="7"/>
      <c r="B137" s="8"/>
      <c r="C137" s="18"/>
      <c r="D137" s="18"/>
      <c r="E137" s="18"/>
      <c r="F137" s="27"/>
      <c r="G137" s="791"/>
      <c r="H137" s="792" t="s">
        <v>139</v>
      </c>
      <c r="I137" s="137">
        <v>100</v>
      </c>
      <c r="J137" s="793">
        <v>2.2000000000000002</v>
      </c>
      <c r="K137" s="101">
        <v>0.01</v>
      </c>
      <c r="L137" s="530"/>
      <c r="M137" s="796">
        <f t="shared" si="1"/>
        <v>0.23699999999999999</v>
      </c>
      <c r="N137" s="791"/>
      <c r="O137" s="530"/>
      <c r="P137" s="99">
        <v>0.42</v>
      </c>
      <c r="Q137" s="794"/>
      <c r="R137" s="99">
        <v>1</v>
      </c>
      <c r="S137" s="530"/>
      <c r="T137" s="530"/>
      <c r="U137" s="31"/>
      <c r="V137" s="31"/>
      <c r="W137" s="795"/>
      <c r="X137" s="9"/>
    </row>
    <row r="138" spans="1:24" ht="12.9" hidden="1" customHeight="1" outlineLevel="1" x14ac:dyDescent="0.35">
      <c r="A138" s="7"/>
      <c r="B138" s="8"/>
      <c r="C138" s="18"/>
      <c r="D138" s="18"/>
      <c r="E138" s="18"/>
      <c r="F138" s="27"/>
      <c r="G138" s="791"/>
      <c r="H138" s="792" t="s">
        <v>140</v>
      </c>
      <c r="I138" s="137">
        <v>100</v>
      </c>
      <c r="J138" s="793">
        <v>2.2000000000000002</v>
      </c>
      <c r="K138" s="101">
        <v>0.01</v>
      </c>
      <c r="L138" s="530"/>
      <c r="M138" s="796">
        <f t="shared" si="1"/>
        <v>0.23699999999999999</v>
      </c>
      <c r="N138" s="791"/>
      <c r="O138" s="530"/>
      <c r="P138" s="99">
        <v>0.32</v>
      </c>
      <c r="Q138" s="794"/>
      <c r="R138" s="99">
        <v>1</v>
      </c>
      <c r="S138" s="530"/>
      <c r="T138" s="530"/>
      <c r="U138" s="31"/>
      <c r="V138" s="31"/>
      <c r="W138" s="795"/>
      <c r="X138" s="9"/>
    </row>
    <row r="139" spans="1:24" ht="12.9" hidden="1" customHeight="1" outlineLevel="1" x14ac:dyDescent="0.35">
      <c r="A139" s="7"/>
      <c r="B139" s="8"/>
      <c r="C139" s="18"/>
      <c r="D139" s="18"/>
      <c r="E139" s="18"/>
      <c r="F139" s="27"/>
      <c r="G139" s="791"/>
      <c r="H139" s="792" t="s">
        <v>141</v>
      </c>
      <c r="I139" s="137">
        <v>150</v>
      </c>
      <c r="J139" s="793">
        <v>1.8</v>
      </c>
      <c r="K139" s="101">
        <v>0.01</v>
      </c>
      <c r="L139" s="530"/>
      <c r="M139" s="796">
        <f t="shared" si="1"/>
        <v>0.23699999999999999</v>
      </c>
      <c r="N139" s="791"/>
      <c r="O139" s="530"/>
      <c r="P139" s="99">
        <v>0.14000000000000001</v>
      </c>
      <c r="Q139" s="794"/>
      <c r="R139" s="99">
        <v>1</v>
      </c>
      <c r="S139" s="530"/>
      <c r="T139" s="530"/>
      <c r="U139" s="31"/>
      <c r="V139" s="31"/>
      <c r="W139" s="795"/>
      <c r="X139" s="9"/>
    </row>
    <row r="140" spans="1:24" ht="12.9" hidden="1" customHeight="1" outlineLevel="1" x14ac:dyDescent="0.35">
      <c r="A140" s="7"/>
      <c r="B140" s="8"/>
      <c r="C140" s="18"/>
      <c r="D140" s="18"/>
      <c r="E140" s="18"/>
      <c r="F140" s="37"/>
      <c r="G140" s="791"/>
      <c r="H140" s="792" t="s">
        <v>142</v>
      </c>
      <c r="I140" s="137">
        <v>300</v>
      </c>
      <c r="J140" s="793">
        <v>0.75</v>
      </c>
      <c r="K140" s="101">
        <v>0.01</v>
      </c>
      <c r="L140" s="530"/>
      <c r="M140" s="796">
        <f t="shared" si="1"/>
        <v>0.23699999999999999</v>
      </c>
      <c r="N140" s="791"/>
      <c r="O140" s="530"/>
      <c r="P140" s="99">
        <v>0.12</v>
      </c>
      <c r="Q140" s="794"/>
      <c r="R140" s="99">
        <v>1</v>
      </c>
      <c r="S140" s="530"/>
      <c r="T140" s="530"/>
      <c r="U140" s="31"/>
      <c r="V140" s="31"/>
      <c r="W140" s="795"/>
      <c r="X140" s="9"/>
    </row>
    <row r="141" spans="1:24" ht="12.9" hidden="1" customHeight="1" outlineLevel="1" x14ac:dyDescent="0.35">
      <c r="A141" s="7"/>
      <c r="B141" s="8"/>
      <c r="C141" s="18"/>
      <c r="D141" s="18"/>
      <c r="E141" s="18"/>
      <c r="F141" s="34"/>
      <c r="G141" s="791"/>
      <c r="H141" s="792" t="s">
        <v>143</v>
      </c>
      <c r="I141" s="137">
        <v>300</v>
      </c>
      <c r="J141" s="793">
        <v>0.75</v>
      </c>
      <c r="K141" s="101">
        <v>0.01</v>
      </c>
      <c r="L141" s="530"/>
      <c r="M141" s="796">
        <f t="shared" si="1"/>
        <v>0.23699999999999999</v>
      </c>
      <c r="N141" s="791"/>
      <c r="O141" s="530"/>
      <c r="P141" s="99">
        <v>0.23</v>
      </c>
      <c r="Q141" s="794"/>
      <c r="R141" s="99">
        <v>1</v>
      </c>
      <c r="S141" s="530"/>
      <c r="T141" s="530"/>
      <c r="U141" s="31"/>
      <c r="V141" s="31"/>
      <c r="W141" s="795"/>
      <c r="X141" s="9"/>
    </row>
    <row r="142" spans="1:24" ht="12.9" hidden="1" customHeight="1" outlineLevel="1" x14ac:dyDescent="0.35">
      <c r="A142" s="7"/>
      <c r="B142" s="8"/>
      <c r="C142" s="18"/>
      <c r="D142" s="18"/>
      <c r="E142" s="18"/>
      <c r="F142" s="34"/>
      <c r="G142" s="791"/>
      <c r="H142" s="792" t="s">
        <v>144</v>
      </c>
      <c r="I142" s="137">
        <v>325</v>
      </c>
      <c r="J142" s="793">
        <v>1</v>
      </c>
      <c r="K142" s="101">
        <v>0.01</v>
      </c>
      <c r="L142" s="530"/>
      <c r="M142" s="796">
        <f t="shared" si="1"/>
        <v>0.23699999999999999</v>
      </c>
      <c r="N142" s="791"/>
      <c r="O142" s="530"/>
      <c r="P142" s="99">
        <v>0.32</v>
      </c>
      <c r="Q142" s="794"/>
      <c r="R142" s="99">
        <v>1</v>
      </c>
      <c r="S142" s="530"/>
      <c r="T142" s="530"/>
      <c r="U142" s="31"/>
      <c r="V142" s="31"/>
      <c r="W142" s="795"/>
      <c r="X142" s="9"/>
    </row>
    <row r="143" spans="1:24" ht="12.9" hidden="1" customHeight="1" outlineLevel="1" x14ac:dyDescent="0.35">
      <c r="A143" s="7"/>
      <c r="B143" s="8"/>
      <c r="C143" s="18"/>
      <c r="D143" s="18"/>
      <c r="E143" s="18"/>
      <c r="F143" s="34"/>
      <c r="G143" s="791"/>
      <c r="H143" s="792" t="s">
        <v>145</v>
      </c>
      <c r="I143" s="137">
        <v>350</v>
      </c>
      <c r="J143" s="793">
        <v>1.5</v>
      </c>
      <c r="K143" s="101">
        <v>0.01</v>
      </c>
      <c r="L143" s="530"/>
      <c r="M143" s="796">
        <f t="shared" si="1"/>
        <v>0.23699999999999999</v>
      </c>
      <c r="N143" s="791"/>
      <c r="O143" s="530"/>
      <c r="P143" s="99">
        <v>0.42</v>
      </c>
      <c r="Q143" s="794"/>
      <c r="R143" s="99">
        <v>1</v>
      </c>
      <c r="S143" s="530"/>
      <c r="T143" s="530"/>
      <c r="U143" s="31"/>
      <c r="V143" s="31"/>
      <c r="W143" s="795"/>
      <c r="X143" s="9"/>
    </row>
    <row r="144" spans="1:24" ht="12.9" hidden="1" customHeight="1" outlineLevel="1" x14ac:dyDescent="0.35">
      <c r="A144" s="7"/>
      <c r="B144" s="8"/>
      <c r="C144" s="18"/>
      <c r="D144" s="18"/>
      <c r="E144" s="18"/>
      <c r="F144" s="34"/>
      <c r="G144" s="791"/>
      <c r="H144" s="792" t="s">
        <v>146</v>
      </c>
      <c r="I144" s="137">
        <v>50</v>
      </c>
      <c r="J144" s="793">
        <v>4.5</v>
      </c>
      <c r="K144" s="101">
        <v>0.01</v>
      </c>
      <c r="L144" s="530"/>
      <c r="M144" s="796">
        <f t="shared" si="1"/>
        <v>0.23699999999999999</v>
      </c>
      <c r="N144" s="791"/>
      <c r="O144" s="530"/>
      <c r="P144" s="99">
        <v>0.51</v>
      </c>
      <c r="Q144" s="794"/>
      <c r="R144" s="99">
        <v>1</v>
      </c>
      <c r="S144" s="530"/>
      <c r="T144" s="530"/>
      <c r="U144" s="31"/>
      <c r="V144" s="31"/>
      <c r="W144" s="795"/>
      <c r="X144" s="9"/>
    </row>
    <row r="145" spans="1:25" ht="12.9" hidden="1" customHeight="1" outlineLevel="1" x14ac:dyDescent="0.35">
      <c r="A145" s="7"/>
      <c r="B145" s="8"/>
      <c r="C145" s="18"/>
      <c r="D145" s="18"/>
      <c r="E145" s="18"/>
      <c r="F145" s="34"/>
      <c r="G145" s="791"/>
      <c r="H145" s="792" t="s">
        <v>147</v>
      </c>
      <c r="I145" s="137">
        <v>50</v>
      </c>
      <c r="J145" s="793">
        <v>4.5</v>
      </c>
      <c r="K145" s="101">
        <v>0.01</v>
      </c>
      <c r="L145" s="530"/>
      <c r="M145" s="796">
        <f t="shared" si="1"/>
        <v>0.23699999999999999</v>
      </c>
      <c r="N145" s="791"/>
      <c r="O145" s="530"/>
      <c r="P145" s="99">
        <v>0.6</v>
      </c>
      <c r="Q145" s="794"/>
      <c r="R145" s="99">
        <v>1</v>
      </c>
      <c r="S145" s="530"/>
      <c r="T145" s="530"/>
      <c r="U145" s="31"/>
      <c r="V145" s="31"/>
      <c r="W145" s="795"/>
      <c r="X145" s="9"/>
    </row>
    <row r="146" spans="1:25" ht="12.9" hidden="1" customHeight="1" outlineLevel="1" x14ac:dyDescent="0.35">
      <c r="A146" s="7"/>
      <c r="B146" s="8"/>
      <c r="C146" s="18"/>
      <c r="D146" s="18"/>
      <c r="E146" s="18"/>
      <c r="F146" s="27"/>
      <c r="G146" s="791" t="s">
        <v>1182</v>
      </c>
      <c r="H146" s="792" t="s">
        <v>390</v>
      </c>
      <c r="I146" s="137">
        <v>50</v>
      </c>
      <c r="J146" s="793">
        <v>4.5</v>
      </c>
      <c r="K146" s="101">
        <v>0.01</v>
      </c>
      <c r="L146" s="530"/>
      <c r="M146" s="796">
        <f t="shared" si="1"/>
        <v>0.23699999999999999</v>
      </c>
      <c r="N146" s="791"/>
      <c r="O146" s="530"/>
      <c r="P146" s="99">
        <v>0.42</v>
      </c>
      <c r="Q146" s="794"/>
      <c r="R146" s="99">
        <v>1</v>
      </c>
      <c r="S146" s="530"/>
      <c r="T146" s="530"/>
      <c r="U146" s="31"/>
      <c r="V146" s="31"/>
      <c r="W146" s="795"/>
      <c r="X146" s="9"/>
    </row>
    <row r="147" spans="1:25" ht="12.9" hidden="1" customHeight="1" outlineLevel="1" x14ac:dyDescent="0.35">
      <c r="A147" s="7"/>
      <c r="B147" s="8"/>
      <c r="C147" s="18"/>
      <c r="D147" s="18"/>
      <c r="E147" s="18"/>
      <c r="F147" s="27"/>
      <c r="G147" s="791"/>
      <c r="H147" s="792" t="s">
        <v>139</v>
      </c>
      <c r="I147" s="137">
        <v>100</v>
      </c>
      <c r="J147" s="793">
        <v>2.2000000000000002</v>
      </c>
      <c r="K147" s="101">
        <v>0.01</v>
      </c>
      <c r="L147" s="530"/>
      <c r="M147" s="796">
        <f t="shared" si="1"/>
        <v>0.23699999999999999</v>
      </c>
      <c r="N147" s="791"/>
      <c r="O147" s="530"/>
      <c r="P147" s="99">
        <v>0.42</v>
      </c>
      <c r="Q147" s="794"/>
      <c r="R147" s="99">
        <v>1</v>
      </c>
      <c r="S147" s="530"/>
      <c r="T147" s="530"/>
      <c r="U147" s="31"/>
      <c r="V147" s="31"/>
      <c r="W147" s="795"/>
      <c r="X147" s="9"/>
    </row>
    <row r="148" spans="1:25" ht="12.9" hidden="1" customHeight="1" outlineLevel="1" x14ac:dyDescent="0.35">
      <c r="A148" s="7"/>
      <c r="B148" s="8"/>
      <c r="C148" s="18"/>
      <c r="D148" s="18"/>
      <c r="E148" s="18"/>
      <c r="F148" s="27"/>
      <c r="G148" s="791"/>
      <c r="H148" s="792" t="s">
        <v>140</v>
      </c>
      <c r="I148" s="137">
        <v>100</v>
      </c>
      <c r="J148" s="793">
        <v>2.2000000000000002</v>
      </c>
      <c r="K148" s="101">
        <v>0.01</v>
      </c>
      <c r="L148" s="530"/>
      <c r="M148" s="796">
        <f t="shared" si="1"/>
        <v>0.23699999999999999</v>
      </c>
      <c r="N148" s="791"/>
      <c r="O148" s="530"/>
      <c r="P148" s="99">
        <v>0.32</v>
      </c>
      <c r="Q148" s="794"/>
      <c r="R148" s="99">
        <v>1</v>
      </c>
      <c r="S148" s="530"/>
      <c r="T148" s="530"/>
      <c r="U148" s="31"/>
      <c r="V148" s="31"/>
      <c r="W148" s="795"/>
      <c r="X148" s="9"/>
    </row>
    <row r="149" spans="1:25" ht="12.9" hidden="1" customHeight="1" outlineLevel="1" x14ac:dyDescent="0.35">
      <c r="A149" s="7"/>
      <c r="B149" s="8"/>
      <c r="C149" s="18"/>
      <c r="D149" s="18"/>
      <c r="E149" s="18"/>
      <c r="F149" s="27"/>
      <c r="G149" s="791"/>
      <c r="H149" s="792" t="s">
        <v>141</v>
      </c>
      <c r="I149" s="137">
        <v>150</v>
      </c>
      <c r="J149" s="793">
        <v>1.8</v>
      </c>
      <c r="K149" s="101">
        <v>0.01</v>
      </c>
      <c r="L149" s="530"/>
      <c r="M149" s="796">
        <f t="shared" si="1"/>
        <v>0.23699999999999999</v>
      </c>
      <c r="N149" s="791"/>
      <c r="O149" s="530"/>
      <c r="P149" s="99">
        <v>0.14000000000000001</v>
      </c>
      <c r="Q149" s="794"/>
      <c r="R149" s="99">
        <v>1</v>
      </c>
      <c r="S149" s="530"/>
      <c r="T149" s="530"/>
      <c r="U149" s="31"/>
      <c r="V149" s="31"/>
      <c r="W149" s="795"/>
      <c r="X149" s="9"/>
    </row>
    <row r="150" spans="1:25" ht="12.9" hidden="1" customHeight="1" outlineLevel="1" x14ac:dyDescent="0.35">
      <c r="A150" s="7"/>
      <c r="B150" s="8"/>
      <c r="C150" s="18"/>
      <c r="D150" s="18"/>
      <c r="E150" s="18"/>
      <c r="F150" s="37"/>
      <c r="G150" s="791"/>
      <c r="H150" s="792" t="s">
        <v>142</v>
      </c>
      <c r="I150" s="137">
        <v>300</v>
      </c>
      <c r="J150" s="793">
        <v>0.75</v>
      </c>
      <c r="K150" s="101">
        <v>0.01</v>
      </c>
      <c r="L150" s="530"/>
      <c r="M150" s="796">
        <f t="shared" si="1"/>
        <v>0.23699999999999999</v>
      </c>
      <c r="N150" s="791"/>
      <c r="O150" s="530"/>
      <c r="P150" s="99">
        <v>0.12</v>
      </c>
      <c r="Q150" s="794"/>
      <c r="R150" s="99">
        <v>1</v>
      </c>
      <c r="S150" s="530"/>
      <c r="T150" s="530"/>
      <c r="U150" s="31"/>
      <c r="V150" s="31"/>
      <c r="W150" s="795"/>
      <c r="X150" s="9"/>
    </row>
    <row r="151" spans="1:25" ht="12.9" hidden="1" customHeight="1" outlineLevel="1" x14ac:dyDescent="0.35">
      <c r="A151" s="7"/>
      <c r="B151" s="8"/>
      <c r="C151" s="18"/>
      <c r="D151" s="18"/>
      <c r="E151" s="18"/>
      <c r="F151" s="34"/>
      <c r="G151" s="791"/>
      <c r="H151" s="792" t="s">
        <v>143</v>
      </c>
      <c r="I151" s="137">
        <v>300</v>
      </c>
      <c r="J151" s="793">
        <v>0.75</v>
      </c>
      <c r="K151" s="101">
        <v>0.01</v>
      </c>
      <c r="L151" s="530"/>
      <c r="M151" s="796">
        <f t="shared" si="1"/>
        <v>0.23699999999999999</v>
      </c>
      <c r="N151" s="791"/>
      <c r="O151" s="530"/>
      <c r="P151" s="99">
        <v>0.23</v>
      </c>
      <c r="Q151" s="794"/>
      <c r="R151" s="99">
        <v>1</v>
      </c>
      <c r="S151" s="530"/>
      <c r="T151" s="530"/>
      <c r="U151" s="31"/>
      <c r="V151" s="31"/>
      <c r="W151" s="795"/>
      <c r="X151" s="9"/>
    </row>
    <row r="152" spans="1:25" ht="12.9" hidden="1" customHeight="1" outlineLevel="1" x14ac:dyDescent="0.35">
      <c r="A152" s="7"/>
      <c r="B152" s="8"/>
      <c r="C152" s="18"/>
      <c r="D152" s="18"/>
      <c r="E152" s="18"/>
      <c r="F152" s="34"/>
      <c r="G152" s="791"/>
      <c r="H152" s="792" t="s">
        <v>144</v>
      </c>
      <c r="I152" s="137">
        <v>325</v>
      </c>
      <c r="J152" s="793">
        <v>1</v>
      </c>
      <c r="K152" s="101">
        <v>0.01</v>
      </c>
      <c r="L152" s="530"/>
      <c r="M152" s="796">
        <f t="shared" si="1"/>
        <v>0.23699999999999999</v>
      </c>
      <c r="N152" s="791"/>
      <c r="O152" s="530"/>
      <c r="P152" s="99">
        <v>0.32</v>
      </c>
      <c r="Q152" s="794"/>
      <c r="R152" s="99">
        <v>1</v>
      </c>
      <c r="S152" s="530"/>
      <c r="T152" s="530"/>
      <c r="U152" s="31"/>
      <c r="V152" s="31"/>
      <c r="W152" s="795"/>
      <c r="X152" s="9"/>
    </row>
    <row r="153" spans="1:25" ht="12.9" hidden="1" customHeight="1" outlineLevel="1" x14ac:dyDescent="0.35">
      <c r="A153" s="7"/>
      <c r="B153" s="8"/>
      <c r="C153" s="18"/>
      <c r="D153" s="18"/>
      <c r="E153" s="18"/>
      <c r="F153" s="34"/>
      <c r="G153" s="791"/>
      <c r="H153" s="792" t="s">
        <v>145</v>
      </c>
      <c r="I153" s="137">
        <v>350</v>
      </c>
      <c r="J153" s="793">
        <v>1.5</v>
      </c>
      <c r="K153" s="101">
        <v>0.01</v>
      </c>
      <c r="L153" s="530"/>
      <c r="M153" s="796">
        <f t="shared" si="1"/>
        <v>0.23699999999999999</v>
      </c>
      <c r="N153" s="791"/>
      <c r="O153" s="530"/>
      <c r="P153" s="99">
        <v>0.42</v>
      </c>
      <c r="Q153" s="794"/>
      <c r="R153" s="99">
        <v>1</v>
      </c>
      <c r="S153" s="530"/>
      <c r="T153" s="530"/>
      <c r="U153" s="31"/>
      <c r="V153" s="31"/>
      <c r="W153" s="795"/>
      <c r="X153" s="9"/>
    </row>
    <row r="154" spans="1:25" ht="12.9" hidden="1" customHeight="1" outlineLevel="1" x14ac:dyDescent="0.35">
      <c r="A154" s="7"/>
      <c r="B154" s="8"/>
      <c r="C154" s="18"/>
      <c r="D154" s="18"/>
      <c r="E154" s="18"/>
      <c r="F154" s="34"/>
      <c r="G154" s="791"/>
      <c r="H154" s="792" t="s">
        <v>146</v>
      </c>
      <c r="I154" s="137">
        <v>50</v>
      </c>
      <c r="J154" s="793">
        <v>4.5</v>
      </c>
      <c r="K154" s="101">
        <v>0.01</v>
      </c>
      <c r="L154" s="530"/>
      <c r="M154" s="796">
        <f t="shared" si="1"/>
        <v>0.23699999999999999</v>
      </c>
      <c r="N154" s="791"/>
      <c r="O154" s="530"/>
      <c r="P154" s="99">
        <v>0.51</v>
      </c>
      <c r="Q154" s="794"/>
      <c r="R154" s="99">
        <v>1</v>
      </c>
      <c r="S154" s="530"/>
      <c r="T154" s="530"/>
      <c r="U154" s="31"/>
      <c r="V154" s="31"/>
      <c r="W154" s="795"/>
      <c r="X154" s="9"/>
    </row>
    <row r="155" spans="1:25" ht="12.9" hidden="1" customHeight="1" outlineLevel="1" x14ac:dyDescent="0.35">
      <c r="A155" s="7"/>
      <c r="B155" s="8"/>
      <c r="C155" s="18"/>
      <c r="D155" s="18"/>
      <c r="E155" s="18"/>
      <c r="F155" s="34"/>
      <c r="G155" s="791"/>
      <c r="H155" s="792" t="s">
        <v>147</v>
      </c>
      <c r="I155" s="137">
        <v>50</v>
      </c>
      <c r="J155" s="793">
        <v>4.5</v>
      </c>
      <c r="K155" s="101">
        <v>0.01</v>
      </c>
      <c r="L155" s="530"/>
      <c r="M155" s="796">
        <f t="shared" si="1"/>
        <v>0.23699999999999999</v>
      </c>
      <c r="N155" s="791"/>
      <c r="O155" s="530"/>
      <c r="P155" s="99">
        <v>0.6</v>
      </c>
      <c r="Q155" s="794"/>
      <c r="R155" s="99">
        <v>1</v>
      </c>
      <c r="S155" s="530"/>
      <c r="T155" s="530"/>
      <c r="U155" s="31"/>
      <c r="V155" s="31"/>
      <c r="W155" s="795"/>
      <c r="X155" s="9"/>
    </row>
    <row r="156" spans="1:25" ht="17.25" customHeight="1" collapsed="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1194</v>
      </c>
      <c r="H210" s="38"/>
      <c r="I210" s="38"/>
      <c r="J210" s="793">
        <v>4</v>
      </c>
      <c r="K210" s="530"/>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5">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1072</v>
      </c>
      <c r="I24" s="89"/>
      <c r="J24" s="89" t="s">
        <v>392</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393</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394</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395</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396</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397</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398</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399</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400</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401</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5" customHeight="1" outlineLevel="1" collapsed="1" x14ac:dyDescent="0.3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15" customHeight="1" outlineLevel="1" x14ac:dyDescent="0.3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5" customHeight="1" outlineLevel="1" collapsed="1" x14ac:dyDescent="0.3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customHeight="1" outlineLevel="1" x14ac:dyDescent="0.3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customHeight="1" outlineLevel="1" x14ac:dyDescent="0.3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15" customHeight="1" outlineLevel="1" x14ac:dyDescent="0.3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customHeight="1" outlineLevel="1" x14ac:dyDescent="0.3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164</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1134</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5" customHeight="1" outlineLevel="1" collapsed="1" x14ac:dyDescent="0.3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150</v>
      </c>
      <c r="I181" s="118" t="s">
        <v>151</v>
      </c>
      <c r="J181" s="118" t="s">
        <v>152</v>
      </c>
      <c r="K181" s="118" t="s">
        <v>153</v>
      </c>
      <c r="L181" s="118" t="s">
        <v>154</v>
      </c>
      <c r="M181" s="118" t="s">
        <v>331</v>
      </c>
      <c r="N181" s="118" t="s">
        <v>155</v>
      </c>
      <c r="O181" s="118" t="s">
        <v>1137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156</v>
      </c>
      <c r="I182" s="120" t="s">
        <v>156</v>
      </c>
      <c r="J182" s="120" t="s">
        <v>156</v>
      </c>
      <c r="K182" s="120" t="s">
        <v>156</v>
      </c>
      <c r="L182" s="120" t="s">
        <v>156</v>
      </c>
      <c r="M182" s="120" t="s">
        <v>75</v>
      </c>
      <c r="N182" s="194">
        <v>0.3</v>
      </c>
      <c r="O182" s="87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156</v>
      </c>
      <c r="I183" s="120" t="s">
        <v>156</v>
      </c>
      <c r="J183" s="120" t="s">
        <v>156</v>
      </c>
      <c r="K183" s="120" t="s">
        <v>156</v>
      </c>
      <c r="L183" s="120" t="s">
        <v>156</v>
      </c>
      <c r="M183" s="120" t="s">
        <v>80</v>
      </c>
      <c r="N183" s="194">
        <v>0.3</v>
      </c>
      <c r="O183" s="87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156</v>
      </c>
      <c r="I184" s="120" t="s">
        <v>156</v>
      </c>
      <c r="J184" s="120" t="s">
        <v>156</v>
      </c>
      <c r="K184" s="120" t="s">
        <v>156</v>
      </c>
      <c r="L184" s="120" t="s">
        <v>1234</v>
      </c>
      <c r="M184" s="120" t="s">
        <v>1236</v>
      </c>
      <c r="N184" s="194">
        <v>1</v>
      </c>
      <c r="O184" s="87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156</v>
      </c>
      <c r="I185" s="120" t="s">
        <v>156</v>
      </c>
      <c r="J185" s="120" t="s">
        <v>156</v>
      </c>
      <c r="K185" s="120" t="s">
        <v>156</v>
      </c>
      <c r="L185" s="120" t="s">
        <v>1235</v>
      </c>
      <c r="M185" s="120" t="s">
        <v>1236</v>
      </c>
      <c r="N185" s="194">
        <v>0.8</v>
      </c>
      <c r="O185" s="87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156</v>
      </c>
      <c r="I186" s="120" t="s">
        <v>156</v>
      </c>
      <c r="J186" s="120" t="s">
        <v>156</v>
      </c>
      <c r="K186" s="120" t="s">
        <v>1237</v>
      </c>
      <c r="L186" s="120" t="s">
        <v>81</v>
      </c>
      <c r="M186" s="120" t="s">
        <v>1236</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156</v>
      </c>
      <c r="I187" s="120" t="s">
        <v>156</v>
      </c>
      <c r="J187" s="120" t="s">
        <v>156</v>
      </c>
      <c r="K187" s="120" t="s">
        <v>1237</v>
      </c>
      <c r="L187" s="120" t="s">
        <v>82</v>
      </c>
      <c r="M187" s="120" t="s">
        <v>1236</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156</v>
      </c>
      <c r="I188" s="120" t="s">
        <v>156</v>
      </c>
      <c r="J188" s="120" t="s">
        <v>156</v>
      </c>
      <c r="K188" s="120" t="s">
        <v>1237</v>
      </c>
      <c r="L188" s="120" t="s">
        <v>157</v>
      </c>
      <c r="M188" s="120" t="s">
        <v>1236</v>
      </c>
      <c r="N188" s="194">
        <v>0.7</v>
      </c>
      <c r="O188" s="879">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156</v>
      </c>
      <c r="I189" s="120" t="s">
        <v>156</v>
      </c>
      <c r="J189" s="120" t="s">
        <v>156</v>
      </c>
      <c r="K189" s="120" t="s">
        <v>229</v>
      </c>
      <c r="L189" s="120" t="s">
        <v>81</v>
      </c>
      <c r="M189" s="120" t="s">
        <v>1236</v>
      </c>
      <c r="N189" s="194">
        <v>0.2</v>
      </c>
      <c r="O189" s="879">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156</v>
      </c>
      <c r="I190" s="120" t="s">
        <v>156</v>
      </c>
      <c r="J190" s="120" t="s">
        <v>156</v>
      </c>
      <c r="K190" s="120" t="s">
        <v>229</v>
      </c>
      <c r="L190" s="120" t="s">
        <v>82</v>
      </c>
      <c r="M190" s="120" t="s">
        <v>1236</v>
      </c>
      <c r="N190" s="194">
        <v>0.2</v>
      </c>
      <c r="O190" s="879">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156</v>
      </c>
      <c r="I191" s="120" t="s">
        <v>156</v>
      </c>
      <c r="J191" s="120" t="s">
        <v>156</v>
      </c>
      <c r="K191" s="120" t="s">
        <v>229</v>
      </c>
      <c r="L191" s="120" t="s">
        <v>83</v>
      </c>
      <c r="M191" s="120" t="s">
        <v>1236</v>
      </c>
      <c r="N191" s="194">
        <v>0.4</v>
      </c>
      <c r="O191" s="879">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156</v>
      </c>
      <c r="I192" s="120" t="s">
        <v>156</v>
      </c>
      <c r="J192" s="120" t="s">
        <v>156</v>
      </c>
      <c r="K192" s="120" t="s">
        <v>229</v>
      </c>
      <c r="L192" s="120" t="s">
        <v>157</v>
      </c>
      <c r="M192" s="120" t="s">
        <v>1236</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G638" s="94"/>
      <c r="H638" s="109" t="s">
        <v>405</v>
      </c>
      <c r="I638" s="104" t="s">
        <v>392</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G648" s="94"/>
      <c r="H648" s="109" t="s">
        <v>799</v>
      </c>
      <c r="I648" s="104" t="s">
        <v>392</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G658" s="94"/>
      <c r="H658" s="109" t="s">
        <v>800</v>
      </c>
      <c r="I658" s="104" t="s">
        <v>392</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G668" s="94"/>
      <c r="H668" s="109" t="s">
        <v>801</v>
      </c>
      <c r="I668" s="104" t="s">
        <v>392</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G678" s="94"/>
      <c r="H678" s="109" t="s">
        <v>802</v>
      </c>
      <c r="I678" s="104" t="s">
        <v>392</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G688" s="94"/>
      <c r="H688" s="109" t="s">
        <v>803</v>
      </c>
      <c r="I688" s="104" t="s">
        <v>392</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G698" s="94"/>
      <c r="H698" s="109" t="s">
        <v>804</v>
      </c>
      <c r="I698" s="104" t="s">
        <v>392</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G699" s="94"/>
      <c r="I699" s="104" t="s">
        <v>393</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G708" s="94"/>
      <c r="H708" s="109" t="s">
        <v>805</v>
      </c>
      <c r="I708" s="104" t="s">
        <v>392</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G709" s="94"/>
      <c r="I709" s="104" t="s">
        <v>393</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G718" s="94"/>
      <c r="H718" s="109" t="s">
        <v>806</v>
      </c>
      <c r="I718" s="104" t="s">
        <v>392</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G719" s="94"/>
      <c r="I719" s="104" t="s">
        <v>393</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5" customHeight="1" outlineLevel="1" collapsed="1" x14ac:dyDescent="0.3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customHeight="1" outlineLevel="1" x14ac:dyDescent="0.3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customHeight="1" outlineLevel="1" x14ac:dyDescent="0.35">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5" customHeight="1" outlineLevel="1" x14ac:dyDescent="0.3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customHeight="1" outlineLevel="1" x14ac:dyDescent="0.3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5" customHeight="1" outlineLevel="1" x14ac:dyDescent="0.35">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5" customHeight="1" outlineLevel="1" x14ac:dyDescent="0.35">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5" customHeight="1" outlineLevel="1" x14ac:dyDescent="0.35">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5" customHeight="1" outlineLevel="1" x14ac:dyDescent="0.35">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5" customHeight="1" outlineLevel="1" x14ac:dyDescent="0.35">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5" customHeight="1" outlineLevel="1" x14ac:dyDescent="0.35">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5" customHeight="1" outlineLevel="1" x14ac:dyDescent="0.35">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5" customHeight="1" outlineLevel="1" x14ac:dyDescent="0.35">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5" customHeight="1" outlineLevel="1" x14ac:dyDescent="0.35">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5" customHeight="1" outlineLevel="1" x14ac:dyDescent="0.35">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802</v>
      </c>
      <c r="L798" s="104" t="s">
        <v>390</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803</v>
      </c>
      <c r="L808" s="104" t="s">
        <v>390</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804</v>
      </c>
      <c r="L818" s="104" t="s">
        <v>390</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139</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805</v>
      </c>
      <c r="L828" s="104" t="s">
        <v>390</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139</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806</v>
      </c>
      <c r="L838" s="104" t="s">
        <v>390</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139</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collapsed="1" x14ac:dyDescent="0.3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customHeight="1" outlineLevel="1" x14ac:dyDescent="0.3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customHeight="1" outlineLevel="1" x14ac:dyDescent="0.3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customHeight="1" outlineLevel="1" x14ac:dyDescent="0.3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customHeight="1" outlineLevel="1" x14ac:dyDescent="0.3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customHeight="1" outlineLevel="1" x14ac:dyDescent="0.3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customHeight="1" outlineLevel="1" x14ac:dyDescent="0.3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customHeight="1" outlineLevel="1" x14ac:dyDescent="0.3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customHeight="1" outlineLevel="1" x14ac:dyDescent="0.3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customHeight="1" outlineLevel="1" x14ac:dyDescent="0.3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customHeight="1" outlineLevel="2" x14ac:dyDescent="0.35">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customHeight="1" outlineLevel="2" x14ac:dyDescent="0.35">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customHeight="1" outlineLevel="2" x14ac:dyDescent="0.35">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customHeight="1" outlineLevel="2" x14ac:dyDescent="0.35">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customHeight="1" outlineLevel="2" x14ac:dyDescent="0.35">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customHeight="1" outlineLevel="2" x14ac:dyDescent="0.35">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customHeight="1" outlineLevel="2" x14ac:dyDescent="0.35">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customHeight="1" outlineLevel="2" x14ac:dyDescent="0.35">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customHeight="1" outlineLevel="2" x14ac:dyDescent="0.35">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customHeight="1" outlineLevel="2" x14ac:dyDescent="0.35">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customHeight="1" outlineLevel="2" x14ac:dyDescent="0.35">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customHeight="1" outlineLevel="2" x14ac:dyDescent="0.35">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customHeight="1" outlineLevel="2" x14ac:dyDescent="0.35">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customHeight="1" outlineLevel="2" x14ac:dyDescent="0.35">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customHeight="1" outlineLevel="2" x14ac:dyDescent="0.35">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customHeight="1" outlineLevel="2" x14ac:dyDescent="0.35">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customHeight="1" outlineLevel="2" x14ac:dyDescent="0.35">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customHeight="1" outlineLevel="2" x14ac:dyDescent="0.35">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customHeight="1" outlineLevel="2" x14ac:dyDescent="0.35">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customHeight="1" outlineLevel="2" x14ac:dyDescent="0.35">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customHeight="1" outlineLevel="2" x14ac:dyDescent="0.35">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customHeight="1" outlineLevel="2" x14ac:dyDescent="0.35">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customHeight="1" outlineLevel="2" x14ac:dyDescent="0.35">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customHeight="1" outlineLevel="2" x14ac:dyDescent="0.35">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customHeight="1" outlineLevel="2" x14ac:dyDescent="0.35">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customHeight="1" outlineLevel="2" x14ac:dyDescent="0.35">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customHeight="1" outlineLevel="2" x14ac:dyDescent="0.35">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customHeight="1" outlineLevel="2" x14ac:dyDescent="0.35">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customHeight="1" outlineLevel="2" x14ac:dyDescent="0.35">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customHeight="1" outlineLevel="2" x14ac:dyDescent="0.35">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customHeight="1" outlineLevel="2" x14ac:dyDescent="0.35">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customHeight="1" outlineLevel="2" x14ac:dyDescent="0.35">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customHeight="1" outlineLevel="2" x14ac:dyDescent="0.35">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customHeight="1" outlineLevel="2" x14ac:dyDescent="0.35">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customHeight="1" outlineLevel="2" x14ac:dyDescent="0.35">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customHeight="1" outlineLevel="2" x14ac:dyDescent="0.35">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customHeight="1" outlineLevel="2" x14ac:dyDescent="0.35">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customHeight="1" outlineLevel="2" x14ac:dyDescent="0.35">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customHeight="1" outlineLevel="2" x14ac:dyDescent="0.35">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customHeight="1" outlineLevel="2" x14ac:dyDescent="0.35">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customHeight="1" outlineLevel="2" x14ac:dyDescent="0.35">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customHeight="1" outlineLevel="2" x14ac:dyDescent="0.35">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customHeight="1" outlineLevel="2" x14ac:dyDescent="0.35">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customHeight="1" outlineLevel="2" x14ac:dyDescent="0.35">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customHeight="1" outlineLevel="2" x14ac:dyDescent="0.35">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customHeight="1" outlineLevel="2" x14ac:dyDescent="0.35">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customHeight="1" outlineLevel="2" x14ac:dyDescent="0.35">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customHeight="1" outlineLevel="2" x14ac:dyDescent="0.35">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customHeight="1" outlineLevel="2" x14ac:dyDescent="0.35">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customHeight="1" outlineLevel="2" x14ac:dyDescent="0.35">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customHeight="1" outlineLevel="2" x14ac:dyDescent="0.35">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customHeight="1" outlineLevel="2" x14ac:dyDescent="0.35">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customHeight="1" outlineLevel="2" x14ac:dyDescent="0.35">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customHeight="1" outlineLevel="2" x14ac:dyDescent="0.35">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customHeight="1" outlineLevel="2" x14ac:dyDescent="0.35">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customHeight="1" outlineLevel="2" x14ac:dyDescent="0.35">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customHeight="1" outlineLevel="2" x14ac:dyDescent="0.35">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customHeight="1" outlineLevel="2" x14ac:dyDescent="0.35">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customHeight="1" outlineLevel="2" x14ac:dyDescent="0.35">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customHeight="1" outlineLevel="2" x14ac:dyDescent="0.35">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customHeight="1" outlineLevel="2" x14ac:dyDescent="0.35">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customHeight="1" outlineLevel="2" x14ac:dyDescent="0.35">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customHeight="1" outlineLevel="2" x14ac:dyDescent="0.35">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customHeight="1" outlineLevel="2" x14ac:dyDescent="0.35">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customHeight="1" outlineLevel="2" x14ac:dyDescent="0.35">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customHeight="1" outlineLevel="2" x14ac:dyDescent="0.35">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customHeight="1" outlineLevel="2" x14ac:dyDescent="0.35">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customHeight="1" outlineLevel="2" x14ac:dyDescent="0.35">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customHeight="1" outlineLevel="2" x14ac:dyDescent="0.35">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customHeight="1" outlineLevel="2" x14ac:dyDescent="0.35">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customHeight="1" outlineLevel="2" x14ac:dyDescent="0.35">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customHeight="1" outlineLevel="2" x14ac:dyDescent="0.35">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customHeight="1" outlineLevel="2" x14ac:dyDescent="0.35">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customHeight="1" outlineLevel="2" x14ac:dyDescent="0.35">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customHeight="1" outlineLevel="2" x14ac:dyDescent="0.35">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customHeight="1" outlineLevel="2" x14ac:dyDescent="0.35">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customHeight="1" outlineLevel="2" x14ac:dyDescent="0.35">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customHeight="1" outlineLevel="2" x14ac:dyDescent="0.35">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customHeight="1" outlineLevel="2" x14ac:dyDescent="0.35">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customHeight="1" outlineLevel="2" x14ac:dyDescent="0.35">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customHeight="1" outlineLevel="2" x14ac:dyDescent="0.35">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customHeight="1" outlineLevel="2" x14ac:dyDescent="0.35">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customHeight="1" outlineLevel="2" x14ac:dyDescent="0.35">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customHeight="1" outlineLevel="2" x14ac:dyDescent="0.35">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customHeight="1" outlineLevel="2" x14ac:dyDescent="0.35">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customHeight="1" outlineLevel="2" x14ac:dyDescent="0.35">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customHeight="1" outlineLevel="2" x14ac:dyDescent="0.35">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customHeight="1" outlineLevel="2" x14ac:dyDescent="0.35">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customHeight="1" outlineLevel="2" x14ac:dyDescent="0.35">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customHeight="1" outlineLevel="2" x14ac:dyDescent="0.35">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collapsed="1" x14ac:dyDescent="0.3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customHeight="1" outlineLevel="1" x14ac:dyDescent="0.35">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customHeight="1" outlineLevel="1" x14ac:dyDescent="0.35">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customHeight="1" outlineLevel="1" x14ac:dyDescent="0.35">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customHeight="1" outlineLevel="1" x14ac:dyDescent="0.35">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customHeight="1" outlineLevel="1" x14ac:dyDescent="0.35">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customHeight="1" outlineLevel="1" x14ac:dyDescent="0.35">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customHeight="1" outlineLevel="1" x14ac:dyDescent="0.35">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customHeight="1" outlineLevel="1" x14ac:dyDescent="0.35">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customHeight="1" outlineLevel="1" x14ac:dyDescent="0.3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4" customHeight="1" outlineLevel="1" x14ac:dyDescent="0.35">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4"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5" customHeight="1" outlineLevel="1" collapsed="1" x14ac:dyDescent="0.3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1255</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1072</v>
      </c>
      <c r="I23" s="89"/>
      <c r="J23" s="89" t="s">
        <v>392</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393</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394</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395</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396</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397</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398</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399</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400</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401</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5" customHeight="1" outlineLevel="1" collapsed="1" x14ac:dyDescent="0.3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15" customHeight="1" outlineLevel="1" x14ac:dyDescent="0.3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5" customHeight="1" outlineLevel="1" collapsed="1" x14ac:dyDescent="0.3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15" customHeight="1" outlineLevel="1" x14ac:dyDescent="0.3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5" customHeight="1" outlineLevel="1" collapsed="1" x14ac:dyDescent="0.3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150</v>
      </c>
      <c r="I180" s="118" t="s">
        <v>151</v>
      </c>
      <c r="J180" s="118" t="s">
        <v>152</v>
      </c>
      <c r="K180" s="118" t="s">
        <v>153</v>
      </c>
      <c r="L180" s="118" t="s">
        <v>154</v>
      </c>
      <c r="M180" s="118" t="s">
        <v>331</v>
      </c>
      <c r="N180" s="118" t="s">
        <v>155</v>
      </c>
      <c r="O180" s="118" t="s">
        <v>1137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6"/>
      <c r="H181" s="120" t="s">
        <v>1201</v>
      </c>
      <c r="I181" s="120" t="s">
        <v>1201</v>
      </c>
      <c r="J181" s="120" t="s">
        <v>1201</v>
      </c>
      <c r="K181" s="120" t="s">
        <v>1201</v>
      </c>
      <c r="L181" s="120" t="s">
        <v>1201</v>
      </c>
      <c r="M181" s="120" t="s">
        <v>1145</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hidden="1" customHeight="1" outlineLevel="2" x14ac:dyDescent="0.35">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hidden="1" customHeight="1" outlineLevel="2" x14ac:dyDescent="0.35">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hidden="1" customHeight="1" outlineLevel="2" x14ac:dyDescent="0.35">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hidden="1" customHeight="1" outlineLevel="2" x14ac:dyDescent="0.35">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hidden="1" customHeight="1" outlineLevel="2" x14ac:dyDescent="0.35">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hidden="1" customHeight="1" outlineLevel="2" x14ac:dyDescent="0.35">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hidden="1" customHeight="1" outlineLevel="2" x14ac:dyDescent="0.35">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hidden="1" customHeight="1" outlineLevel="2" x14ac:dyDescent="0.35">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hidden="1" customHeight="1" outlineLevel="2" x14ac:dyDescent="0.35">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hidden="1" customHeight="1" outlineLevel="2" x14ac:dyDescent="0.35">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hidden="1" customHeight="1" outlineLevel="2" x14ac:dyDescent="0.35">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hidden="1" customHeight="1" outlineLevel="2" x14ac:dyDescent="0.35">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hidden="1" customHeight="1" outlineLevel="2" x14ac:dyDescent="0.35">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hidden="1" customHeight="1" outlineLevel="2" x14ac:dyDescent="0.35">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hidden="1" customHeight="1" outlineLevel="2" x14ac:dyDescent="0.35">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hidden="1" customHeight="1" outlineLevel="2" x14ac:dyDescent="0.35">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hidden="1" customHeight="1" outlineLevel="2" x14ac:dyDescent="0.35">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hidden="1" customHeight="1" outlineLevel="2" x14ac:dyDescent="0.35">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hidden="1" customHeight="1" outlineLevel="2" x14ac:dyDescent="0.35">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hidden="1" customHeight="1" outlineLevel="2" x14ac:dyDescent="0.35">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hidden="1" customHeight="1" outlineLevel="2" x14ac:dyDescent="0.35">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hidden="1" customHeight="1" outlineLevel="2" x14ac:dyDescent="0.35">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hidden="1" customHeight="1" outlineLevel="2" x14ac:dyDescent="0.35">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hidden="1" customHeight="1" outlineLevel="2" x14ac:dyDescent="0.35">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hidden="1" customHeight="1" outlineLevel="2" x14ac:dyDescent="0.35">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hidden="1" customHeight="1" outlineLevel="2" x14ac:dyDescent="0.35">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hidden="1" customHeight="1" outlineLevel="2" x14ac:dyDescent="0.35">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hidden="1" customHeight="1" outlineLevel="2" x14ac:dyDescent="0.35">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hidden="1" customHeight="1" outlineLevel="2" x14ac:dyDescent="0.35">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hidden="1" customHeight="1" outlineLevel="2" x14ac:dyDescent="0.35">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hidden="1" customHeight="1" outlineLevel="2" x14ac:dyDescent="0.35">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405</v>
      </c>
      <c r="I627" s="104" t="s">
        <v>392</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799</v>
      </c>
      <c r="I637" s="104" t="s">
        <v>392</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800</v>
      </c>
      <c r="I647" s="104" t="s">
        <v>392</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801</v>
      </c>
      <c r="I657" s="104" t="s">
        <v>392</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802</v>
      </c>
      <c r="I667" s="104" t="s">
        <v>392</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803</v>
      </c>
      <c r="I677" s="104" t="s">
        <v>392</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804</v>
      </c>
      <c r="I687" s="104" t="s">
        <v>392</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393</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805</v>
      </c>
      <c r="I697" s="104" t="s">
        <v>392</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393</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806</v>
      </c>
      <c r="I707" s="104" t="s">
        <v>392</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393</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5" customHeight="1" outlineLevel="1" collapsed="1" x14ac:dyDescent="0.3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802</v>
      </c>
      <c r="L787" s="104" t="s">
        <v>390</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803</v>
      </c>
      <c r="L797" s="104" t="s">
        <v>390</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804</v>
      </c>
      <c r="L807" s="104" t="s">
        <v>390</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139</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805</v>
      </c>
      <c r="L817" s="104" t="s">
        <v>390</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139</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806</v>
      </c>
      <c r="L827" s="104" t="s">
        <v>390</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139</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15" hidden="1" customHeight="1" outlineLevel="3" x14ac:dyDescent="0.35">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5" customHeight="1" outlineLevel="2" collapsed="1" x14ac:dyDescent="0.35">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415</v>
      </c>
      <c r="C38" s="256">
        <f>INT(MAX($C$40:$C$169))+1</f>
        <v>5</v>
      </c>
      <c r="D38" s="279" t="s">
        <v>416</v>
      </c>
      <c r="E38" s="334"/>
      <c r="F38" s="334"/>
      <c r="G38" s="279"/>
      <c r="AQ38" s="279"/>
      <c r="AR38" s="266"/>
      <c r="AS38" s="254"/>
      <c r="AT38" s="254"/>
      <c r="AU38" s="254"/>
    </row>
    <row r="39" spans="1:47" outlineLevel="1" x14ac:dyDescent="0.35">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1205</v>
      </c>
      <c r="I51" s="802"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5">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750</v>
      </c>
      <c r="Z63" s="824"/>
      <c r="AA63" s="824"/>
      <c r="AB63" s="824"/>
      <c r="AC63" s="824"/>
      <c r="AD63" s="824"/>
      <c r="AE63" s="825"/>
      <c r="AF63" s="825"/>
      <c r="AG63" s="826"/>
      <c r="AH63" s="822"/>
      <c r="AI63" s="306" t="s">
        <v>1230</v>
      </c>
      <c r="AJ63" s="306"/>
      <c r="AK63" s="300"/>
      <c r="AL63" s="300"/>
      <c r="AM63" s="300"/>
      <c r="AN63" s="306" t="s">
        <v>1232</v>
      </c>
      <c r="AO63" s="306"/>
      <c r="AP63" s="306"/>
      <c r="AQ63" s="279"/>
      <c r="AR63" s="266"/>
      <c r="AS63" s="254"/>
      <c r="AT63" s="254"/>
      <c r="AU63" s="254"/>
    </row>
    <row r="64" spans="1:47" ht="45" customHeight="1" outlineLevel="2" x14ac:dyDescent="0.35">
      <c r="A64" s="254"/>
      <c r="B64" s="263"/>
      <c r="C64" s="256">
        <f>INT($C$29)+2</f>
        <v>3</v>
      </c>
      <c r="D64" s="279"/>
      <c r="E64" s="807" t="s">
        <v>1229</v>
      </c>
      <c r="F64" s="807" t="s">
        <v>1222</v>
      </c>
      <c r="G64" s="279"/>
      <c r="H64" s="284"/>
      <c r="I64" s="350" t="s">
        <v>465</v>
      </c>
      <c r="J64" s="350" t="s">
        <v>161</v>
      </c>
      <c r="K64" s="350" t="s">
        <v>160</v>
      </c>
      <c r="L64" s="350" t="s">
        <v>458</v>
      </c>
      <c r="M64" s="351"/>
      <c r="N64" s="829" t="s">
        <v>833</v>
      </c>
      <c r="O64" s="720" t="s">
        <v>832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1233</v>
      </c>
      <c r="AI64" s="350" t="s">
        <v>1225</v>
      </c>
      <c r="AJ64" s="350" t="s">
        <v>1224</v>
      </c>
      <c r="AK64" s="829" t="s">
        <v>1220</v>
      </c>
      <c r="AL64" s="829" t="s">
        <v>1231</v>
      </c>
      <c r="AM64" s="829" t="s">
        <v>1221</v>
      </c>
      <c r="AN64" s="829" t="s">
        <v>1226</v>
      </c>
      <c r="AO64" s="829" t="s">
        <v>1227</v>
      </c>
      <c r="AP64" s="829" t="s">
        <v>1228</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829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771</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763</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764</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765</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766</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767</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768</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769</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770</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15" hidden="1" customHeight="1" outlineLevel="3" x14ac:dyDescent="0.35">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 outlineLevel="1" x14ac:dyDescent="0.35">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0"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15" hidden="1" customHeight="1" outlineLevel="3" x14ac:dyDescent="0.35">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5">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5">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5">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5">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5" customHeight="1" outlineLevel="2" collapsed="1" x14ac:dyDescent="0.35">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5">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5">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5">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1134</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5">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5">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5">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5">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5">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5">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5">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5">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5">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5">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5">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5">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5">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5">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5">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768">
        <f>MIN(363,INT((N679 - DATE(YEAR(N679),1,1))))+364*(YEAR(N679)-i_startyear)</f>
        <v>-43317</v>
      </c>
      <c r="AG679" s="768">
        <f>MIN(363,INT((O679 - DATE(YEAR(O679),1,1))))+364*(YEAR(O679)-i_startyear)</f>
        <v>-43317</v>
      </c>
      <c r="AH679" s="768">
        <f>MIN(363,INT((P679 - DATE(YEAR(P679),1,1))))+364*(YEAR(P679)-i_startyear)</f>
        <v>-43317</v>
      </c>
      <c r="AI679" s="768">
        <f>MIN(363,INT((Q679 - DATE(YEAR(Q679),1,1))))+364*(YEAR(Q679)-i_startyear)</f>
        <v>-43317</v>
      </c>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MIN(363,INT((K680 - DATE(YEAR(K680),1,1))))+364*(YEAR(K680)-i_startyear)</f>
        <v>-43317</v>
      </c>
      <c r="AD680" s="768">
        <f>MIN(363,INT((L680 - DATE(YEAR(L680),1,1))))+364*(YEAR(L680)-i_startyear)</f>
        <v>-43317</v>
      </c>
      <c r="AE680" s="768">
        <f>MIN(363,INT((M680 - DATE(YEAR(M680),1,1))))+364*(YEAR(M680)-i_startyear)</f>
        <v>-43317</v>
      </c>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MIN(363,INT((K681 - DATE(YEAR(K681),1,1))))+364*(YEAR(K681)-i_startyear)</f>
        <v>-43317</v>
      </c>
      <c r="AD681" s="768">
        <f>MIN(363,INT((L681 - DATE(YEAR(L681),1,1))))+364*(YEAR(L681)-i_startyear)</f>
        <v>-43317</v>
      </c>
      <c r="AE681" s="768">
        <f>MIN(363,INT((M681 - DATE(YEAR(M681),1,1))))+364*(YEAR(M681)-i_startyear)</f>
        <v>-43317</v>
      </c>
      <c r="AF681" s="768">
        <f>MIN(363,INT((N681 - DATE(YEAR(N681),1,1))))+364*(YEAR(N681)-i_startyear)</f>
        <v>-43317</v>
      </c>
      <c r="AG681" s="768">
        <f>MIN(363,INT((O681 - DATE(YEAR(O681),1,1))))+364*(YEAR(O681)-i_startyear)</f>
        <v>-43317</v>
      </c>
      <c r="AH681" s="768">
        <f>MIN(363,INT((P681 - DATE(YEAR(P681),1,1))))+364*(YEAR(P681)-i_startyear)</f>
        <v>-43317</v>
      </c>
      <c r="AI681" s="768">
        <f>MIN(363,INT((Q681 - DATE(YEAR(Q681),1,1))))+364*(YEAR(Q681)-i_startyear)</f>
        <v>-43317</v>
      </c>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768">
        <f>MIN(363,INT((N682 - DATE(YEAR(N682),1,1))))+364*(YEAR(N682)-i_startyear)</f>
        <v>-43317</v>
      </c>
      <c r="AG682" s="768">
        <f>MIN(363,INT((O682 - DATE(YEAR(O682),1,1))))+364*(YEAR(O682)-i_startyear)</f>
        <v>-43317</v>
      </c>
      <c r="AH682" s="768">
        <f>MIN(363,INT((P682 - DATE(YEAR(P682),1,1))))+364*(YEAR(P682)-i_startyear)</f>
        <v>-43317</v>
      </c>
      <c r="AI682" s="768">
        <f>MIN(363,INT((Q682 - DATE(YEAR(Q682),1,1))))+364*(YEAR(Q682)-i_startyear)</f>
        <v>-43317</v>
      </c>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768">
        <f>MIN(363,INT((K683 - DATE(YEAR(K683),1,1))))+364*(YEAR(K683)-i_startyear)</f>
        <v>-43317</v>
      </c>
      <c r="AD683" s="768">
        <f>MIN(363,INT((L683 - DATE(YEAR(L683),1,1))))+364*(YEAR(L683)-i_startyear)</f>
        <v>-43317</v>
      </c>
      <c r="AE683" s="768">
        <f>MIN(363,INT((M683 - DATE(YEAR(M683),1,1))))+364*(YEAR(M683)-i_startyear)</f>
        <v>-43317</v>
      </c>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768">
        <f>MIN(363,INT((K684 - DATE(YEAR(K684),1,1))))+364*(YEAR(K684)-i_startyear)</f>
        <v>-43317</v>
      </c>
      <c r="AD684" s="768">
        <f>MIN(363,INT((L684 - DATE(YEAR(L684),1,1))))+364*(YEAR(L684)-i_startyear)</f>
        <v>-43317</v>
      </c>
      <c r="AE684" s="768">
        <f>MIN(363,INT((M684 - DATE(YEAR(M684),1,1))))+364*(YEAR(M684)-i_startyear)</f>
        <v>-43317</v>
      </c>
      <c r="AF684" s="768">
        <f>MIN(363,INT((N684 - DATE(YEAR(N684),1,1))))+364*(YEAR(N684)-i_startyear)</f>
        <v>-43317</v>
      </c>
      <c r="AG684" s="768">
        <f>MIN(363,INT((O684 - DATE(YEAR(O684),1,1))))+364*(YEAR(O684)-i_startyear)</f>
        <v>-43317</v>
      </c>
      <c r="AH684" s="768">
        <f>MIN(363,INT((P684 - DATE(YEAR(P684),1,1))))+364*(YEAR(P684)-i_startyear)</f>
        <v>-43317</v>
      </c>
      <c r="AI684" s="768">
        <f>MIN(363,INT((Q684 - DATE(YEAR(Q684),1,1))))+364*(YEAR(Q684)-i_startyear)</f>
        <v>-43317</v>
      </c>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outlineLevel="3" x14ac:dyDescent="0.35">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768">
        <f>MIN(363,INT((N685 - DATE(YEAR(N685),1,1))))+364*(YEAR(N685)-i_startyear)</f>
        <v>-43317</v>
      </c>
      <c r="AG685" s="768">
        <f>MIN(363,INT((O685 - DATE(YEAR(O685),1,1))))+364*(YEAR(O685)-i_startyear)</f>
        <v>-43317</v>
      </c>
      <c r="AH685" s="768">
        <f>MIN(363,INT((P685 - DATE(YEAR(P685),1,1))))+364*(YEAR(P685)-i_startyear)</f>
        <v>-43317</v>
      </c>
      <c r="AI685" s="768">
        <f>MIN(363,INT((Q685 - DATE(YEAR(Q685),1,1))))+364*(YEAR(Q685)-i_startyear)</f>
        <v>-43317</v>
      </c>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outlineLevel="3" x14ac:dyDescent="0.35">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768">
        <f>MIN(363,INT((K686 - DATE(YEAR(K686),1,1))))+364*(YEAR(K686)-i_startyear)</f>
        <v>-43317</v>
      </c>
      <c r="AD686" s="768">
        <f>MIN(363,INT((L686 - DATE(YEAR(L686),1,1))))+364*(YEAR(L686)-i_startyear)</f>
        <v>-43317</v>
      </c>
      <c r="AE686" s="768">
        <f>MIN(363,INT((M686 - DATE(YEAR(M686),1,1))))+364*(YEAR(M686)-i_startyear)</f>
        <v>-43317</v>
      </c>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outlineLevel="3" x14ac:dyDescent="0.35">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768">
        <f>MIN(363,INT((K687 - DATE(YEAR(K687),1,1))))+364*(YEAR(K687)-i_startyear)</f>
        <v>-43317</v>
      </c>
      <c r="AD687" s="768">
        <f>MIN(363,INT((L687 - DATE(YEAR(L687),1,1))))+364*(YEAR(L687)-i_startyear)</f>
        <v>-43317</v>
      </c>
      <c r="AE687" s="768">
        <f>MIN(363,INT((M687 - DATE(YEAR(M687),1,1))))+364*(YEAR(M687)-i_startyear)</f>
        <v>-43317</v>
      </c>
      <c r="AF687" s="768">
        <f>MIN(363,INT((N687 - DATE(YEAR(N687),1,1))))+364*(YEAR(N687)-i_startyear)</f>
        <v>-43317</v>
      </c>
      <c r="AG687" s="768">
        <f>MIN(363,INT((O687 - DATE(YEAR(O687),1,1))))+364*(YEAR(O687)-i_startyear)</f>
        <v>-43317</v>
      </c>
      <c r="AH687" s="768">
        <f>MIN(363,INT((P687 - DATE(YEAR(P687),1,1))))+364*(YEAR(P687)-i_startyear)</f>
        <v>-43317</v>
      </c>
      <c r="AI687" s="768">
        <f>MIN(363,INT((Q687 - DATE(YEAR(Q687),1,1))))+364*(YEAR(Q687)-i_startyear)</f>
        <v>-43317</v>
      </c>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outlineLevel="3" x14ac:dyDescent="0.35">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768">
        <f>MIN(363,INT((N688 - DATE(YEAR(N688),1,1))))+364*(YEAR(N688)-i_startyear)</f>
        <v>-43317</v>
      </c>
      <c r="AG688" s="768">
        <f>MIN(363,INT((O688 - DATE(YEAR(O688),1,1))))+364*(YEAR(O688)-i_startyear)</f>
        <v>-43317</v>
      </c>
      <c r="AH688" s="768">
        <f>MIN(363,INT((P688 - DATE(YEAR(P688),1,1))))+364*(YEAR(P688)-i_startyear)</f>
        <v>-43317</v>
      </c>
      <c r="AI688" s="768">
        <f>MIN(363,INT((Q688 - DATE(YEAR(Q688),1,1))))+364*(YEAR(Q688)-i_startyear)</f>
        <v>-43317</v>
      </c>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outlineLevel="3" x14ac:dyDescent="0.35">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768">
        <f>MIN(363,INT((K689 - DATE(YEAR(K689),1,1))))+364*(YEAR(K689)-i_startyear)</f>
        <v>-43317</v>
      </c>
      <c r="AD689" s="768">
        <f>MIN(363,INT((L689 - DATE(YEAR(L689),1,1))))+364*(YEAR(L689)-i_startyear)</f>
        <v>-43317</v>
      </c>
      <c r="AE689" s="768">
        <f>MIN(363,INT((M689 - DATE(YEAR(M689),1,1))))+364*(YEAR(M689)-i_startyear)</f>
        <v>-43317</v>
      </c>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outlineLevel="3" x14ac:dyDescent="0.35">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768">
        <f>MIN(363,INT((K690 - DATE(YEAR(K690),1,1))))+364*(YEAR(K690)-i_startyear)</f>
        <v>-43317</v>
      </c>
      <c r="AD690" s="768">
        <f>MIN(363,INT((L690 - DATE(YEAR(L690),1,1))))+364*(YEAR(L690)-i_startyear)</f>
        <v>-43317</v>
      </c>
      <c r="AE690" s="768">
        <f>MIN(363,INT((M690 - DATE(YEAR(M690),1,1))))+364*(YEAR(M690)-i_startyear)</f>
        <v>-43317</v>
      </c>
      <c r="AF690" s="768">
        <f>MIN(363,INT((N690 - DATE(YEAR(N690),1,1))))+364*(YEAR(N690)-i_startyear)</f>
        <v>-43317</v>
      </c>
      <c r="AG690" s="768">
        <f>MIN(363,INT((O690 - DATE(YEAR(O690),1,1))))+364*(YEAR(O690)-i_startyear)</f>
        <v>-43317</v>
      </c>
      <c r="AH690" s="768">
        <f>MIN(363,INT((P690 - DATE(YEAR(P690),1,1))))+364*(YEAR(P690)-i_startyear)</f>
        <v>-43317</v>
      </c>
      <c r="AI690" s="768">
        <f>MIN(363,INT((Q690 - DATE(YEAR(Q690),1,1))))+364*(YEAR(Q690)-i_startyear)</f>
        <v>-43317</v>
      </c>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outlineLevel="3" x14ac:dyDescent="0.35">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768">
        <f>MIN(363,INT((N691 - DATE(YEAR(N691),1,1))))+364*(YEAR(N691)-i_startyear)</f>
        <v>-43317</v>
      </c>
      <c r="AG691" s="768">
        <f>MIN(363,INT((O691 - DATE(YEAR(O691),1,1))))+364*(YEAR(O691)-i_startyear)</f>
        <v>-43317</v>
      </c>
      <c r="AH691" s="768">
        <f>MIN(363,INT((P691 - DATE(YEAR(P691),1,1))))+364*(YEAR(P691)-i_startyear)</f>
        <v>-43317</v>
      </c>
      <c r="AI691" s="768">
        <f>MIN(363,INT((Q691 - DATE(YEAR(Q691),1,1))))+364*(YEAR(Q691)-i_startyear)</f>
        <v>-43317</v>
      </c>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outlineLevel="3" x14ac:dyDescent="0.35">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768">
        <f>MIN(363,INT((K692 - DATE(YEAR(K692),1,1))))+364*(YEAR(K692)-i_startyear)</f>
        <v>-43317</v>
      </c>
      <c r="AD692" s="768">
        <f>MIN(363,INT((L692 - DATE(YEAR(L692),1,1))))+364*(YEAR(L692)-i_startyear)</f>
        <v>-43317</v>
      </c>
      <c r="AE692" s="768">
        <f>MIN(363,INT((M692 - DATE(YEAR(M692),1,1))))+364*(YEAR(M692)-i_startyear)</f>
        <v>-43317</v>
      </c>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outlineLevel="3" x14ac:dyDescent="0.35">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768">
        <f>MIN(363,INT((K693 - DATE(YEAR(K693),1,1))))+364*(YEAR(K693)-i_startyear)</f>
        <v>-43317</v>
      </c>
      <c r="AD693" s="768">
        <f>MIN(363,INT((L693 - DATE(YEAR(L693),1,1))))+364*(YEAR(L693)-i_startyear)</f>
        <v>-43317</v>
      </c>
      <c r="AE693" s="768">
        <f>MIN(363,INT((M693 - DATE(YEAR(M693),1,1))))+364*(YEAR(M693)-i_startyear)</f>
        <v>-43317</v>
      </c>
      <c r="AF693" s="768">
        <f>MIN(363,INT((N693 - DATE(YEAR(N693),1,1))))+364*(YEAR(N693)-i_startyear)</f>
        <v>-43317</v>
      </c>
      <c r="AG693" s="768">
        <f>MIN(363,INT((O693 - DATE(YEAR(O693),1,1))))+364*(YEAR(O693)-i_startyear)</f>
        <v>-43317</v>
      </c>
      <c r="AH693" s="768">
        <f>MIN(363,INT((P693 - DATE(YEAR(P693),1,1))))+364*(YEAR(P693)-i_startyear)</f>
        <v>-43317</v>
      </c>
      <c r="AI693" s="768">
        <f>MIN(363,INT((Q693 - DATE(YEAR(Q693),1,1))))+364*(YEAR(Q693)-i_startyear)</f>
        <v>-43317</v>
      </c>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outlineLevel="3" x14ac:dyDescent="0.35">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768">
        <f>MIN(363,INT((N694 - DATE(YEAR(N694),1,1))))+364*(YEAR(N694)-i_startyear)</f>
        <v>-43317</v>
      </c>
      <c r="AG694" s="768">
        <f>MIN(363,INT((O694 - DATE(YEAR(O694),1,1))))+364*(YEAR(O694)-i_startyear)</f>
        <v>-43317</v>
      </c>
      <c r="AH694" s="768">
        <f>MIN(363,INT((P694 - DATE(YEAR(P694),1,1))))+364*(YEAR(P694)-i_startyear)</f>
        <v>-43317</v>
      </c>
      <c r="AI694" s="768">
        <f>MIN(363,INT((Q694 - DATE(YEAR(Q694),1,1))))+364*(YEAR(Q694)-i_startyear)</f>
        <v>-43317</v>
      </c>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outlineLevel="3" x14ac:dyDescent="0.35">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768">
        <f>MIN(363,INT((K695 - DATE(YEAR(K695),1,1))))+364*(YEAR(K695)-i_startyear)</f>
        <v>-43317</v>
      </c>
      <c r="AD695" s="768">
        <f>MIN(363,INT((L695 - DATE(YEAR(L695),1,1))))+364*(YEAR(L695)-i_startyear)</f>
        <v>-43317</v>
      </c>
      <c r="AE695" s="768">
        <f>MIN(363,INT((M695 - DATE(YEAR(M695),1,1))))+364*(YEAR(M695)-i_startyear)</f>
        <v>-43317</v>
      </c>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outlineLevel="3" x14ac:dyDescent="0.35">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768">
        <f>MIN(363,INT((K696 - DATE(YEAR(K696),1,1))))+364*(YEAR(K696)-i_startyear)</f>
        <v>-43317</v>
      </c>
      <c r="AD696" s="768">
        <f>MIN(363,INT((L696 - DATE(YEAR(L696),1,1))))+364*(YEAR(L696)-i_startyear)</f>
        <v>-43317</v>
      </c>
      <c r="AE696" s="768">
        <f>MIN(363,INT((M696 - DATE(YEAR(M696),1,1))))+364*(YEAR(M696)-i_startyear)</f>
        <v>-43317</v>
      </c>
      <c r="AF696" s="768">
        <f>MIN(363,INT((N696 - DATE(YEAR(N696),1,1))))+364*(YEAR(N696)-i_startyear)</f>
        <v>-43317</v>
      </c>
      <c r="AG696" s="768">
        <f>MIN(363,INT((O696 - DATE(YEAR(O696),1,1))))+364*(YEAR(O696)-i_startyear)</f>
        <v>-43317</v>
      </c>
      <c r="AH696" s="768">
        <f>MIN(363,INT((P696 - DATE(YEAR(P696),1,1))))+364*(YEAR(P696)-i_startyear)</f>
        <v>-43317</v>
      </c>
      <c r="AI696" s="768">
        <f>MIN(363,INT((Q696 - DATE(YEAR(Q696),1,1))))+364*(YEAR(Q696)-i_startyear)</f>
        <v>-43317</v>
      </c>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outlineLevel="3" x14ac:dyDescent="0.35">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768">
        <f>MIN(363,INT((N697 - DATE(YEAR(N697),1,1))))+364*(YEAR(N697)-i_startyear)</f>
        <v>-43317</v>
      </c>
      <c r="AG697" s="768">
        <f>MIN(363,INT((O697 - DATE(YEAR(O697),1,1))))+364*(YEAR(O697)-i_startyear)</f>
        <v>-43317</v>
      </c>
      <c r="AH697" s="768">
        <f>MIN(363,INT((P697 - DATE(YEAR(P697),1,1))))+364*(YEAR(P697)-i_startyear)</f>
        <v>-43317</v>
      </c>
      <c r="AI697" s="768">
        <f>MIN(363,INT((Q697 - DATE(YEAR(Q697),1,1))))+364*(YEAR(Q697)-i_startyear)</f>
        <v>-43317</v>
      </c>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outlineLevel="3" x14ac:dyDescent="0.35">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768">
        <f>MIN(363,INT((K698 - DATE(YEAR(K698),1,1))))+364*(YEAR(K698)-i_startyear)</f>
        <v>-43317</v>
      </c>
      <c r="AD698" s="768">
        <f>MIN(363,INT((L698 - DATE(YEAR(L698),1,1))))+364*(YEAR(L698)-i_startyear)</f>
        <v>-43317</v>
      </c>
      <c r="AE698" s="768">
        <f>MIN(363,INT((M698 - DATE(YEAR(M698),1,1))))+364*(YEAR(M698)-i_startyear)</f>
        <v>-43317</v>
      </c>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outlineLevel="3" x14ac:dyDescent="0.35">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768">
        <f>MIN(363,INT((K699 - DATE(YEAR(K699),1,1))))+364*(YEAR(K699)-i_startyear)</f>
        <v>-43317</v>
      </c>
      <c r="AD699" s="768">
        <f>MIN(363,INT((L699 - DATE(YEAR(L699),1,1))))+364*(YEAR(L699)-i_startyear)</f>
        <v>-43317</v>
      </c>
      <c r="AE699" s="768">
        <f>MIN(363,INT((M699 - DATE(YEAR(M699),1,1))))+364*(YEAR(M699)-i_startyear)</f>
        <v>-43317</v>
      </c>
      <c r="AF699" s="768">
        <f>MIN(363,INT((N699 - DATE(YEAR(N699),1,1))))+364*(YEAR(N699)-i_startyear)</f>
        <v>-43317</v>
      </c>
      <c r="AG699" s="768">
        <f>MIN(363,INT((O699 - DATE(YEAR(O699),1,1))))+364*(YEAR(O699)-i_startyear)</f>
        <v>-43317</v>
      </c>
      <c r="AH699" s="768">
        <f>MIN(363,INT((P699 - DATE(YEAR(P699),1,1))))+364*(YEAR(P699)-i_startyear)</f>
        <v>-43317</v>
      </c>
      <c r="AI699" s="768">
        <f>MIN(363,INT((Q699 - DATE(YEAR(Q699),1,1))))+364*(YEAR(Q699)-i_startyear)</f>
        <v>-43317</v>
      </c>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outlineLevel="3" x14ac:dyDescent="0.35">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768">
        <f>MIN(363,INT((N700 - DATE(YEAR(N700),1,1))))+364*(YEAR(N700)-i_startyear)</f>
        <v>-43317</v>
      </c>
      <c r="AG700" s="768">
        <f>MIN(363,INT((O700 - DATE(YEAR(O700),1,1))))+364*(YEAR(O700)-i_startyear)</f>
        <v>-43317</v>
      </c>
      <c r="AH700" s="768">
        <f>MIN(363,INT((P700 - DATE(YEAR(P700),1,1))))+364*(YEAR(P700)-i_startyear)</f>
        <v>-43317</v>
      </c>
      <c r="AI700" s="768">
        <f>MIN(363,INT((Q700 - DATE(YEAR(Q700),1,1))))+364*(YEAR(Q700)-i_startyear)</f>
        <v>-43317</v>
      </c>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outlineLevel="3" x14ac:dyDescent="0.35">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768">
        <f>MIN(363,INT((K701 - DATE(YEAR(K701),1,1))))+364*(YEAR(K701)-i_startyear)</f>
        <v>-43317</v>
      </c>
      <c r="AD701" s="768">
        <f>MIN(363,INT((L701 - DATE(YEAR(L701),1,1))))+364*(YEAR(L701)-i_startyear)</f>
        <v>-43317</v>
      </c>
      <c r="AE701" s="768">
        <f>MIN(363,INT((M701 - DATE(YEAR(M701),1,1))))+364*(YEAR(M701)-i_startyear)</f>
        <v>-43317</v>
      </c>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outlineLevel="3" x14ac:dyDescent="0.35">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768">
        <f>MIN(363,INT((K702 - DATE(YEAR(K702),1,1))))+364*(YEAR(K702)-i_startyear)</f>
        <v>-43317</v>
      </c>
      <c r="AD702" s="768">
        <f>MIN(363,INT((L702 - DATE(YEAR(L702),1,1))))+364*(YEAR(L702)-i_startyear)</f>
        <v>-43317</v>
      </c>
      <c r="AE702" s="768">
        <f>MIN(363,INT((M702 - DATE(YEAR(M702),1,1))))+364*(YEAR(M702)-i_startyear)</f>
        <v>-43317</v>
      </c>
      <c r="AF702" s="768">
        <f>MIN(363,INT((N702 - DATE(YEAR(N702),1,1))))+364*(YEAR(N702)-i_startyear)</f>
        <v>-43317</v>
      </c>
      <c r="AG702" s="768">
        <f>MIN(363,INT((O702 - DATE(YEAR(O702),1,1))))+364*(YEAR(O702)-i_startyear)</f>
        <v>-43317</v>
      </c>
      <c r="AH702" s="768">
        <f>MIN(363,INT((P702 - DATE(YEAR(P702),1,1))))+364*(YEAR(P702)-i_startyear)</f>
        <v>-43317</v>
      </c>
      <c r="AI702" s="768">
        <f>MIN(363,INT((Q702 - DATE(YEAR(Q702),1,1))))+364*(YEAR(Q702)-i_startyear)</f>
        <v>-43317</v>
      </c>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outlineLevel="3" x14ac:dyDescent="0.35">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768">
        <f>MIN(363,INT((N703 - DATE(YEAR(N703),1,1))))+364*(YEAR(N703)-i_startyear)</f>
        <v>-43317</v>
      </c>
      <c r="AG703" s="768">
        <f>MIN(363,INT((O703 - DATE(YEAR(O703),1,1))))+364*(YEAR(O703)-i_startyear)</f>
        <v>-43317</v>
      </c>
      <c r="AH703" s="768">
        <f>MIN(363,INT((P703 - DATE(YEAR(P703),1,1))))+364*(YEAR(P703)-i_startyear)</f>
        <v>-43317</v>
      </c>
      <c r="AI703" s="768">
        <f>MIN(363,INT((Q703 - DATE(YEAR(Q703),1,1))))+364*(YEAR(Q703)-i_startyear)</f>
        <v>-43317</v>
      </c>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outlineLevel="3" x14ac:dyDescent="0.35">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768">
        <f>MIN(363,INT((K704 - DATE(YEAR(K704),1,1))))+364*(YEAR(K704)-i_startyear)</f>
        <v>-43317</v>
      </c>
      <c r="AD704" s="768">
        <f>MIN(363,INT((L704 - DATE(YEAR(L704),1,1))))+364*(YEAR(L704)-i_startyear)</f>
        <v>-43317</v>
      </c>
      <c r="AE704" s="768">
        <f>MIN(363,INT((M704 - DATE(YEAR(M704),1,1))))+364*(YEAR(M704)-i_startyear)</f>
        <v>-43317</v>
      </c>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outlineLevel="3" x14ac:dyDescent="0.35">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768">
        <f>MIN(363,INT((K705 - DATE(YEAR(K705),1,1))))+364*(YEAR(K705)-i_startyear)</f>
        <v>-43317</v>
      </c>
      <c r="AD705" s="768">
        <f>MIN(363,INT((L705 - DATE(YEAR(L705),1,1))))+364*(YEAR(L705)-i_startyear)</f>
        <v>-43317</v>
      </c>
      <c r="AE705" s="768">
        <f>MIN(363,INT((M705 - DATE(YEAR(M705),1,1))))+364*(YEAR(M705)-i_startyear)</f>
        <v>-43317</v>
      </c>
      <c r="AF705" s="768">
        <f>MIN(363,INT((N705 - DATE(YEAR(N705),1,1))))+364*(YEAR(N705)-i_startyear)</f>
        <v>-43317</v>
      </c>
      <c r="AG705" s="768">
        <f>MIN(363,INT((O705 - DATE(YEAR(O705),1,1))))+364*(YEAR(O705)-i_startyear)</f>
        <v>-43317</v>
      </c>
      <c r="AH705" s="768">
        <f>MIN(363,INT((P705 - DATE(YEAR(P705),1,1))))+364*(YEAR(P705)-i_startyear)</f>
        <v>-43317</v>
      </c>
      <c r="AI705" s="768">
        <f>MIN(363,INT((Q705 - DATE(YEAR(Q705),1,1))))+364*(YEAR(Q705)-i_startyear)</f>
        <v>-43317</v>
      </c>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outlineLevel="3" x14ac:dyDescent="0.35">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768">
        <f>MIN(363,INT((N706 - DATE(YEAR(N706),1,1))))+364*(YEAR(N706)-i_startyear)</f>
        <v>-43317</v>
      </c>
      <c r="AG706" s="768">
        <f>MIN(363,INT((O706 - DATE(YEAR(O706),1,1))))+364*(YEAR(O706)-i_startyear)</f>
        <v>-43317</v>
      </c>
      <c r="AH706" s="768">
        <f>MIN(363,INT((P706 - DATE(YEAR(P706),1,1))))+364*(YEAR(P706)-i_startyear)</f>
        <v>-43317</v>
      </c>
      <c r="AI706" s="768">
        <f>MIN(363,INT((Q706 - DATE(YEAR(Q706),1,1))))+364*(YEAR(Q706)-i_startyear)</f>
        <v>-43317</v>
      </c>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outlineLevel="3" x14ac:dyDescent="0.35">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768">
        <f>MIN(363,INT((K707 - DATE(YEAR(K707),1,1))))+364*(YEAR(K707)-i_startyear)</f>
        <v>-43317</v>
      </c>
      <c r="AD707" s="768">
        <f>MIN(363,INT((L707 - DATE(YEAR(L707),1,1))))+364*(YEAR(L707)-i_startyear)</f>
        <v>-43317</v>
      </c>
      <c r="AE707" s="768">
        <f>MIN(363,INT((M707 - DATE(YEAR(M707),1,1))))+364*(YEAR(M707)-i_startyear)</f>
        <v>-43317</v>
      </c>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outlineLevel="3" x14ac:dyDescent="0.35">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768">
        <f>MIN(363,INT((K708 - DATE(YEAR(K708),1,1))))+364*(YEAR(K708)-i_startyear)</f>
        <v>-43317</v>
      </c>
      <c r="AD708" s="768">
        <f>MIN(363,INT((L708 - DATE(YEAR(L708),1,1))))+364*(YEAR(L708)-i_startyear)</f>
        <v>-43317</v>
      </c>
      <c r="AE708" s="768">
        <f>MIN(363,INT((M708 - DATE(YEAR(M708),1,1))))+364*(YEAR(M708)-i_startyear)</f>
        <v>-43317</v>
      </c>
      <c r="AF708" s="768">
        <f>MIN(363,INT((N708 - DATE(YEAR(N708),1,1))))+364*(YEAR(N708)-i_startyear)</f>
        <v>-43317</v>
      </c>
      <c r="AG708" s="768">
        <f>MIN(363,INT((O708 - DATE(YEAR(O708),1,1))))+364*(YEAR(O708)-i_startyear)</f>
        <v>-43317</v>
      </c>
      <c r="AH708" s="768">
        <f>MIN(363,INT((P708 - DATE(YEAR(P708),1,1))))+364*(YEAR(P708)-i_startyear)</f>
        <v>-43317</v>
      </c>
      <c r="AI708" s="768">
        <f>MIN(363,INT((Q708 - DATE(YEAR(Q708),1,1))))+364*(YEAR(Q708)-i_startyear)</f>
        <v>-43317</v>
      </c>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outlineLevel="3" x14ac:dyDescent="0.35">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768">
        <f>MIN(363,INT((N709 - DATE(YEAR(N709),1,1))))+364*(YEAR(N709)-i_startyear)</f>
        <v>-43317</v>
      </c>
      <c r="AG709" s="768">
        <f>MIN(363,INT((O709 - DATE(YEAR(O709),1,1))))+364*(YEAR(O709)-i_startyear)</f>
        <v>-43317</v>
      </c>
      <c r="AH709" s="768">
        <f>MIN(363,INT((P709 - DATE(YEAR(P709),1,1))))+364*(YEAR(P709)-i_startyear)</f>
        <v>-43317</v>
      </c>
      <c r="AI709" s="768">
        <f>MIN(363,INT((Q709 - DATE(YEAR(Q709),1,1))))+364*(YEAR(Q709)-i_startyear)</f>
        <v>-43317</v>
      </c>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outlineLevel="3" x14ac:dyDescent="0.35">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768">
        <f>MIN(363,INT((K710 - DATE(YEAR(K710),1,1))))+364*(YEAR(K710)-i_startyear)</f>
        <v>-43317</v>
      </c>
      <c r="AD710" s="768">
        <f>MIN(363,INT((L710 - DATE(YEAR(L710),1,1))))+364*(YEAR(L710)-i_startyear)</f>
        <v>-43317</v>
      </c>
      <c r="AE710" s="768">
        <f>MIN(363,INT((M710 - DATE(YEAR(M710),1,1))))+364*(YEAR(M710)-i_startyear)</f>
        <v>-43317</v>
      </c>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outlineLevel="3" x14ac:dyDescent="0.35">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768">
        <f>MIN(363,INT((K711 - DATE(YEAR(K711),1,1))))+364*(YEAR(K711)-i_startyear)</f>
        <v>-43317</v>
      </c>
      <c r="AD711" s="768">
        <f>MIN(363,INT((L711 - DATE(YEAR(L711),1,1))))+364*(YEAR(L711)-i_startyear)</f>
        <v>-43317</v>
      </c>
      <c r="AE711" s="768">
        <f>MIN(363,INT((M711 - DATE(YEAR(M711),1,1))))+364*(YEAR(M711)-i_startyear)</f>
        <v>-43317</v>
      </c>
      <c r="AF711" s="768">
        <f>MIN(363,INT((N711 - DATE(YEAR(N711),1,1))))+364*(YEAR(N711)-i_startyear)</f>
        <v>-43317</v>
      </c>
      <c r="AG711" s="768">
        <f>MIN(363,INT((O711 - DATE(YEAR(O711),1,1))))+364*(YEAR(O711)-i_startyear)</f>
        <v>-43317</v>
      </c>
      <c r="AH711" s="768">
        <f>MIN(363,INT((P711 - DATE(YEAR(P711),1,1))))+364*(YEAR(P711)-i_startyear)</f>
        <v>-43317</v>
      </c>
      <c r="AI711" s="768">
        <f>MIN(363,INT((Q711 - DATE(YEAR(Q711),1,1))))+364*(YEAR(Q711)-i_startyear)</f>
        <v>-43317</v>
      </c>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768">
        <f>MIN(363,INT((N712 - DATE(YEAR(N712),1,1))))+364*(YEAR(N712)-i_startyear)</f>
        <v>-43317</v>
      </c>
      <c r="AG712" s="768">
        <f>MIN(363,INT((O712 - DATE(YEAR(O712),1,1))))+364*(YEAR(O712)-i_startyear)</f>
        <v>-43317</v>
      </c>
      <c r="AH712" s="768">
        <f>MIN(363,INT((P712 - DATE(YEAR(P712),1,1))))+364*(YEAR(P712)-i_startyear)</f>
        <v>-43317</v>
      </c>
      <c r="AI712" s="768">
        <f>MIN(363,INT((Q712 - DATE(YEAR(Q712),1,1))))+364*(YEAR(Q712)-i_startyear)</f>
        <v>-43317</v>
      </c>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outlineLevel="3" x14ac:dyDescent="0.35">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768">
        <f>MIN(363,INT((K713 - DATE(YEAR(K713),1,1))))+364*(YEAR(K713)-i_startyear)</f>
        <v>-43317</v>
      </c>
      <c r="AD713" s="768">
        <f>MIN(363,INT((L713 - DATE(YEAR(L713),1,1))))+364*(YEAR(L713)-i_startyear)</f>
        <v>-43317</v>
      </c>
      <c r="AE713" s="768">
        <f>MIN(363,INT((M713 - DATE(YEAR(M713),1,1))))+364*(YEAR(M713)-i_startyear)</f>
        <v>-43317</v>
      </c>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outlineLevel="3" x14ac:dyDescent="0.35">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768">
        <f>MIN(363,INT((K714 - DATE(YEAR(K714),1,1))))+364*(YEAR(K714)-i_startyear)</f>
        <v>-43317</v>
      </c>
      <c r="AD714" s="768">
        <f>MIN(363,INT((L714 - DATE(YEAR(L714),1,1))))+364*(YEAR(L714)-i_startyear)</f>
        <v>-43317</v>
      </c>
      <c r="AE714" s="768">
        <f>MIN(363,INT((M714 - DATE(YEAR(M714),1,1))))+364*(YEAR(M714)-i_startyear)</f>
        <v>-43317</v>
      </c>
      <c r="AF714" s="768">
        <f>MIN(363,INT((N714 - DATE(YEAR(N714),1,1))))+364*(YEAR(N714)-i_startyear)</f>
        <v>-43317</v>
      </c>
      <c r="AG714" s="768">
        <f>MIN(363,INT((O714 - DATE(YEAR(O714),1,1))))+364*(YEAR(O714)-i_startyear)</f>
        <v>-43317</v>
      </c>
      <c r="AH714" s="768">
        <f>MIN(363,INT((P714 - DATE(YEAR(P714),1,1))))+364*(YEAR(P714)-i_startyear)</f>
        <v>-43317</v>
      </c>
      <c r="AI714" s="768">
        <f>MIN(363,INT((Q714 - DATE(YEAR(Q714),1,1))))+364*(YEAR(Q714)-i_startyear)</f>
        <v>-43317</v>
      </c>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outlineLevel="3" x14ac:dyDescent="0.35">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768">
        <f>MIN(363,INT((N715 - DATE(YEAR(N715),1,1))))+364*(YEAR(N715)-i_startyear)</f>
        <v>-43317</v>
      </c>
      <c r="AG715" s="768">
        <f>MIN(363,INT((O715 - DATE(YEAR(O715),1,1))))+364*(YEAR(O715)-i_startyear)</f>
        <v>-43317</v>
      </c>
      <c r="AH715" s="768">
        <f>MIN(363,INT((P715 - DATE(YEAR(P715),1,1))))+364*(YEAR(P715)-i_startyear)</f>
        <v>-43317</v>
      </c>
      <c r="AI715" s="768">
        <f>MIN(363,INT((Q715 - DATE(YEAR(Q715),1,1))))+364*(YEAR(Q715)-i_startyear)</f>
        <v>-43317</v>
      </c>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outlineLevel="3" x14ac:dyDescent="0.35">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768">
        <f>MIN(363,INT((K716 - DATE(YEAR(K716),1,1))))+364*(YEAR(K716)-i_startyear)</f>
        <v>-43317</v>
      </c>
      <c r="AD716" s="768">
        <f>MIN(363,INT((L716 - DATE(YEAR(L716),1,1))))+364*(YEAR(L716)-i_startyear)</f>
        <v>-43317</v>
      </c>
      <c r="AE716" s="768">
        <f>MIN(363,INT((M716 - DATE(YEAR(M716),1,1))))+364*(YEAR(M716)-i_startyear)</f>
        <v>-43317</v>
      </c>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outlineLevel="3" x14ac:dyDescent="0.35">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768">
        <f>MIN(363,INT((K717 - DATE(YEAR(K717),1,1))))+364*(YEAR(K717)-i_startyear)</f>
        <v>-43317</v>
      </c>
      <c r="AD717" s="768">
        <f>MIN(363,INT((L717 - DATE(YEAR(L717),1,1))))+364*(YEAR(L717)-i_startyear)</f>
        <v>-43317</v>
      </c>
      <c r="AE717" s="768">
        <f>MIN(363,INT((M717 - DATE(YEAR(M717),1,1))))+364*(YEAR(M717)-i_startyear)</f>
        <v>-43317</v>
      </c>
      <c r="AF717" s="768">
        <f>MIN(363,INT((N717 - DATE(YEAR(N717),1,1))))+364*(YEAR(N717)-i_startyear)</f>
        <v>-43317</v>
      </c>
      <c r="AG717" s="768">
        <f>MIN(363,INT((O717 - DATE(YEAR(O717),1,1))))+364*(YEAR(O717)-i_startyear)</f>
        <v>-43317</v>
      </c>
      <c r="AH717" s="768">
        <f>MIN(363,INT((P717 - DATE(YEAR(P717),1,1))))+364*(YEAR(P717)-i_startyear)</f>
        <v>-43317</v>
      </c>
      <c r="AI717" s="768">
        <f>MIN(363,INT((Q717 - DATE(YEAR(Q717),1,1))))+364*(YEAR(Q717)-i_startyear)</f>
        <v>-43317</v>
      </c>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outlineLevel="3" x14ac:dyDescent="0.35">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768">
        <f>MIN(363,INT((N718 - DATE(YEAR(N718),1,1))))+364*(YEAR(N718)-i_startyear)</f>
        <v>-43317</v>
      </c>
      <c r="AG718" s="768">
        <f>MIN(363,INT((O718 - DATE(YEAR(O718),1,1))))+364*(YEAR(O718)-i_startyear)</f>
        <v>-43317</v>
      </c>
      <c r="AH718" s="768">
        <f>MIN(363,INT((P718 - DATE(YEAR(P718),1,1))))+364*(YEAR(P718)-i_startyear)</f>
        <v>-43317</v>
      </c>
      <c r="AI718" s="768">
        <f>MIN(363,INT((Q718 - DATE(YEAR(Q718),1,1))))+364*(YEAR(Q718)-i_startyear)</f>
        <v>-43317</v>
      </c>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outlineLevel="3" x14ac:dyDescent="0.35">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768">
        <f>MIN(363,INT((K719 - DATE(YEAR(K719),1,1))))+364*(YEAR(K719)-i_startyear)</f>
        <v>-43317</v>
      </c>
      <c r="AD719" s="768">
        <f>MIN(363,INT((L719 - DATE(YEAR(L719),1,1))))+364*(YEAR(L719)-i_startyear)</f>
        <v>-43317</v>
      </c>
      <c r="AE719" s="768">
        <f>MIN(363,INT((M719 - DATE(YEAR(M719),1,1))))+364*(YEAR(M719)-i_startyear)</f>
        <v>-43317</v>
      </c>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outlineLevel="3" x14ac:dyDescent="0.35">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768">
        <f>MIN(363,INT((K720 - DATE(YEAR(K720),1,1))))+364*(YEAR(K720)-i_startyear)</f>
        <v>-43317</v>
      </c>
      <c r="AD720" s="768">
        <f>MIN(363,INT((L720 - DATE(YEAR(L720),1,1))))+364*(YEAR(L720)-i_startyear)</f>
        <v>-43317</v>
      </c>
      <c r="AE720" s="768">
        <f>MIN(363,INT((M720 - DATE(YEAR(M720),1,1))))+364*(YEAR(M720)-i_startyear)</f>
        <v>-43317</v>
      </c>
      <c r="AF720" s="768">
        <f>MIN(363,INT((N720 - DATE(YEAR(N720),1,1))))+364*(YEAR(N720)-i_startyear)</f>
        <v>-43317</v>
      </c>
      <c r="AG720" s="768">
        <f>MIN(363,INT((O720 - DATE(YEAR(O720),1,1))))+364*(YEAR(O720)-i_startyear)</f>
        <v>-43317</v>
      </c>
      <c r="AH720" s="768">
        <f>MIN(363,INT((P720 - DATE(YEAR(P720),1,1))))+364*(YEAR(P720)-i_startyear)</f>
        <v>-43317</v>
      </c>
      <c r="AI720" s="768">
        <f>MIN(363,INT((Q720 - DATE(YEAR(Q720),1,1))))+364*(YEAR(Q720)-i_startyear)</f>
        <v>-43317</v>
      </c>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outlineLevel="3" x14ac:dyDescent="0.35">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768">
        <f>MIN(363,INT((N721 - DATE(YEAR(N721),1,1))))+364*(YEAR(N721)-i_startyear)</f>
        <v>-43317</v>
      </c>
      <c r="AG721" s="768">
        <f>MIN(363,INT((O721 - DATE(YEAR(O721),1,1))))+364*(YEAR(O721)-i_startyear)</f>
        <v>-43317</v>
      </c>
      <c r="AH721" s="768">
        <f>MIN(363,INT((P721 - DATE(YEAR(P721),1,1))))+364*(YEAR(P721)-i_startyear)</f>
        <v>-43317</v>
      </c>
      <c r="AI721" s="768">
        <f>MIN(363,INT((Q721 - DATE(YEAR(Q721),1,1))))+364*(YEAR(Q721)-i_startyear)</f>
        <v>-43317</v>
      </c>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outlineLevel="3" x14ac:dyDescent="0.35">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768">
        <f>MIN(363,INT((K722 - DATE(YEAR(K722),1,1))))+364*(YEAR(K722)-i_startyear)</f>
        <v>-43317</v>
      </c>
      <c r="AD722" s="768">
        <f>MIN(363,INT((L722 - DATE(YEAR(L722),1,1))))+364*(YEAR(L722)-i_startyear)</f>
        <v>-43317</v>
      </c>
      <c r="AE722" s="768">
        <f>MIN(363,INT((M722 - DATE(YEAR(M722),1,1))))+364*(YEAR(M722)-i_startyear)</f>
        <v>-43317</v>
      </c>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outlineLevel="3" x14ac:dyDescent="0.35">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768">
        <f>MIN(363,INT((K723 - DATE(YEAR(K723),1,1))))+364*(YEAR(K723)-i_startyear)</f>
        <v>-43317</v>
      </c>
      <c r="AD723" s="768">
        <f>MIN(363,INT((L723 - DATE(YEAR(L723),1,1))))+364*(YEAR(L723)-i_startyear)</f>
        <v>-43317</v>
      </c>
      <c r="AE723" s="768">
        <f>MIN(363,INT((M723 - DATE(YEAR(M723),1,1))))+364*(YEAR(M723)-i_startyear)</f>
        <v>-43317</v>
      </c>
      <c r="AF723" s="768">
        <f>MIN(363,INT((N723 - DATE(YEAR(N723),1,1))))+364*(YEAR(N723)-i_startyear)</f>
        <v>-43317</v>
      </c>
      <c r="AG723" s="768">
        <f>MIN(363,INT((O723 - DATE(YEAR(O723),1,1))))+364*(YEAR(O723)-i_startyear)</f>
        <v>-43317</v>
      </c>
      <c r="AH723" s="768">
        <f>MIN(363,INT((P723 - DATE(YEAR(P723),1,1))))+364*(YEAR(P723)-i_startyear)</f>
        <v>-43317</v>
      </c>
      <c r="AI723" s="768">
        <f>MIN(363,INT((Q723 - DATE(YEAR(Q723),1,1))))+364*(YEAR(Q723)-i_startyear)</f>
        <v>-43317</v>
      </c>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outlineLevel="3" x14ac:dyDescent="0.35">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768">
        <f>MIN(363,INT((N724 - DATE(YEAR(N724),1,1))))+364*(YEAR(N724)-i_startyear)</f>
        <v>-43317</v>
      </c>
      <c r="AG724" s="768">
        <f>MIN(363,INT((O724 - DATE(YEAR(O724),1,1))))+364*(YEAR(O724)-i_startyear)</f>
        <v>-43317</v>
      </c>
      <c r="AH724" s="768">
        <f>MIN(363,INT((P724 - DATE(YEAR(P724),1,1))))+364*(YEAR(P724)-i_startyear)</f>
        <v>-43317</v>
      </c>
      <c r="AI724" s="768">
        <f>MIN(363,INT((Q724 - DATE(YEAR(Q724),1,1))))+364*(YEAR(Q724)-i_startyear)</f>
        <v>-43317</v>
      </c>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outlineLevel="3" x14ac:dyDescent="0.35">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768">
        <f>MIN(363,INT((K725 - DATE(YEAR(K725),1,1))))+364*(YEAR(K725)-i_startyear)</f>
        <v>-43317</v>
      </c>
      <c r="AD725" s="768">
        <f>MIN(363,INT((L725 - DATE(YEAR(L725),1,1))))+364*(YEAR(L725)-i_startyear)</f>
        <v>-43317</v>
      </c>
      <c r="AE725" s="768">
        <f>MIN(363,INT((M725 - DATE(YEAR(M725),1,1))))+364*(YEAR(M725)-i_startyear)</f>
        <v>-43317</v>
      </c>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outlineLevel="3" x14ac:dyDescent="0.35">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768">
        <f>MIN(363,INT((K726 - DATE(YEAR(K726),1,1))))+364*(YEAR(K726)-i_startyear)</f>
        <v>-43317</v>
      </c>
      <c r="AD726" s="768">
        <f>MIN(363,INT((L726 - DATE(YEAR(L726),1,1))))+364*(YEAR(L726)-i_startyear)</f>
        <v>-43317</v>
      </c>
      <c r="AE726" s="768">
        <f>MIN(363,INT((M726 - DATE(YEAR(M726),1,1))))+364*(YEAR(M726)-i_startyear)</f>
        <v>-43317</v>
      </c>
      <c r="AF726" s="768">
        <f>MIN(363,INT((N726 - DATE(YEAR(N726),1,1))))+364*(YEAR(N726)-i_startyear)</f>
        <v>-43317</v>
      </c>
      <c r="AG726" s="768">
        <f>MIN(363,INT((O726 - DATE(YEAR(O726),1,1))))+364*(YEAR(O726)-i_startyear)</f>
        <v>-43317</v>
      </c>
      <c r="AH726" s="768">
        <f>MIN(363,INT((P726 - DATE(YEAR(P726),1,1))))+364*(YEAR(P726)-i_startyear)</f>
        <v>-43317</v>
      </c>
      <c r="AI726" s="768">
        <f>MIN(363,INT((Q726 - DATE(YEAR(Q726),1,1))))+364*(YEAR(Q726)-i_startyear)</f>
        <v>-43317</v>
      </c>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outlineLevel="3" x14ac:dyDescent="0.35">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768">
        <f>MIN(363,INT((N727 - DATE(YEAR(N727),1,1))))+364*(YEAR(N727)-i_startyear)</f>
        <v>-43317</v>
      </c>
      <c r="AG727" s="768">
        <f>MIN(363,INT((O727 - DATE(YEAR(O727),1,1))))+364*(YEAR(O727)-i_startyear)</f>
        <v>-43317</v>
      </c>
      <c r="AH727" s="768">
        <f>MIN(363,INT((P727 - DATE(YEAR(P727),1,1))))+364*(YEAR(P727)-i_startyear)</f>
        <v>-43317</v>
      </c>
      <c r="AI727" s="768">
        <f>MIN(363,INT((Q727 - DATE(YEAR(Q727),1,1))))+364*(YEAR(Q727)-i_startyear)</f>
        <v>-43317</v>
      </c>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outlineLevel="3" x14ac:dyDescent="0.35">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768">
        <f>MIN(363,INT((K728 - DATE(YEAR(K728),1,1))))+364*(YEAR(K728)-i_startyear)</f>
        <v>-43317</v>
      </c>
      <c r="AD728" s="768">
        <f>MIN(363,INT((L728 - DATE(YEAR(L728),1,1))))+364*(YEAR(L728)-i_startyear)</f>
        <v>-43317</v>
      </c>
      <c r="AE728" s="768">
        <f>MIN(363,INT((M728 - DATE(YEAR(M728),1,1))))+364*(YEAR(M728)-i_startyear)</f>
        <v>-43317</v>
      </c>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outlineLevel="3" x14ac:dyDescent="0.35">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768">
        <f>MIN(363,INT((K729 - DATE(YEAR(K729),1,1))))+364*(YEAR(K729)-i_startyear)</f>
        <v>-43317</v>
      </c>
      <c r="AD729" s="768">
        <f>MIN(363,INT((L729 - DATE(YEAR(L729),1,1))))+364*(YEAR(L729)-i_startyear)</f>
        <v>-43317</v>
      </c>
      <c r="AE729" s="768">
        <f>MIN(363,INT((M729 - DATE(YEAR(M729),1,1))))+364*(YEAR(M729)-i_startyear)</f>
        <v>-43317</v>
      </c>
      <c r="AF729" s="768">
        <f>MIN(363,INT((N729 - DATE(YEAR(N729),1,1))))+364*(YEAR(N729)-i_startyear)</f>
        <v>-43317</v>
      </c>
      <c r="AG729" s="768">
        <f>MIN(363,INT((O729 - DATE(YEAR(O729),1,1))))+364*(YEAR(O729)-i_startyear)</f>
        <v>-43317</v>
      </c>
      <c r="AH729" s="768">
        <f>MIN(363,INT((P729 - DATE(YEAR(P729),1,1))))+364*(YEAR(P729)-i_startyear)</f>
        <v>-43317</v>
      </c>
      <c r="AI729" s="768">
        <f>MIN(363,INT((Q729 - DATE(YEAR(Q729),1,1))))+364*(YEAR(Q729)-i_startyear)</f>
        <v>-43317</v>
      </c>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outlineLevel="3" x14ac:dyDescent="0.35">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768">
        <f>MIN(363,INT((N730 - DATE(YEAR(N730),1,1))))+364*(YEAR(N730)-i_startyear)</f>
        <v>-43317</v>
      </c>
      <c r="AG730" s="768">
        <f>MIN(363,INT((O730 - DATE(YEAR(O730),1,1))))+364*(YEAR(O730)-i_startyear)</f>
        <v>-43317</v>
      </c>
      <c r="AH730" s="768">
        <f>MIN(363,INT((P730 - DATE(YEAR(P730),1,1))))+364*(YEAR(P730)-i_startyear)</f>
        <v>-43317</v>
      </c>
      <c r="AI730" s="768">
        <f>MIN(363,INT((Q730 - DATE(YEAR(Q730),1,1))))+364*(YEAR(Q730)-i_startyear)</f>
        <v>-43317</v>
      </c>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outlineLevel="3" x14ac:dyDescent="0.35">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768">
        <f>MIN(363,INT((K731 - DATE(YEAR(K731),1,1))))+364*(YEAR(K731)-i_startyear)</f>
        <v>-43317</v>
      </c>
      <c r="AD731" s="768">
        <f>MIN(363,INT((L731 - DATE(YEAR(L731),1,1))))+364*(YEAR(L731)-i_startyear)</f>
        <v>-43317</v>
      </c>
      <c r="AE731" s="768">
        <f>MIN(363,INT((M731 - DATE(YEAR(M731),1,1))))+364*(YEAR(M731)-i_startyear)</f>
        <v>-43317</v>
      </c>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outlineLevel="3" x14ac:dyDescent="0.35">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768">
        <f>MIN(363,INT((K732 - DATE(YEAR(K732),1,1))))+364*(YEAR(K732)-i_startyear)</f>
        <v>-43317</v>
      </c>
      <c r="AD732" s="768">
        <f>MIN(363,INT((L732 - DATE(YEAR(L732),1,1))))+364*(YEAR(L732)-i_startyear)</f>
        <v>-43317</v>
      </c>
      <c r="AE732" s="768">
        <f>MIN(363,INT((M732 - DATE(YEAR(M732),1,1))))+364*(YEAR(M732)-i_startyear)</f>
        <v>-43317</v>
      </c>
      <c r="AF732" s="768">
        <f>MIN(363,INT((N732 - DATE(YEAR(N732),1,1))))+364*(YEAR(N732)-i_startyear)</f>
        <v>-43317</v>
      </c>
      <c r="AG732" s="768">
        <f>MIN(363,INT((O732 - DATE(YEAR(O732),1,1))))+364*(YEAR(O732)-i_startyear)</f>
        <v>-43317</v>
      </c>
      <c r="AH732" s="768">
        <f>MIN(363,INT((P732 - DATE(YEAR(P732),1,1))))+364*(YEAR(P732)-i_startyear)</f>
        <v>-43317</v>
      </c>
      <c r="AI732" s="768">
        <f>MIN(363,INT((Q732 - DATE(YEAR(Q732),1,1))))+364*(YEAR(Q732)-i_startyear)</f>
        <v>-43317</v>
      </c>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outlineLevel="3" x14ac:dyDescent="0.35">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768">
        <f>MIN(363,INT((N733 - DATE(YEAR(N733),1,1))))+364*(YEAR(N733)-i_startyear)</f>
        <v>-43317</v>
      </c>
      <c r="AG733" s="768">
        <f>MIN(363,INT((O733 - DATE(YEAR(O733),1,1))))+364*(YEAR(O733)-i_startyear)</f>
        <v>-43317</v>
      </c>
      <c r="AH733" s="768">
        <f>MIN(363,INT((P733 - DATE(YEAR(P733),1,1))))+364*(YEAR(P733)-i_startyear)</f>
        <v>-43317</v>
      </c>
      <c r="AI733" s="768">
        <f>MIN(363,INT((Q733 - DATE(YEAR(Q733),1,1))))+364*(YEAR(Q733)-i_startyear)</f>
        <v>-43317</v>
      </c>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outlineLevel="3" x14ac:dyDescent="0.35">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768">
        <f>MIN(363,INT((K734 - DATE(YEAR(K734),1,1))))+364*(YEAR(K734)-i_startyear)</f>
        <v>-43317</v>
      </c>
      <c r="AD734" s="768">
        <f>MIN(363,INT((L734 - DATE(YEAR(L734),1,1))))+364*(YEAR(L734)-i_startyear)</f>
        <v>-43317</v>
      </c>
      <c r="AE734" s="768">
        <f>MIN(363,INT((M734 - DATE(YEAR(M734),1,1))))+364*(YEAR(M734)-i_startyear)</f>
        <v>-43317</v>
      </c>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outlineLevel="3" x14ac:dyDescent="0.35">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768">
        <f>MIN(363,INT((K735 - DATE(YEAR(K735),1,1))))+364*(YEAR(K735)-i_startyear)</f>
        <v>-43317</v>
      </c>
      <c r="AD735" s="768">
        <f>MIN(363,INT((L735 - DATE(YEAR(L735),1,1))))+364*(YEAR(L735)-i_startyear)</f>
        <v>-43317</v>
      </c>
      <c r="AE735" s="768">
        <f>MIN(363,INT((M735 - DATE(YEAR(M735),1,1))))+364*(YEAR(M735)-i_startyear)</f>
        <v>-43317</v>
      </c>
      <c r="AF735" s="768">
        <f>MIN(363,INT((N735 - DATE(YEAR(N735),1,1))))+364*(YEAR(N735)-i_startyear)</f>
        <v>-43317</v>
      </c>
      <c r="AG735" s="768">
        <f>MIN(363,INT((O735 - DATE(YEAR(O735),1,1))))+364*(YEAR(O735)-i_startyear)</f>
        <v>-43317</v>
      </c>
      <c r="AH735" s="768">
        <f>MIN(363,INT((P735 - DATE(YEAR(P735),1,1))))+364*(YEAR(P735)-i_startyear)</f>
        <v>-43317</v>
      </c>
      <c r="AI735" s="768">
        <f>MIN(363,INT((Q735 - DATE(YEAR(Q735),1,1))))+364*(YEAR(Q735)-i_startyear)</f>
        <v>-43317</v>
      </c>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outlineLevel="3" x14ac:dyDescent="0.35">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768">
        <f>MIN(363,INT((N736 - DATE(YEAR(N736),1,1))))+364*(YEAR(N736)-i_startyear)</f>
        <v>-43317</v>
      </c>
      <c r="AG736" s="768">
        <f>MIN(363,INT((O736 - DATE(YEAR(O736),1,1))))+364*(YEAR(O736)-i_startyear)</f>
        <v>-43317</v>
      </c>
      <c r="AH736" s="768">
        <f>MIN(363,INT((P736 - DATE(YEAR(P736),1,1))))+364*(YEAR(P736)-i_startyear)</f>
        <v>-43317</v>
      </c>
      <c r="AI736" s="768">
        <f>MIN(363,INT((Q736 - DATE(YEAR(Q736),1,1))))+364*(YEAR(Q736)-i_startyear)</f>
        <v>-43317</v>
      </c>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outlineLevel="3" x14ac:dyDescent="0.35">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768">
        <f>MIN(363,INT((K737 - DATE(YEAR(K737),1,1))))+364*(YEAR(K737)-i_startyear)</f>
        <v>-43317</v>
      </c>
      <c r="AD737" s="768">
        <f>MIN(363,INT((L737 - DATE(YEAR(L737),1,1))))+364*(YEAR(L737)-i_startyear)</f>
        <v>-43317</v>
      </c>
      <c r="AE737" s="768">
        <f>MIN(363,INT((M737 - DATE(YEAR(M737),1,1))))+364*(YEAR(M737)-i_startyear)</f>
        <v>-43317</v>
      </c>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outlineLevel="3" x14ac:dyDescent="0.35">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768">
        <f>MIN(363,INT((K738 - DATE(YEAR(K738),1,1))))+364*(YEAR(K738)-i_startyear)</f>
        <v>-43317</v>
      </c>
      <c r="AD738" s="768">
        <f>MIN(363,INT((L738 - DATE(YEAR(L738),1,1))))+364*(YEAR(L738)-i_startyear)</f>
        <v>-43317</v>
      </c>
      <c r="AE738" s="768">
        <f>MIN(363,INT((M738 - DATE(YEAR(M738),1,1))))+364*(YEAR(M738)-i_startyear)</f>
        <v>-43317</v>
      </c>
      <c r="AF738" s="768">
        <f>MIN(363,INT((N738 - DATE(YEAR(N738),1,1))))+364*(YEAR(N738)-i_startyear)</f>
        <v>-43317</v>
      </c>
      <c r="AG738" s="768">
        <f>MIN(363,INT((O738 - DATE(YEAR(O738),1,1))))+364*(YEAR(O738)-i_startyear)</f>
        <v>-43317</v>
      </c>
      <c r="AH738" s="768">
        <f>MIN(363,INT((P738 - DATE(YEAR(P738),1,1))))+364*(YEAR(P738)-i_startyear)</f>
        <v>-43317</v>
      </c>
      <c r="AI738" s="768">
        <f>MIN(363,INT((Q738 - DATE(YEAR(Q738),1,1))))+364*(YEAR(Q738)-i_startyear)</f>
        <v>-43317</v>
      </c>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outlineLevel="3" x14ac:dyDescent="0.35">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768">
        <f>MIN(363,INT((N739 - DATE(YEAR(N739),1,1))))+364*(YEAR(N739)-i_startyear)</f>
        <v>-43317</v>
      </c>
      <c r="AG739" s="768">
        <f>MIN(363,INT((O739 - DATE(YEAR(O739),1,1))))+364*(YEAR(O739)-i_startyear)</f>
        <v>-43317</v>
      </c>
      <c r="AH739" s="768">
        <f>MIN(363,INT((P739 - DATE(YEAR(P739),1,1))))+364*(YEAR(P739)-i_startyear)</f>
        <v>-43317</v>
      </c>
      <c r="AI739" s="768">
        <f>MIN(363,INT((Q739 - DATE(YEAR(Q739),1,1))))+364*(YEAR(Q739)-i_startyear)</f>
        <v>-43317</v>
      </c>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outlineLevel="3" x14ac:dyDescent="0.35">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768">
        <f>MIN(363,INT((K740 - DATE(YEAR(K740),1,1))))+364*(YEAR(K740)-i_startyear)</f>
        <v>-43317</v>
      </c>
      <c r="AD740" s="768">
        <f>MIN(363,INT((L740 - DATE(YEAR(L740),1,1))))+364*(YEAR(L740)-i_startyear)</f>
        <v>-43317</v>
      </c>
      <c r="AE740" s="768">
        <f>MIN(363,INT((M740 - DATE(YEAR(M740),1,1))))+364*(YEAR(M740)-i_startyear)</f>
        <v>-43317</v>
      </c>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outlineLevel="3" x14ac:dyDescent="0.35">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768">
        <f>MIN(363,INT((K741 - DATE(YEAR(K741),1,1))))+364*(YEAR(K741)-i_startyear)</f>
        <v>-43317</v>
      </c>
      <c r="AD741" s="768">
        <f>MIN(363,INT((L741 - DATE(YEAR(L741),1,1))))+364*(YEAR(L741)-i_startyear)</f>
        <v>-43317</v>
      </c>
      <c r="AE741" s="768">
        <f>MIN(363,INT((M741 - DATE(YEAR(M741),1,1))))+364*(YEAR(M741)-i_startyear)</f>
        <v>-43317</v>
      </c>
      <c r="AF741" s="768">
        <f>MIN(363,INT((N741 - DATE(YEAR(N741),1,1))))+364*(YEAR(N741)-i_startyear)</f>
        <v>-43317</v>
      </c>
      <c r="AG741" s="768">
        <f>MIN(363,INT((O741 - DATE(YEAR(O741),1,1))))+364*(YEAR(O741)-i_startyear)</f>
        <v>-43317</v>
      </c>
      <c r="AH741" s="768">
        <f>MIN(363,INT((P741 - DATE(YEAR(P741),1,1))))+364*(YEAR(P741)-i_startyear)</f>
        <v>-43317</v>
      </c>
      <c r="AI741" s="768">
        <f>MIN(363,INT((Q741 - DATE(YEAR(Q741),1,1))))+364*(YEAR(Q741)-i_startyear)</f>
        <v>-43317</v>
      </c>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outlineLevel="3" x14ac:dyDescent="0.35">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768">
        <f>MIN(363,INT((N742 - DATE(YEAR(N742),1,1))))+364*(YEAR(N742)-i_startyear)</f>
        <v>-43317</v>
      </c>
      <c r="AG742" s="768">
        <f>MIN(363,INT((O742 - DATE(YEAR(O742),1,1))))+364*(YEAR(O742)-i_startyear)</f>
        <v>-43317</v>
      </c>
      <c r="AH742" s="768">
        <f>MIN(363,INT((P742 - DATE(YEAR(P742),1,1))))+364*(YEAR(P742)-i_startyear)</f>
        <v>-43317</v>
      </c>
      <c r="AI742" s="768">
        <f>MIN(363,INT((Q742 - DATE(YEAR(Q742),1,1))))+364*(YEAR(Q742)-i_startyear)</f>
        <v>-43317</v>
      </c>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outlineLevel="3" x14ac:dyDescent="0.35">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768">
        <f>MIN(363,INT((K743 - DATE(YEAR(K743),1,1))))+364*(YEAR(K743)-i_startyear)</f>
        <v>-43317</v>
      </c>
      <c r="AD743" s="768">
        <f>MIN(363,INT((L743 - DATE(YEAR(L743),1,1))))+364*(YEAR(L743)-i_startyear)</f>
        <v>-43317</v>
      </c>
      <c r="AE743" s="768">
        <f>MIN(363,INT((M743 - DATE(YEAR(M743),1,1))))+364*(YEAR(M743)-i_startyear)</f>
        <v>-43317</v>
      </c>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768">
        <f>MIN(363,INT((K744 - DATE(YEAR(K744),1,1))))+364*(YEAR(K744)-i_startyear)</f>
        <v>-43317</v>
      </c>
      <c r="AD744" s="768">
        <f>MIN(363,INT((L744 - DATE(YEAR(L744),1,1))))+364*(YEAR(L744)-i_startyear)</f>
        <v>-43317</v>
      </c>
      <c r="AE744" s="768">
        <f>MIN(363,INT((M744 - DATE(YEAR(M744),1,1))))+364*(YEAR(M744)-i_startyear)</f>
        <v>-43317</v>
      </c>
      <c r="AF744" s="768">
        <f>MIN(363,INT((N744 - DATE(YEAR(N744),1,1))))+364*(YEAR(N744)-i_startyear)</f>
        <v>-43317</v>
      </c>
      <c r="AG744" s="768">
        <f>MIN(363,INT((O744 - DATE(YEAR(O744),1,1))))+364*(YEAR(O744)-i_startyear)</f>
        <v>-43317</v>
      </c>
      <c r="AH744" s="768">
        <f>MIN(363,INT((P744 - DATE(YEAR(P744),1,1))))+364*(YEAR(P744)-i_startyear)</f>
        <v>-43317</v>
      </c>
      <c r="AI744" s="768">
        <f>MIN(363,INT((Q744 - DATE(YEAR(Q744),1,1))))+364*(YEAR(Q744)-i_startyear)</f>
        <v>-43317</v>
      </c>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outlineLevel="3" x14ac:dyDescent="0.35">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768">
        <f>MIN(363,INT((N745 - DATE(YEAR(N745),1,1))))+364*(YEAR(N745)-i_startyear)</f>
        <v>-43317</v>
      </c>
      <c r="AG745" s="768">
        <f>MIN(363,INT((O745 - DATE(YEAR(O745),1,1))))+364*(YEAR(O745)-i_startyear)</f>
        <v>-43317</v>
      </c>
      <c r="AH745" s="768">
        <f>MIN(363,INT((P745 - DATE(YEAR(P745),1,1))))+364*(YEAR(P745)-i_startyear)</f>
        <v>-43317</v>
      </c>
      <c r="AI745" s="768">
        <f>MIN(363,INT((Q745 - DATE(YEAR(Q745),1,1))))+364*(YEAR(Q745)-i_startyear)</f>
        <v>-43317</v>
      </c>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outlineLevel="3" x14ac:dyDescent="0.35">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768">
        <f>MIN(363,INT((K746 - DATE(YEAR(K746),1,1))))+364*(YEAR(K746)-i_startyear)</f>
        <v>-43317</v>
      </c>
      <c r="AD746" s="768">
        <f>MIN(363,INT((L746 - DATE(YEAR(L746),1,1))))+364*(YEAR(L746)-i_startyear)</f>
        <v>-43317</v>
      </c>
      <c r="AE746" s="768">
        <f>MIN(363,INT((M746 - DATE(YEAR(M746),1,1))))+364*(YEAR(M746)-i_startyear)</f>
        <v>-43317</v>
      </c>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outlineLevel="3" x14ac:dyDescent="0.35">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768">
        <f>MIN(363,INT((K747 - DATE(YEAR(K747),1,1))))+364*(YEAR(K747)-i_startyear)</f>
        <v>-43317</v>
      </c>
      <c r="AD747" s="768">
        <f>MIN(363,INT((L747 - DATE(YEAR(L747),1,1))))+364*(YEAR(L747)-i_startyear)</f>
        <v>-43317</v>
      </c>
      <c r="AE747" s="768">
        <f>MIN(363,INT((M747 - DATE(YEAR(M747),1,1))))+364*(YEAR(M747)-i_startyear)</f>
        <v>-43317</v>
      </c>
      <c r="AF747" s="768">
        <f>MIN(363,INT((N747 - DATE(YEAR(N747),1,1))))+364*(YEAR(N747)-i_startyear)</f>
        <v>-43317</v>
      </c>
      <c r="AG747" s="768">
        <f>MIN(363,INT((O747 - DATE(YEAR(O747),1,1))))+364*(YEAR(O747)-i_startyear)</f>
        <v>-43317</v>
      </c>
      <c r="AH747" s="768">
        <f>MIN(363,INT((P747 - DATE(YEAR(P747),1,1))))+364*(YEAR(P747)-i_startyear)</f>
        <v>-43317</v>
      </c>
      <c r="AI747" s="768">
        <f>MIN(363,INT((Q747 - DATE(YEAR(Q747),1,1))))+364*(YEAR(Q747)-i_startyear)</f>
        <v>-43317</v>
      </c>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outlineLevel="3" x14ac:dyDescent="0.35">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768">
        <f>MIN(363,INT((N748 - DATE(YEAR(N748),1,1))))+364*(YEAR(N748)-i_startyear)</f>
        <v>-43317</v>
      </c>
      <c r="AG748" s="768">
        <f>MIN(363,INT((O748 - DATE(YEAR(O748),1,1))))+364*(YEAR(O748)-i_startyear)</f>
        <v>-43317</v>
      </c>
      <c r="AH748" s="768">
        <f>MIN(363,INT((P748 - DATE(YEAR(P748),1,1))))+364*(YEAR(P748)-i_startyear)</f>
        <v>-43317</v>
      </c>
      <c r="AI748" s="768">
        <f>MIN(363,INT((Q748 - DATE(YEAR(Q748),1,1))))+364*(YEAR(Q748)-i_startyear)</f>
        <v>-43317</v>
      </c>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outlineLevel="3" x14ac:dyDescent="0.35">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768">
        <f>MIN(363,INT((K749 - DATE(YEAR(K749),1,1))))+364*(YEAR(K749)-i_startyear)</f>
        <v>-43317</v>
      </c>
      <c r="AD749" s="768">
        <f>MIN(363,INT((L749 - DATE(YEAR(L749),1,1))))+364*(YEAR(L749)-i_startyear)</f>
        <v>-43317</v>
      </c>
      <c r="AE749" s="768">
        <f>MIN(363,INT((M749 - DATE(YEAR(M749),1,1))))+364*(YEAR(M749)-i_startyear)</f>
        <v>-43317</v>
      </c>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outlineLevel="3" x14ac:dyDescent="0.35">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768">
        <f>MIN(363,INT((K750 - DATE(YEAR(K750),1,1))))+364*(YEAR(K750)-i_startyear)</f>
        <v>-43317</v>
      </c>
      <c r="AD750" s="768">
        <f>MIN(363,INT((L750 - DATE(YEAR(L750),1,1))))+364*(YEAR(L750)-i_startyear)</f>
        <v>-43317</v>
      </c>
      <c r="AE750" s="768">
        <f>MIN(363,INT((M750 - DATE(YEAR(M750),1,1))))+364*(YEAR(M750)-i_startyear)</f>
        <v>-43317</v>
      </c>
      <c r="AF750" s="768">
        <f>MIN(363,INT((N750 - DATE(YEAR(N750),1,1))))+364*(YEAR(N750)-i_startyear)</f>
        <v>-43317</v>
      </c>
      <c r="AG750" s="768">
        <f>MIN(363,INT((O750 - DATE(YEAR(O750),1,1))))+364*(YEAR(O750)-i_startyear)</f>
        <v>-43317</v>
      </c>
      <c r="AH750" s="768">
        <f>MIN(363,INT((P750 - DATE(YEAR(P750),1,1))))+364*(YEAR(P750)-i_startyear)</f>
        <v>-43317</v>
      </c>
      <c r="AI750" s="768">
        <f>MIN(363,INT((Q750 - DATE(YEAR(Q750),1,1))))+364*(YEAR(Q750)-i_startyear)</f>
        <v>-43317</v>
      </c>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5">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5">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5" customHeight="1" outlineLevel="2" collapsed="1" x14ac:dyDescent="0.35">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5">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5" customHeight="1" outlineLevel="2" collapsed="1" x14ac:dyDescent="0.35">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5">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5" customHeight="1" outlineLevel="2" collapsed="1" x14ac:dyDescent="0.35">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15" customHeight="1" outlineLevel="2" x14ac:dyDescent="0.35">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15" hidden="1" customHeight="1" outlineLevel="3" x14ac:dyDescent="0.35">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5" customHeight="1" outlineLevel="2" collapsed="1" x14ac:dyDescent="0.35">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5">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5">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912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908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909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910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912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908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909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910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912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908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909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910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912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908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909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910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912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908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909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910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912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908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909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910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912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908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909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910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912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908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909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910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912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908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909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910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84</v>
      </c>
    </row>
    <row r="3" spans="1:2" x14ac:dyDescent="0.35">
      <c r="A3" t="s">
        <v>85</v>
      </c>
      <c r="B3" s="206">
        <v>1</v>
      </c>
    </row>
    <row r="4" spans="1:2" ht="7.4" customHeight="1" x14ac:dyDescent="0.35"/>
    <row r="5" spans="1:2" x14ac:dyDescent="0.35">
      <c r="A5" t="s">
        <v>87</v>
      </c>
      <c r="B5" s="206">
        <v>1.25</v>
      </c>
    </row>
    <row r="7" spans="1:2" x14ac:dyDescent="0.35">
      <c r="A7" s="67" t="s">
        <v>86</v>
      </c>
    </row>
    <row r="8" spans="1:2" x14ac:dyDescent="0.35">
      <c r="A8" t="s">
        <v>88</v>
      </c>
      <c r="B8" s="206">
        <v>11</v>
      </c>
    </row>
    <row r="9" spans="1:2" ht="7.4" customHeight="1" x14ac:dyDescent="0.35"/>
    <row r="10" spans="1:2" x14ac:dyDescent="0.35">
      <c r="A10" t="s">
        <v>89</v>
      </c>
      <c r="B10" s="206">
        <v>10</v>
      </c>
    </row>
    <row r="12" spans="1:2" x14ac:dyDescent="0.35">
      <c r="A12" s="67" t="s">
        <v>271</v>
      </c>
    </row>
    <row r="13" spans="1:2" x14ac:dyDescent="0.35">
      <c r="A13" t="s">
        <v>1269</v>
      </c>
      <c r="B13" s="867">
        <v>7.4999999999999997E-2</v>
      </c>
    </row>
    <row r="14" spans="1:2" ht="9.75" customHeight="1" x14ac:dyDescent="0.35"/>
    <row r="15" spans="1:2" x14ac:dyDescent="0.35">
      <c r="A15" t="s">
        <v>1270</v>
      </c>
      <c r="B15" s="867">
        <v>7.4999999999999997E-2</v>
      </c>
    </row>
    <row r="17" spans="1:2" x14ac:dyDescent="0.35">
      <c r="A17" s="67" t="s">
        <v>90</v>
      </c>
    </row>
    <row r="18" spans="1:2" x14ac:dyDescent="0.35">
      <c r="A18" t="s">
        <v>1268</v>
      </c>
      <c r="B18" s="867">
        <v>0.15</v>
      </c>
    </row>
    <row r="19" spans="1:2" ht="9.75" customHeight="1" x14ac:dyDescent="0.35"/>
    <row r="20" spans="1:2" x14ac:dyDescent="0.35">
      <c r="A20" t="s">
        <v>1267</v>
      </c>
      <c r="B20" s="867">
        <v>7.4999999999999997E-2</v>
      </c>
    </row>
    <row r="22" spans="1:2" x14ac:dyDescent="0.35">
      <c r="A22" t="s">
        <v>91</v>
      </c>
      <c r="B22"/>
    </row>
    <row r="23" spans="1:2" x14ac:dyDescent="0.35">
      <c r="A23" t="s">
        <v>391</v>
      </c>
      <c r="B23" s="206">
        <v>1.3</v>
      </c>
    </row>
    <row r="24" spans="1:2" x14ac:dyDescent="0.35">
      <c r="A24" t="s">
        <v>59</v>
      </c>
      <c r="B24" s="206">
        <v>1.1000000000000001</v>
      </c>
    </row>
    <row r="25" spans="1:2" x14ac:dyDescent="0.35">
      <c r="A25" t="s">
        <v>60</v>
      </c>
      <c r="B25" s="206">
        <v>1.1000000000000001</v>
      </c>
    </row>
    <row r="26" spans="1:2" x14ac:dyDescent="0.35">
      <c r="A26" t="s">
        <v>61</v>
      </c>
      <c r="B26" s="206">
        <v>1.2</v>
      </c>
    </row>
    <row r="27" spans="1:2" x14ac:dyDescent="0.35">
      <c r="A27" t="s">
        <v>62</v>
      </c>
      <c r="B27" s="206">
        <v>1</v>
      </c>
    </row>
    <row r="28" spans="1:2" x14ac:dyDescent="0.35">
      <c r="A28" t="s">
        <v>890</v>
      </c>
      <c r="B28" s="206">
        <v>1</v>
      </c>
    </row>
    <row r="29" spans="1:2" x14ac:dyDescent="0.35">
      <c r="A29" t="s">
        <v>891</v>
      </c>
      <c r="B29" s="206">
        <v>1</v>
      </c>
    </row>
    <row r="30" spans="1:2" x14ac:dyDescent="0.35">
      <c r="A30" t="s">
        <v>892</v>
      </c>
      <c r="B30" s="206">
        <v>1</v>
      </c>
    </row>
    <row r="31" spans="1:2" x14ac:dyDescent="0.35">
      <c r="A31" t="s">
        <v>1203</v>
      </c>
      <c r="B31" s="206">
        <v>1</v>
      </c>
    </row>
    <row r="33" spans="1:2" x14ac:dyDescent="0.35">
      <c r="A33" t="s">
        <v>92</v>
      </c>
      <c r="B33"/>
    </row>
    <row r="34" spans="1:2" x14ac:dyDescent="0.35">
      <c r="A34" t="s">
        <v>391</v>
      </c>
      <c r="B34" s="206">
        <v>1.2</v>
      </c>
    </row>
    <row r="35" spans="1:2" x14ac:dyDescent="0.35">
      <c r="A35" t="s">
        <v>59</v>
      </c>
      <c r="B35" s="206">
        <v>1.1000000000000001</v>
      </c>
    </row>
    <row r="36" spans="1:2" x14ac:dyDescent="0.35">
      <c r="A36" t="s">
        <v>60</v>
      </c>
      <c r="B36" s="206">
        <v>1.1000000000000001</v>
      </c>
    </row>
    <row r="37" spans="1:2" x14ac:dyDescent="0.35">
      <c r="A37" t="s">
        <v>61</v>
      </c>
      <c r="B37" s="206">
        <v>1.2</v>
      </c>
    </row>
    <row r="38" spans="1:2" x14ac:dyDescent="0.35">
      <c r="A38" t="s">
        <v>62</v>
      </c>
      <c r="B38" s="206">
        <v>1</v>
      </c>
    </row>
    <row r="39" spans="1:2" x14ac:dyDescent="0.35">
      <c r="A39" t="s">
        <v>890</v>
      </c>
      <c r="B39" s="206">
        <v>1</v>
      </c>
    </row>
    <row r="40" spans="1:2" x14ac:dyDescent="0.35">
      <c r="A40" t="s">
        <v>891</v>
      </c>
      <c r="B40" s="206">
        <v>1</v>
      </c>
    </row>
    <row r="41" spans="1:2" x14ac:dyDescent="0.35">
      <c r="A41" t="s">
        <v>892</v>
      </c>
      <c r="B41" s="206">
        <v>1</v>
      </c>
    </row>
    <row r="42" spans="1:2" x14ac:dyDescent="0.35">
      <c r="A42" t="s">
        <v>1203</v>
      </c>
      <c r="B42" s="206">
        <v>1</v>
      </c>
    </row>
    <row r="44" spans="1:2" x14ac:dyDescent="0.35">
      <c r="A44" t="s">
        <v>96</v>
      </c>
      <c r="B44"/>
    </row>
    <row r="45" spans="1:2" x14ac:dyDescent="0.35">
      <c r="A45" t="s">
        <v>391</v>
      </c>
      <c r="B45" s="206">
        <v>1</v>
      </c>
    </row>
    <row r="46" spans="1:2" x14ac:dyDescent="0.35">
      <c r="A46" t="s">
        <v>59</v>
      </c>
      <c r="B46" s="206">
        <v>1</v>
      </c>
    </row>
    <row r="47" spans="1:2" x14ac:dyDescent="0.35">
      <c r="A47" t="s">
        <v>60</v>
      </c>
      <c r="B47" s="206">
        <v>1</v>
      </c>
    </row>
    <row r="48" spans="1:2" x14ac:dyDescent="0.35">
      <c r="A48" t="s">
        <v>61</v>
      </c>
      <c r="B48" s="206">
        <v>1</v>
      </c>
    </row>
    <row r="49" spans="1:3" x14ac:dyDescent="0.35">
      <c r="A49" t="s">
        <v>62</v>
      </c>
      <c r="B49" s="206">
        <v>1</v>
      </c>
    </row>
    <row r="50" spans="1:3" x14ac:dyDescent="0.35">
      <c r="A50" t="s">
        <v>890</v>
      </c>
      <c r="B50" s="206">
        <v>1</v>
      </c>
    </row>
    <row r="51" spans="1:3" x14ac:dyDescent="0.35">
      <c r="A51" t="s">
        <v>891</v>
      </c>
      <c r="B51" s="206">
        <v>1</v>
      </c>
    </row>
    <row r="52" spans="1:3" x14ac:dyDescent="0.35">
      <c r="A52" t="s">
        <v>892</v>
      </c>
      <c r="B52" s="206">
        <v>1</v>
      </c>
    </row>
    <row r="53" spans="1:3" x14ac:dyDescent="0.35">
      <c r="A53" t="s">
        <v>1203</v>
      </c>
      <c r="B53" s="206">
        <v>1</v>
      </c>
    </row>
    <row r="55" spans="1:3" x14ac:dyDescent="0.35">
      <c r="A55" s="67" t="s">
        <v>93</v>
      </c>
    </row>
    <row r="56" spans="1:3" x14ac:dyDescent="0.35">
      <c r="A56" t="s">
        <v>94</v>
      </c>
      <c r="B56" s="744">
        <f>MIN(364,INT((C56 - DATE(YEAR(C56),1,1))))</f>
        <v>104</v>
      </c>
      <c r="C56" s="769">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15" customHeight="1" outlineLevel="1" x14ac:dyDescent="0.3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5">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5">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5">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5">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5">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5">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5">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5">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5">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5">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1251</v>
      </c>
      <c r="B2" s="206">
        <v>5000000</v>
      </c>
    </row>
    <row r="4" spans="1:2" x14ac:dyDescent="0.35">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5" customHeight="1" x14ac:dyDescent="0.3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5" customHeight="1" x14ac:dyDescent="0.3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5" customHeight="1" x14ac:dyDescent="0.35">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5" customHeight="1" x14ac:dyDescent="0.35">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5" customHeight="1" x14ac:dyDescent="0.35">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5" customHeight="1" x14ac:dyDescent="0.35">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5" customHeight="1" x14ac:dyDescent="0.35">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5" customHeight="1" x14ac:dyDescent="0.35">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5" customHeight="1" x14ac:dyDescent="0.35">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5" customHeight="1" x14ac:dyDescent="0.35">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5" customHeight="1" x14ac:dyDescent="0.35">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5"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5" customHeight="1" x14ac:dyDescent="0.35">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5" customHeight="1" x14ac:dyDescent="0.3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2023-10-17T04:24:21Z</dcterms:modified>
</cp:coreProperties>
</file>