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229FFAED-B504-4C2A-96D6-8908D1C57C1F}" xr6:coauthVersionLast="45" xr6:coauthVersionMax="47" xr10:uidLastSave="{00000000-0000-0000-0000-000000000000}"/>
  <bookViews>
    <workbookView xWindow="28680" yWindow="-120" windowWidth="29040" windowHeight="15840" xr2:uid="{F224604F-D8E9-472C-AE57-FD222DAF3DA2}"/>
  </bookViews>
  <sheets>
    <sheet name="Experiment" sheetId="1" r:id="rId1"/>
    <sheet name="DataMaster" sheetId="6" r:id="rId2"/>
    <sheet name="Change log" sheetId="2" r:id="rId3"/>
    <sheet name="Run Report" sheetId="3" r:id="rId4"/>
    <sheet name="SA variables" sheetId="5" r:id="rId5"/>
  </sheets>
  <definedNames>
    <definedName name="_xlnm._FilterDatabase" localSheetId="0" hidden="1">Experiment!$A$4:$JJ$8</definedName>
    <definedName name="_xlnm._FilterDatabase" localSheetId="3" hidden="1">'Run Report'!$A$2:$H$72</definedName>
    <definedName name="_xlnm._FilterDatabase" localSheetId="4" hidden="1">'SA variables'!$A$4:$M$130</definedName>
    <definedName name="d.Region">DataMaster!$C$6</definedName>
    <definedName name="d.RegionName">DataMaster!$D$6</definedName>
    <definedName name="d.TOL" localSheetId="1">DataMaster!$C$4</definedName>
    <definedName name="D.TOLDesc" localSheetId="1">DataMaster!$D$4</definedName>
    <definedName name="ExpData">Experiment!$A$5:$JJ$7</definedName>
    <definedName name="ExptNo">Experiment!#REF!</definedName>
    <definedName name="i.all_rot_yield">DataMaster!$K$46:$K$48</definedName>
    <definedName name="i.casual_ub">DataMaster!$H$46:$H$48</definedName>
    <definedName name="i.cropgraze_inc">DataMaster!$J$46:$J$48</definedName>
    <definedName name="i.DOY">DataMaster!$H$39:$H$41</definedName>
    <definedName name="i.GrainPrices">DataMaster!$J$30:$J$33</definedName>
    <definedName name="i.GrainPrices_k">DataMaster!$K$30:$K$32</definedName>
    <definedName name="i.interest_rate">DataMaster!$F$46:$F$48</definedName>
    <definedName name="i.mach_option">DataMaster!$E$46:$E$48</definedName>
    <definedName name="i.MeatPrices">DataMaster!$I$30:$I$33</definedName>
    <definedName name="i.opp_cost_capital">DataMaster!$G$46:$G$48</definedName>
    <definedName name="i.pasture_prod">DataMaster!$L$46:$L$48</definedName>
    <definedName name="i.rev">DataMaster!$C$54:$O$58</definedName>
    <definedName name="i.risk_aversion">DataMaster!$B$62:$G$66</definedName>
    <definedName name="i.scan">DataMaster!$M$46:$M$49</definedName>
    <definedName name="i.seedharv_casual_ub">DataMaster!$I$46:$I$48</definedName>
    <definedName name="i.std_prices">DataMaster!$C$30:$F$30</definedName>
    <definedName name="i.TOL">DataMaster!$C$39:$F$41</definedName>
    <definedName name="i.TOL_indices">DataMaster!$G$39:$G$41</definedName>
    <definedName name="i.WoolPrices">DataMaster!$H$30:$H$33</definedName>
    <definedName name="i_ProdnCal_Mat">DataMaster!$C$22:$K$24</definedName>
    <definedName name="i_ProdnCal_Mer">DataMaster!$C$19:$K$21</definedName>
    <definedName name="minroe">DataMaster!$C$46:$C$49</definedName>
    <definedName name="model_structure">DataMaster!$C$10:$I$12</definedName>
    <definedName name="overdraw">DataMaster!$D$46:$D$49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6" i="1" l="1"/>
  <c r="BJ6" i="1"/>
  <c r="BK6" i="1"/>
  <c r="JB6" i="1" l="1"/>
  <c r="HZ6" i="1"/>
  <c r="IA6" i="1"/>
  <c r="HK6" i="1"/>
  <c r="GZ6" i="1"/>
  <c r="HA6" i="1"/>
  <c r="FF6" i="1"/>
  <c r="E34" i="3" l="1"/>
  <c r="BU5" i="1" l="1"/>
  <c r="BU7" i="1" s="1"/>
  <c r="BT5" i="1"/>
  <c r="BT7" i="1" s="1"/>
  <c r="BS5" i="1"/>
  <c r="BS7" i="1" s="1"/>
  <c r="BR5" i="1"/>
  <c r="BR7" i="1" s="1"/>
  <c r="BQ5" i="1"/>
  <c r="BQ7" i="1" s="1"/>
  <c r="BP5" i="1"/>
  <c r="BP7" i="1" s="1"/>
  <c r="BO5" i="1"/>
  <c r="BO7" i="1" s="1"/>
  <c r="BN5" i="1"/>
  <c r="BN7" i="1" s="1"/>
  <c r="BM5" i="1"/>
  <c r="BM7" i="1" s="1"/>
  <c r="CD5" i="1"/>
  <c r="CD7" i="1" s="1"/>
  <c r="CC5" i="1"/>
  <c r="CC7" i="1" s="1"/>
  <c r="CB5" i="1"/>
  <c r="CB7" i="1" s="1"/>
  <c r="CA5" i="1"/>
  <c r="CA7" i="1" s="1"/>
  <c r="BZ5" i="1"/>
  <c r="BZ7" i="1" s="1"/>
  <c r="BY5" i="1"/>
  <c r="BY7" i="1" s="1"/>
  <c r="BX5" i="1"/>
  <c r="BX7" i="1" s="1"/>
  <c r="BW5" i="1"/>
  <c r="BW7" i="1" s="1"/>
  <c r="CZ5" i="1"/>
  <c r="CZ7" i="1" s="1"/>
  <c r="CY5" i="1"/>
  <c r="CY7" i="1" s="1"/>
  <c r="CX5" i="1"/>
  <c r="CX7" i="1" s="1"/>
  <c r="CW5" i="1"/>
  <c r="CW7" i="1" s="1"/>
  <c r="CV5" i="1"/>
  <c r="CV7" i="1" s="1"/>
  <c r="CU5" i="1"/>
  <c r="CU7" i="1" s="1"/>
  <c r="CT5" i="1"/>
  <c r="CT7" i="1" s="1"/>
  <c r="CS5" i="1"/>
  <c r="CS7" i="1" s="1"/>
  <c r="DI5" i="1"/>
  <c r="DI7" i="1" s="1"/>
  <c r="DH5" i="1"/>
  <c r="DH7" i="1" s="1"/>
  <c r="DG5" i="1"/>
  <c r="DG7" i="1" s="1"/>
  <c r="DF5" i="1"/>
  <c r="DF7" i="1" s="1"/>
  <c r="DE5" i="1"/>
  <c r="DE7" i="1" s="1"/>
  <c r="DD5" i="1"/>
  <c r="DD7" i="1" s="1"/>
  <c r="DC5" i="1"/>
  <c r="DC7" i="1" s="1"/>
  <c r="DB5" i="1"/>
  <c r="DB7" i="1" s="1"/>
  <c r="CQ5" i="1"/>
  <c r="CQ7" i="1" s="1"/>
  <c r="CP5" i="1"/>
  <c r="CP7" i="1" s="1"/>
  <c r="CO5" i="1"/>
  <c r="CO7" i="1" s="1"/>
  <c r="CN5" i="1"/>
  <c r="CN7" i="1" s="1"/>
  <c r="CM5" i="1"/>
  <c r="CM7" i="1" s="1"/>
  <c r="CL5" i="1"/>
  <c r="CL7" i="1" s="1"/>
  <c r="CK5" i="1"/>
  <c r="CK7" i="1" s="1"/>
  <c r="CJ5" i="1"/>
  <c r="CJ7" i="1" s="1"/>
  <c r="DA5" i="1"/>
  <c r="DA7" i="1" s="1"/>
  <c r="BT6" i="1" l="1"/>
  <c r="BN6" i="1"/>
  <c r="BU6" i="1"/>
  <c r="BO6" i="1"/>
  <c r="BP6" i="1"/>
  <c r="BQ6" i="1"/>
  <c r="BR6" i="1"/>
  <c r="BS6" i="1"/>
  <c r="BM6" i="1"/>
  <c r="BX6" i="1"/>
  <c r="BY6" i="1"/>
  <c r="BW6" i="1"/>
  <c r="BZ6" i="1"/>
  <c r="CA6" i="1"/>
  <c r="CB6" i="1"/>
  <c r="CC6" i="1"/>
  <c r="CD6" i="1"/>
  <c r="CZ6" i="1"/>
  <c r="CT6" i="1"/>
  <c r="CU6" i="1"/>
  <c r="CV6" i="1"/>
  <c r="CW6" i="1"/>
  <c r="CS6" i="1"/>
  <c r="CX6" i="1"/>
  <c r="CY6" i="1"/>
  <c r="DD6" i="1"/>
  <c r="DE6" i="1"/>
  <c r="DF6" i="1"/>
  <c r="DG6" i="1"/>
  <c r="DH6" i="1"/>
  <c r="DI6" i="1"/>
  <c r="DC6" i="1"/>
  <c r="DB6" i="1"/>
  <c r="CM6" i="1"/>
  <c r="CO6" i="1"/>
  <c r="CP6" i="1"/>
  <c r="CQ6" i="1"/>
  <c r="CJ6" i="1"/>
  <c r="CN6" i="1"/>
  <c r="CK6" i="1"/>
  <c r="CL6" i="1"/>
  <c r="DA6" i="1"/>
  <c r="CR5" i="1"/>
  <c r="CR7" i="1" s="1"/>
  <c r="CI5" i="1"/>
  <c r="CH5" i="1"/>
  <c r="CH7" i="1" s="1"/>
  <c r="CG5" i="1"/>
  <c r="CG7" i="1" s="1"/>
  <c r="CR6" i="1" l="1"/>
  <c r="CI7" i="1"/>
  <c r="CI6" i="1"/>
  <c r="CG6" i="1"/>
  <c r="CH6" i="1"/>
  <c r="BV5" i="1" l="1"/>
  <c r="BV7" i="1" s="1"/>
  <c r="BV6" i="1" l="1"/>
  <c r="CF5" i="1" l="1"/>
  <c r="CF7" i="1" s="1"/>
  <c r="CE5" i="1"/>
  <c r="CE7" i="1" s="1"/>
  <c r="CF6" i="1" l="1"/>
  <c r="CE6" i="1"/>
  <c r="IF5" i="1" l="1"/>
  <c r="IF7" i="1" s="1"/>
  <c r="IF6" i="1" l="1"/>
  <c r="JF5" i="1" l="1"/>
  <c r="JF7" i="1" s="1"/>
  <c r="JF6" i="1" l="1"/>
  <c r="C36" i="3" l="1"/>
  <c r="GU5" i="1" l="1"/>
  <c r="GU7" i="1" s="1"/>
  <c r="GU6" i="1" l="1"/>
  <c r="BA5" i="1" l="1"/>
  <c r="BA6" i="1" s="1"/>
  <c r="BA7" i="1" l="1"/>
  <c r="AX5" i="1" l="1"/>
  <c r="AW5" i="1"/>
  <c r="AV5" i="1"/>
  <c r="AV6" i="1" l="1"/>
  <c r="AW6" i="1"/>
  <c r="AX6" i="1"/>
  <c r="AV7" i="1"/>
  <c r="AW7" i="1"/>
  <c r="AX7" i="1"/>
  <c r="AU5" i="1" l="1"/>
  <c r="AU6" i="1" s="1"/>
  <c r="AT5" i="1"/>
  <c r="AT6" i="1" s="1"/>
  <c r="AT7" i="1" l="1"/>
  <c r="AU7" i="1"/>
  <c r="JA5" i="1"/>
  <c r="JA7" i="1" s="1"/>
  <c r="JB5" i="1"/>
  <c r="JB7" i="1" s="1"/>
  <c r="JA6" i="1" l="1"/>
  <c r="JH5" i="1" l="1"/>
  <c r="JH7" i="1" s="1"/>
  <c r="JG5" i="1"/>
  <c r="JG7" i="1" s="1"/>
  <c r="II5" i="1"/>
  <c r="II6" i="1" s="1"/>
  <c r="IH5" i="1"/>
  <c r="IH7" i="1" s="1"/>
  <c r="IJ5" i="1"/>
  <c r="IJ7" i="1" s="1"/>
  <c r="JD5" i="1"/>
  <c r="JD7" i="1" s="1"/>
  <c r="JG6" i="1" l="1"/>
  <c r="JH6" i="1"/>
  <c r="IJ6" i="1"/>
  <c r="II7" i="1"/>
  <c r="JD6" i="1"/>
  <c r="IH6" i="1"/>
  <c r="IW5" i="1" l="1"/>
  <c r="IW7" i="1" s="1"/>
  <c r="IV5" i="1"/>
  <c r="IV7" i="1" s="1"/>
  <c r="IW6" i="1" l="1"/>
  <c r="IV6" i="1"/>
  <c r="AR5" i="1" l="1"/>
  <c r="AR7" i="1" s="1"/>
  <c r="AR6" i="1" l="1"/>
  <c r="H41" i="6" l="1"/>
  <c r="H40" i="6"/>
  <c r="F40" i="6"/>
  <c r="G40" i="6" s="1"/>
  <c r="H39" i="6"/>
  <c r="G39" i="6"/>
  <c r="L24" i="6"/>
  <c r="K24" i="6"/>
  <c r="J24" i="6"/>
  <c r="I24" i="6"/>
  <c r="H24" i="6"/>
  <c r="G24" i="6"/>
  <c r="F24" i="6"/>
  <c r="E24" i="6"/>
  <c r="D24" i="6"/>
  <c r="C24" i="6"/>
  <c r="L23" i="6"/>
  <c r="K23" i="6"/>
  <c r="J23" i="6"/>
  <c r="I23" i="6"/>
  <c r="H23" i="6"/>
  <c r="G23" i="6"/>
  <c r="F23" i="6"/>
  <c r="E23" i="6"/>
  <c r="D23" i="6"/>
  <c r="C23" i="6"/>
  <c r="L22" i="6"/>
  <c r="K22" i="6"/>
  <c r="J22" i="6"/>
  <c r="I22" i="6"/>
  <c r="H22" i="6"/>
  <c r="G22" i="6"/>
  <c r="F22" i="6"/>
  <c r="E22" i="6"/>
  <c r="D22" i="6"/>
  <c r="C22" i="6"/>
  <c r="L21" i="6"/>
  <c r="K21" i="6"/>
  <c r="J21" i="6"/>
  <c r="I21" i="6"/>
  <c r="H21" i="6"/>
  <c r="G21" i="6"/>
  <c r="F21" i="6"/>
  <c r="E21" i="6"/>
  <c r="D21" i="6"/>
  <c r="C21" i="6"/>
  <c r="L20" i="6"/>
  <c r="K20" i="6"/>
  <c r="J20" i="6"/>
  <c r="I20" i="6"/>
  <c r="H20" i="6"/>
  <c r="G20" i="6"/>
  <c r="F20" i="6"/>
  <c r="E20" i="6"/>
  <c r="D20" i="6"/>
  <c r="C20" i="6"/>
  <c r="L19" i="6"/>
  <c r="K19" i="6"/>
  <c r="J19" i="6"/>
  <c r="I19" i="6"/>
  <c r="H19" i="6"/>
  <c r="G19" i="6"/>
  <c r="F19" i="6"/>
  <c r="E19" i="6"/>
  <c r="D19" i="6"/>
  <c r="C19" i="6"/>
  <c r="D6" i="6"/>
  <c r="D4" i="6"/>
  <c r="F41" i="6" l="1"/>
  <c r="G41" i="6" s="1"/>
  <c r="IY7" i="1"/>
  <c r="IG7" i="1"/>
  <c r="GP7" i="1"/>
  <c r="FE7" i="1"/>
  <c r="EF7" i="1"/>
  <c r="DJ7" i="1"/>
  <c r="AY7" i="1"/>
  <c r="AL7" i="1"/>
  <c r="AE7" i="1"/>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11" i="5"/>
  <c r="A110" i="5"/>
  <c r="A127" i="5"/>
  <c r="A126" i="5"/>
  <c r="A125" i="5"/>
  <c r="A124" i="5"/>
  <c r="A123" i="5"/>
  <c r="A122" i="5"/>
  <c r="A121" i="5"/>
  <c r="A120" i="5"/>
  <c r="A119" i="5"/>
  <c r="A118" i="5"/>
  <c r="A117" i="5"/>
  <c r="A116" i="5"/>
  <c r="A115" i="5"/>
  <c r="A114" i="5"/>
  <c r="A113" i="5"/>
  <c r="A112"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0" i="5"/>
  <c r="A9" i="5"/>
  <c r="A8" i="5"/>
  <c r="A7" i="5"/>
  <c r="A6" i="5"/>
  <c r="A5" i="5"/>
  <c r="A11" i="5"/>
  <c r="JE5" i="1"/>
  <c r="JE7" i="1" s="1"/>
  <c r="AN5" i="1"/>
  <c r="AP5" i="1"/>
  <c r="AO5" i="1"/>
  <c r="JE6" i="1" l="1"/>
  <c r="AN7" i="1"/>
  <c r="AN6" i="1"/>
  <c r="AO7" i="1"/>
  <c r="AP7" i="1"/>
  <c r="AO6" i="1"/>
  <c r="AP6" i="1"/>
  <c r="AK5" i="1" l="1"/>
  <c r="AK7" i="1" s="1"/>
  <c r="AK6" i="1" l="1"/>
  <c r="BE5" i="1" l="1"/>
  <c r="BE6" i="1" s="1"/>
  <c r="BD5" i="1"/>
  <c r="BD7" i="1" s="1"/>
  <c r="BE7" i="1" l="1"/>
  <c r="BD6" i="1"/>
  <c r="BH5" i="1"/>
  <c r="BH7" i="1" s="1"/>
  <c r="BG5" i="1"/>
  <c r="BG7" i="1" s="1"/>
  <c r="ID5" i="1"/>
  <c r="ID7" i="1" s="1"/>
  <c r="G39" i="3"/>
  <c r="G38" i="3"/>
  <c r="G37" i="3"/>
  <c r="G36" i="3"/>
  <c r="G35" i="3"/>
  <c r="G34" i="3"/>
  <c r="GM5" i="1"/>
  <c r="GM7" i="1" s="1"/>
  <c r="AD6" i="1"/>
  <c r="BH6" i="1" l="1"/>
  <c r="BG6" i="1"/>
  <c r="ID6" i="1"/>
  <c r="GM6" i="1"/>
  <c r="HT5" i="1" l="1"/>
  <c r="HT7" i="1" s="1"/>
  <c r="HS5" i="1"/>
  <c r="HS7" i="1" s="1"/>
  <c r="HR5" i="1"/>
  <c r="HR7" i="1" s="1"/>
  <c r="HR6" i="1" l="1"/>
  <c r="HS6" i="1"/>
  <c r="HT6" i="1"/>
  <c r="HE5" i="1"/>
  <c r="HE7" i="1" s="1"/>
  <c r="HD5" i="1"/>
  <c r="HD7" i="1" s="1"/>
  <c r="HE6" i="1" l="1"/>
  <c r="HD6" i="1"/>
  <c r="HX5" i="1"/>
  <c r="HX6" i="1" s="1"/>
  <c r="HF5" i="1"/>
  <c r="HF6" i="1" s="1"/>
  <c r="HX7" i="1" l="1"/>
  <c r="HF7" i="1"/>
  <c r="GY5" i="1" l="1"/>
  <c r="GY7" i="1" s="1"/>
  <c r="IE5" i="1"/>
  <c r="IE7" i="1" s="1"/>
  <c r="GY6" i="1" l="1"/>
  <c r="IE6" i="1"/>
  <c r="HP5" i="1" l="1"/>
  <c r="HP7" i="1" l="1"/>
  <c r="HP6" i="1"/>
  <c r="D54" i="3"/>
  <c r="D53" i="3"/>
  <c r="D52" i="3"/>
  <c r="D38" i="3"/>
  <c r="D37" i="3"/>
  <c r="D36" i="3"/>
  <c r="D34" i="3"/>
  <c r="IU5" i="1" l="1"/>
  <c r="IU6" i="1" s="1"/>
  <c r="IT5" i="1"/>
  <c r="IT6" i="1" s="1"/>
  <c r="IS5" i="1"/>
  <c r="IS6" i="1" s="1"/>
  <c r="GJ5" i="1"/>
  <c r="GJ6" i="1" s="1"/>
  <c r="GZ5" i="1"/>
  <c r="GZ7" i="1" s="1"/>
  <c r="IU7" i="1" l="1"/>
  <c r="IS7" i="1"/>
  <c r="IT7" i="1"/>
  <c r="GJ7" i="1"/>
  <c r="HQ5" i="1" l="1"/>
  <c r="HQ7" i="1" s="1"/>
  <c r="HO5" i="1"/>
  <c r="HN5" i="1"/>
  <c r="HN6" i="1" s="1"/>
  <c r="HM5" i="1"/>
  <c r="HM6" i="1" s="1"/>
  <c r="HJ5" i="1"/>
  <c r="HJ7" i="1" s="1"/>
  <c r="HL5" i="1"/>
  <c r="HL7" i="1" s="1"/>
  <c r="HO7" i="1" l="1"/>
  <c r="HO6" i="1"/>
  <c r="HM7" i="1"/>
  <c r="HQ6" i="1"/>
  <c r="HN7" i="1"/>
  <c r="HJ6" i="1"/>
  <c r="HL6" i="1"/>
  <c r="AZ5" i="1" l="1"/>
  <c r="AZ7" i="1" s="1"/>
  <c r="AZ6" i="1" l="1"/>
  <c r="BC5" i="1" l="1"/>
  <c r="BC7" i="1" s="1"/>
  <c r="BB5" i="1"/>
  <c r="BB7" i="1" s="1"/>
  <c r="BF5" i="1"/>
  <c r="BF6" i="1" s="1"/>
  <c r="BF7" i="1" l="1"/>
  <c r="BB6" i="1"/>
  <c r="BC6" i="1"/>
  <c r="AS5" i="1"/>
  <c r="GA5" i="1"/>
  <c r="GA7" i="1" s="1"/>
  <c r="JC5" i="1"/>
  <c r="AS7" i="1" l="1"/>
  <c r="JC7" i="1"/>
  <c r="JC6" i="1"/>
  <c r="AS6" i="1"/>
  <c r="GA6" i="1"/>
  <c r="FZ5" i="1"/>
  <c r="FZ7" i="1" s="1"/>
  <c r="FZ6" i="1" l="1"/>
  <c r="DT5" i="1" l="1"/>
  <c r="DT7" i="1" s="1"/>
  <c r="DP5" i="1"/>
  <c r="DP7" i="1" s="1"/>
  <c r="DN5" i="1"/>
  <c r="DN7" i="1" s="1"/>
  <c r="DK5" i="1"/>
  <c r="DK7" i="1" s="1"/>
  <c r="DT6" i="1" l="1"/>
  <c r="DP6" i="1"/>
  <c r="DN6" i="1"/>
  <c r="DK6" i="1"/>
  <c r="AQ5" i="1" l="1"/>
  <c r="AQ7" i="1" l="1"/>
  <c r="AQ6" i="1"/>
  <c r="EN5" i="1" l="1"/>
  <c r="EN7" i="1" s="1"/>
  <c r="EN6" i="1" l="1"/>
  <c r="IL5" i="1" l="1"/>
  <c r="IL7" i="1" s="1"/>
  <c r="IL6" i="1" l="1"/>
  <c r="HW5" i="1" l="1"/>
  <c r="HW7" i="1" s="1"/>
  <c r="HW6" i="1" l="1"/>
  <c r="GK5" i="1"/>
  <c r="GK7" i="1" s="1"/>
  <c r="GK6" i="1" l="1"/>
  <c r="HI5" i="1"/>
  <c r="HI7" i="1" s="1"/>
  <c r="EH5" i="1"/>
  <c r="EH7" i="1" s="1"/>
  <c r="HI6" i="1" l="1"/>
  <c r="EH6" i="1"/>
  <c r="JI5" i="1" l="1"/>
  <c r="JI7" i="1" s="1"/>
  <c r="GO5" i="1" l="1"/>
  <c r="GO7" i="1" s="1"/>
  <c r="GN5" i="1"/>
  <c r="GN7" i="1" s="1"/>
  <c r="GL5" i="1"/>
  <c r="IX5" i="1"/>
  <c r="IX6" i="1" s="1"/>
  <c r="IM5" i="1"/>
  <c r="IM7" i="1" s="1"/>
  <c r="GL7" i="1" l="1"/>
  <c r="GL6" i="1"/>
  <c r="GO6" i="1"/>
  <c r="GN6" i="1"/>
  <c r="IX7" i="1"/>
  <c r="IM6" i="1"/>
  <c r="HY5" i="1" l="1"/>
  <c r="HY7" i="1" s="1"/>
  <c r="HU5" i="1"/>
  <c r="HU7" i="1" s="1"/>
  <c r="HY6" i="1" l="1"/>
  <c r="HU6" i="1"/>
  <c r="BL5" i="1" l="1"/>
  <c r="BL7" i="1" s="1"/>
  <c r="BK5" i="1"/>
  <c r="BK7" i="1" s="1"/>
  <c r="BL6" i="1" l="1"/>
  <c r="DQ5" i="1" l="1"/>
  <c r="DQ7" i="1" s="1"/>
  <c r="DO5" i="1"/>
  <c r="DO7" i="1" s="1"/>
  <c r="DS5" i="1"/>
  <c r="DS7" i="1" s="1"/>
  <c r="DL5" i="1"/>
  <c r="DL7" i="1" s="1"/>
  <c r="DQ6" i="1" l="1"/>
  <c r="DO6" i="1"/>
  <c r="DS6" i="1"/>
  <c r="DL6" i="1"/>
  <c r="GE5" i="1" l="1"/>
  <c r="GD5" i="1"/>
  <c r="BJ5" i="1"/>
  <c r="BI5" i="1"/>
  <c r="EX5" i="1"/>
  <c r="EW5" i="1"/>
  <c r="BI7" i="1" l="1"/>
  <c r="BJ7" i="1"/>
  <c r="EW7" i="1"/>
  <c r="EX7" i="1"/>
  <c r="GD7" i="1"/>
  <c r="GE7" i="1"/>
  <c r="GE6" i="1"/>
  <c r="GD6" i="1"/>
  <c r="EW6" i="1"/>
  <c r="EX6" i="1"/>
  <c r="IR5" i="1" l="1"/>
  <c r="IR7" i="1" l="1"/>
  <c r="IR6" i="1"/>
  <c r="IZ5" i="1"/>
  <c r="HK5" i="1"/>
  <c r="IZ7" i="1" l="1"/>
  <c r="HK7" i="1"/>
  <c r="IZ6" i="1"/>
  <c r="HH5" i="1"/>
  <c r="HG5" i="1"/>
  <c r="HG7" i="1" l="1"/>
  <c r="HH7" i="1"/>
  <c r="HG6" i="1"/>
  <c r="HH6" i="1"/>
  <c r="GI5" i="1" l="1"/>
  <c r="GH5" i="1"/>
  <c r="GH7" i="1" l="1"/>
  <c r="GI7" i="1"/>
  <c r="GI6" i="1"/>
  <c r="GH6" i="1"/>
  <c r="HZ5" i="1" l="1"/>
  <c r="HZ7" i="1" s="1"/>
  <c r="FL5" i="1"/>
  <c r="FL7" i="1" l="1"/>
  <c r="FL6" i="1"/>
  <c r="EP5" i="1"/>
  <c r="EO5" i="1"/>
  <c r="GW5" i="1" l="1"/>
  <c r="GW7" i="1" s="1"/>
  <c r="EM5" i="1" l="1"/>
  <c r="EL5" i="1"/>
  <c r="EV5" i="1"/>
  <c r="EL7" i="1" l="1"/>
  <c r="EM7" i="1"/>
  <c r="EV7" i="1"/>
  <c r="EL6" i="1"/>
  <c r="EM6" i="1"/>
  <c r="EV6" i="1"/>
  <c r="HV5" i="1"/>
  <c r="F36" i="3"/>
  <c r="E36" i="3"/>
  <c r="B36" i="3"/>
  <c r="HV7" i="1" l="1"/>
  <c r="IA5" i="1"/>
  <c r="IA7" i="1" l="1"/>
  <c r="IB5" i="1"/>
  <c r="IC5" i="1"/>
  <c r="GS5" i="1"/>
  <c r="IB7" i="1" l="1"/>
  <c r="GS7" i="1"/>
  <c r="IC7" i="1"/>
  <c r="IB6" i="1"/>
  <c r="IC6" i="1"/>
  <c r="GS6" i="1"/>
  <c r="GT5" i="1"/>
  <c r="GT7" i="1" l="1"/>
  <c r="GT6" i="1"/>
  <c r="EE5" i="1"/>
  <c r="F54" i="3"/>
  <c r="F53" i="3"/>
  <c r="F52" i="3"/>
  <c r="F39" i="3"/>
  <c r="F38" i="3"/>
  <c r="F37" i="3"/>
  <c r="F35" i="3"/>
  <c r="E54" i="3"/>
  <c r="E53" i="3"/>
  <c r="E52" i="3"/>
  <c r="E39" i="3"/>
  <c r="E38" i="3"/>
  <c r="E37" i="3"/>
  <c r="E35" i="3"/>
  <c r="EE7" i="1" l="1"/>
  <c r="EE6" i="1"/>
  <c r="FD5" i="1"/>
  <c r="FC5" i="1"/>
  <c r="FC6" i="1" l="1"/>
  <c r="FD6" i="1"/>
  <c r="B34" i="3" l="1"/>
  <c r="ED5" i="1"/>
  <c r="ED7" i="1" l="1"/>
  <c r="ED6" i="1"/>
  <c r="EC5" i="1" l="1"/>
  <c r="EC7" i="1" l="1"/>
  <c r="EC6" i="1"/>
  <c r="EB5" i="1" l="1"/>
  <c r="EA5" i="1"/>
  <c r="DZ5" i="1"/>
  <c r="DY5" i="1"/>
  <c r="EA7" i="1" l="1"/>
  <c r="DY7" i="1"/>
  <c r="EB7" i="1"/>
  <c r="DZ7" i="1"/>
  <c r="DZ6" i="1"/>
  <c r="DY6" i="1"/>
  <c r="EA6" i="1"/>
  <c r="EB6" i="1"/>
  <c r="IN5" i="1"/>
  <c r="IK5" i="1"/>
  <c r="IQ5" i="1"/>
  <c r="IP5" i="1"/>
  <c r="IO5" i="1"/>
  <c r="GG5" i="1"/>
  <c r="GF5" i="1"/>
  <c r="GC5" i="1"/>
  <c r="GB5" i="1"/>
  <c r="FP5" i="1"/>
  <c r="FO5" i="1"/>
  <c r="FY5" i="1"/>
  <c r="FX5" i="1"/>
  <c r="FW5" i="1"/>
  <c r="FV5" i="1"/>
  <c r="FU5" i="1"/>
  <c r="FT5" i="1"/>
  <c r="FR5" i="1"/>
  <c r="FQ5" i="1"/>
  <c r="FN5" i="1"/>
  <c r="FM5" i="1"/>
  <c r="HC5" i="1"/>
  <c r="HB5" i="1"/>
  <c r="GR5" i="1"/>
  <c r="GQ5" i="1"/>
  <c r="FB5" i="1"/>
  <c r="FA5" i="1"/>
  <c r="EZ5" i="1"/>
  <c r="EY5" i="1"/>
  <c r="EU5" i="1"/>
  <c r="ET5" i="1"/>
  <c r="ES5" i="1"/>
  <c r="ER5" i="1"/>
  <c r="EQ5" i="1"/>
  <c r="AJ5" i="1"/>
  <c r="AI5" i="1"/>
  <c r="AH5" i="1"/>
  <c r="AG5" i="1"/>
  <c r="AF5" i="1"/>
  <c r="DR5" i="1"/>
  <c r="DM5" i="1"/>
  <c r="DU5" i="1"/>
  <c r="HA5" i="1"/>
  <c r="FK5" i="1"/>
  <c r="FK6" i="1" s="1"/>
  <c r="FJ5" i="1"/>
  <c r="FI5" i="1"/>
  <c r="FH5" i="1"/>
  <c r="FG5" i="1"/>
  <c r="FF5" i="1"/>
  <c r="EK5" i="1"/>
  <c r="EJ5" i="1"/>
  <c r="EI5" i="1"/>
  <c r="EG5" i="1"/>
  <c r="DX5" i="1"/>
  <c r="DW5" i="1"/>
  <c r="DV5" i="1"/>
  <c r="GX5" i="1"/>
  <c r="GV5" i="1"/>
  <c r="AM5" i="1"/>
  <c r="DX6" i="1" l="1"/>
  <c r="EJ7" i="1"/>
  <c r="DV6" i="1"/>
  <c r="EG7" i="1"/>
  <c r="DW6" i="1"/>
  <c r="FU7" i="1"/>
  <c r="FT6" i="1"/>
  <c r="FV7" i="1"/>
  <c r="FW6" i="1"/>
  <c r="EI7" i="1"/>
  <c r="EK6" i="1"/>
  <c r="FU6" i="1"/>
  <c r="FV6" i="1"/>
  <c r="EI6" i="1"/>
  <c r="EJ6" i="1"/>
  <c r="EG6" i="1"/>
  <c r="EK7" i="1"/>
  <c r="DX7" i="1"/>
  <c r="EP7" i="1"/>
  <c r="EO7" i="1"/>
  <c r="DW7" i="1" l="1"/>
  <c r="DV7" i="1"/>
  <c r="FM7" i="1" l="1"/>
  <c r="GG7" i="1"/>
  <c r="C54" i="3"/>
  <c r="C53" i="3"/>
  <c r="C52" i="3"/>
  <c r="FM6" i="1" l="1"/>
  <c r="GG6" i="1"/>
  <c r="B35" i="3"/>
  <c r="B39" i="3"/>
  <c r="B37" i="3"/>
  <c r="B38" i="3"/>
  <c r="AJ7" i="1"/>
  <c r="AJ6" i="1" l="1"/>
  <c r="EU7" i="1" l="1"/>
  <c r="ET7" i="1"/>
  <c r="HB7" i="1"/>
  <c r="HC7" i="1"/>
  <c r="ET6" i="1" l="1"/>
  <c r="EU6" i="1"/>
  <c r="HB6" i="1"/>
  <c r="HC6" i="1"/>
  <c r="FB6" i="1" l="1"/>
  <c r="AI7" i="1" l="1"/>
  <c r="AI6" i="1" l="1"/>
  <c r="IP7" i="1"/>
  <c r="DM7" i="1"/>
  <c r="IP6" i="1" l="1"/>
  <c r="DM6" i="1"/>
  <c r="IQ6" i="1" l="1"/>
  <c r="IO6" i="1"/>
  <c r="FS5" i="1"/>
  <c r="AH7" i="1"/>
  <c r="AG7" i="1"/>
  <c r="AF7" i="1"/>
  <c r="DR6" i="1"/>
  <c r="FY6" i="1" l="1"/>
  <c r="FY7" i="1"/>
  <c r="FX7" i="1"/>
  <c r="FX6" i="1"/>
  <c r="FA6" i="1" l="1"/>
  <c r="EZ6" i="1"/>
  <c r="EY6" i="1"/>
  <c r="ER7" i="1" l="1"/>
  <c r="EQ7" i="1" l="1"/>
  <c r="EQ6" i="1"/>
  <c r="ES7" i="1"/>
  <c r="ES6" i="1"/>
  <c r="ER6" i="1"/>
  <c r="FH6" i="1"/>
  <c r="FG6" i="1" l="1"/>
  <c r="FF7" i="1"/>
  <c r="FG7" i="1"/>
  <c r="FH7" i="1"/>
  <c r="DR7" i="1" l="1"/>
  <c r="GF7" i="1"/>
  <c r="GF6" i="1"/>
  <c r="FS7" i="1"/>
  <c r="FS6" i="1"/>
  <c r="FP7" i="1"/>
  <c r="FP6" i="1"/>
  <c r="FO7" i="1"/>
  <c r="FO6" i="1"/>
  <c r="FQ7" i="1"/>
  <c r="FQ6" i="1"/>
  <c r="GC7" i="1"/>
  <c r="GC6" i="1"/>
  <c r="FN7" i="1"/>
  <c r="FN6" i="1"/>
  <c r="GB7" i="1"/>
  <c r="GB6" i="1"/>
  <c r="FR7" i="1"/>
  <c r="FR6" i="1"/>
  <c r="AH6" i="1" l="1"/>
  <c r="AG6" i="1"/>
  <c r="GV7" i="1" l="1"/>
  <c r="AF6" i="1" l="1"/>
  <c r="HA7" i="1" l="1"/>
  <c r="GR6" i="1"/>
  <c r="GQ6" i="1"/>
  <c r="GR7" i="1" l="1"/>
  <c r="GQ7" i="1"/>
  <c r="IO7" i="1" l="1"/>
  <c r="DU6" i="1" l="1"/>
  <c r="DU7" i="1" l="1"/>
  <c r="FI6" i="1"/>
  <c r="FJ6" i="1"/>
  <c r="IK6" i="1"/>
  <c r="IN6" i="1"/>
  <c r="AM6" i="1"/>
  <c r="FI7" i="1" l="1"/>
  <c r="IN7" i="1"/>
  <c r="FJ7" i="1"/>
  <c r="IK7" i="1"/>
  <c r="IQ7" i="1"/>
  <c r="FK7" i="1"/>
  <c r="GX7" i="1"/>
  <c r="AM7" i="1"/>
  <c r="D4" i="1" l="1"/>
  <c r="E4" i="1"/>
  <c r="C4" i="1"/>
  <c r="AD7" i="1" l="1"/>
  <c r="AD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John</author>
  </authors>
  <commentList>
    <comment ref="C1" authorId="0"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AC1" authorId="1" shapeId="0" xr:uid="{10B3F34B-4772-43FF-8769-97F5228546B0}">
      <text>
        <r>
          <rPr>
            <b/>
            <sz val="9"/>
            <color indexed="81"/>
            <rFont val="Tahoma"/>
            <family val="2"/>
          </rPr>
          <t>Michael Young (21512438):</t>
        </r>
        <r>
          <rPr>
            <sz val="9"/>
            <color indexed="81"/>
            <rFont val="Tahoma"/>
            <family val="2"/>
          </rPr>
          <t xml:space="preserve">
In the trial name don't use special characters (%, /, :)
Pandas doesn’t recognise the special characters (% and /)  in the trial name description. The code will run fine you just wont be able to view the df.
Special characers can also affect the filename of the pkl files (eg / and :). Using these affects the ability to report the trials.</t>
        </r>
      </text>
    </comment>
    <comment ref="A2" authorId="1"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F2" authorId="2" shapeId="0" xr:uid="{4CF6616F-3E30-4825-B472-59AC0217DD0E}">
      <text>
        <r>
          <rPr>
            <b/>
            <sz val="9"/>
            <color indexed="81"/>
            <rFont val="Tahoma"/>
            <family val="2"/>
          </rPr>
          <t>John:</t>
        </r>
        <r>
          <rPr>
            <sz val="9"/>
            <color indexed="81"/>
            <rFont val="Tahoma"/>
            <family val="2"/>
          </rPr>
          <t xml:space="preserve">
These are the farm scenarios
</t>
        </r>
      </text>
    </comment>
    <comment ref="AC2" authorId="1"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AJ2" authorId="1" shapeId="0" xr:uid="{635DBFCC-4F1D-41E4-8CC3-A21438E42895}">
      <text>
        <r>
          <rPr>
            <b/>
            <sz val="9"/>
            <color indexed="81"/>
            <rFont val="Tahoma"/>
            <family val="2"/>
          </rPr>
          <t>Michael:</t>
        </r>
        <r>
          <rPr>
            <sz val="9"/>
            <color indexed="81"/>
            <rFont val="Tahoma"/>
            <family val="2"/>
          </rPr>
          <t xml:space="preserve">
store the info in generator for the mortality report</t>
        </r>
      </text>
    </comment>
    <comment ref="AK2" authorId="1" shapeId="0" xr:uid="{B47200E8-C031-496D-84FB-AB00A620905C}">
      <text>
        <r>
          <rPr>
            <b/>
            <sz val="9"/>
            <color indexed="81"/>
            <rFont val="Tahoma"/>
            <family val="2"/>
          </rPr>
          <t>Michael Young (21512438):</t>
        </r>
        <r>
          <rPr>
            <sz val="9"/>
            <color indexed="81"/>
            <rFont val="Tahoma"/>
            <family val="2"/>
          </rPr>
          <t xml:space="preserve">
store the info in generator for the feed budget report</t>
        </r>
      </text>
    </comment>
    <comment ref="AN2" authorId="2" shapeId="0" xr:uid="{53652A3A-B6DB-4800-9181-3569646680BA}">
      <text>
        <r>
          <rPr>
            <b/>
            <sz val="9"/>
            <color indexed="81"/>
            <rFont val="Tahoma"/>
            <family val="2"/>
          </rPr>
          <t>John:</t>
        </r>
        <r>
          <rPr>
            <sz val="9"/>
            <color indexed="81"/>
            <rFont val="Tahoma"/>
            <family val="2"/>
          </rPr>
          <t xml:space="preserve">
Switch to control the SQ model. 1 is DSP (or SE) greater than one is SQ model.</t>
        </r>
      </text>
    </comment>
    <comment ref="AO2" authorId="1" shapeId="0" xr:uid="{D45C4B89-16B0-4F69-BC75-2CA310F4CB4B}">
      <text>
        <r>
          <rPr>
            <b/>
            <sz val="9"/>
            <color indexed="81"/>
            <rFont val="Tahoma"/>
            <family val="2"/>
          </rPr>
          <t>Michael:</t>
        </r>
        <r>
          <rPr>
            <sz val="9"/>
            <color indexed="81"/>
            <rFont val="Tahoma"/>
            <family val="2"/>
          </rPr>
          <t xml:space="preserve">
Mask which season types are included
Note the slices numbers in this mask are different to the slice numbers for the DSP season types in the model proper because in the DSP 'typ' is removed (by this mask). However, 'typ' exists in the inputs and this mask as slice 0</t>
        </r>
      </text>
    </comment>
    <comment ref="AQ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AR2" authorId="1" shapeId="0" xr:uid="{E31F3B4F-ADB9-48F2-81B9-9F717DC90F3D}">
      <text>
        <r>
          <rPr>
            <b/>
            <sz val="9"/>
            <color indexed="81"/>
            <rFont val="Tahoma"/>
            <family val="2"/>
          </rPr>
          <t>Michael Young (21512438):</t>
        </r>
        <r>
          <rPr>
            <sz val="9"/>
            <color indexed="81"/>
            <rFont val="Tahoma"/>
            <family val="2"/>
          </rPr>
          <t xml:space="preserve">
Controls is the pinp rot list is used or full list of rotations are used (this only works if the inputs have been generated using simulation).
Default is True</t>
        </r>
      </text>
    </comment>
    <comment ref="AS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Z2" authorId="1" shapeId="0" xr:uid="{C5FDFAA8-13CB-410E-A335-6899C0FFD9B1}">
      <text>
        <r>
          <rPr>
            <b/>
            <sz val="9"/>
            <color indexed="81"/>
            <rFont val="Tahoma"/>
            <family val="2"/>
          </rPr>
          <t>Michael Young (21512438):</t>
        </r>
        <r>
          <rPr>
            <sz val="9"/>
            <color indexed="81"/>
            <rFont val="Tahoma"/>
            <family val="2"/>
          </rPr>
          <t xml:space="preserve">
boolean to control if t axis exists in generator loops</t>
        </r>
      </text>
    </comment>
    <comment ref="BB2" authorId="1" shapeId="0" xr:uid="{1E004F54-C433-4773-B076-5724DE055BB3}">
      <text>
        <r>
          <rPr>
            <b/>
            <sz val="9"/>
            <color indexed="81"/>
            <rFont val="Tahoma"/>
            <family val="2"/>
          </rPr>
          <t>Michael Young (21512438):</t>
        </r>
        <r>
          <rPr>
            <sz val="9"/>
            <color indexed="81"/>
            <rFont val="Tahoma"/>
            <family val="2"/>
          </rPr>
          <t xml:space="preserve">
bool - use pkl fs or excel input fs</t>
        </r>
      </text>
    </comment>
    <comment ref="BD2" authorId="1" shapeId="0" xr:uid="{E71F2A0A-8927-4813-82BE-CA72AED5AEBB}">
      <text>
        <r>
          <rPr>
            <b/>
            <sz val="9"/>
            <color indexed="81"/>
            <rFont val="Tahoma"/>
            <family val="2"/>
          </rPr>
          <t>John:</t>
        </r>
        <r>
          <rPr>
            <sz val="9"/>
            <color indexed="81"/>
            <rFont val="Tahoma"/>
            <family val="2"/>
          </rPr>
          <t xml:space="preserve">
Include the r2 adjustment to feedsupply. Default is FALSE. Change to TRUE if either
a. Using the feed supply input from Property.xl
b. Using a pickle feedsupply but want to tweak that supply.
For case 'b' need to set the SAV on feedsupply_r2p to 0</t>
        </r>
      </text>
    </comment>
    <comment ref="BE2" authorId="2" shapeId="0" xr:uid="{BF5B3FD4-0481-4F0F-8124-96E4CEC5849B}">
      <text>
        <r>
          <rPr>
            <b/>
            <sz val="9"/>
            <color indexed="81"/>
            <rFont val="Tahoma"/>
            <family val="2"/>
          </rPr>
          <t>John:</t>
        </r>
        <r>
          <rPr>
            <sz val="9"/>
            <color indexed="81"/>
            <rFont val="Tahoma"/>
            <family val="2"/>
          </rPr>
          <t xml:space="preserve">
The default value for feedsupply_adj_r2p is from Property.xl.
Use this sav in conjunction with sav[r2adjust_inc] if wanting to use a pickle file for feedsupply (hence don't want to include the r2adjust from Prop.xl) but do want to tweak the pickle values using saa[feedsupply_adj_r2p]. A zero value here overwrites the values from Property.xls
The other compnents of this are fs_use_pkl = TRUE, r2adjust_inc = TRUE and sav[feedsupply_adj_r2p[:,:]] = 0</t>
        </r>
      </text>
    </comment>
    <comment ref="BF2" authorId="1" shapeId="0" xr:uid="{E673AA4B-B155-4193-8D08-43797D6A5B0E}">
      <text>
        <r>
          <rPr>
            <b/>
            <sz val="9"/>
            <color indexed="81"/>
            <rFont val="Tahoma"/>
            <family val="2"/>
          </rPr>
          <t>Michael Young (21512438):</t>
        </r>
        <r>
          <rPr>
            <sz val="9"/>
            <color indexed="81"/>
            <rFont val="Tahoma"/>
            <family val="2"/>
          </rPr>
          <t xml:space="preserve">
bool - overwrite the optimal pkl fs</t>
        </r>
      </text>
    </comment>
    <comment ref="BH2" authorId="2" shapeId="0" xr:uid="{FE600586-A0CB-418E-80E4-FF00B70E2957}">
      <text>
        <r>
          <rPr>
            <b/>
            <sz val="9"/>
            <color indexed="81"/>
            <rFont val="Tahoma"/>
            <family val="2"/>
          </rPr>
          <t>John:</t>
        </r>
        <r>
          <rPr>
            <sz val="9"/>
            <color indexed="81"/>
            <rFont val="Tahoma"/>
            <family val="2"/>
          </rPr>
          <t xml:space="preserve">
Increment the number of LTW loops carried out in the code. Use this to finetune the LTW adjustment (at the expense of a longer generator time)
The default number of loops in the code is 2 unless either:
  a. feedsupply is frpm pkl and ltwadj from pkl can be broadcast to the current feedsupply
  b. LTW adjustment is excluded (LTW_dams &amp; _offs == 0)</t>
        </r>
      </text>
    </comment>
    <comment ref="BI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
If this and LTW_offs are both ==0 then the number of ltw_loops is reduced to 1 (which saves time in the generator)</t>
        </r>
      </text>
    </comment>
    <comment ref="BJ2" authorId="2" shapeId="0" xr:uid="{7B1B9DDD-4FA8-448A-95A9-62943084D7DB}">
      <text>
        <r>
          <rPr>
            <b/>
            <sz val="9"/>
            <color indexed="81"/>
            <rFont val="Tahoma"/>
            <family val="2"/>
          </rPr>
          <t>John:</t>
        </r>
        <r>
          <rPr>
            <sz val="9"/>
            <color indexed="81"/>
            <rFont val="Tahoma"/>
            <family val="2"/>
          </rPr>
          <t xml:space="preserve">
Scale the effect of the dam LW profile on the progeny CFW &amp; FD as expressed by the offspring.
If this and LTW_offs are both ==0 then the number of ltw_loops is reduced to 1 (which saves time in the generator)</t>
        </r>
      </text>
    </comment>
    <comment ref="BK2" authorId="1"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BL2" authorId="1"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EG2" authorId="1"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EH2" authorId="1"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EI2" authorId="1" shapeId="0" xr:uid="{E78D51DF-8654-4903-B76F-F074C17EEDEC}">
      <text>
        <r>
          <rPr>
            <b/>
            <sz val="9"/>
            <color indexed="81"/>
            <rFont val="Tahoma"/>
            <family val="2"/>
          </rPr>
          <t>Michael Young:</t>
        </r>
        <r>
          <rPr>
            <sz val="9"/>
            <color indexed="81"/>
            <rFont val="Tahoma"/>
            <family val="2"/>
          </rPr>
          <t xml:space="preserve">
Control if fvp is dvp</t>
        </r>
      </text>
    </comment>
    <comment ref="EJ2" authorId="1"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EK2" authorId="1" shapeId="0" xr:uid="{F3BE25F0-A306-41BC-B1FE-05A4EB76F4F0}">
      <text>
        <r>
          <rPr>
            <b/>
            <sz val="9"/>
            <color indexed="81"/>
            <rFont val="Tahoma"/>
            <family val="2"/>
          </rPr>
          <t>Michael Young:</t>
        </r>
        <r>
          <rPr>
            <sz val="9"/>
            <color indexed="81"/>
            <rFont val="Tahoma"/>
            <family val="2"/>
          </rPr>
          <t xml:space="preserve">
Control if fvp is dvp</t>
        </r>
      </text>
    </comment>
    <comment ref="EL2" authorId="1"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EM2" authorId="1"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EN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FM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FU2" authorId="1"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FX2" authorId="1"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FY2" authorId="1"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FZ2" authorId="1"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GA2" authorId="1"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GB2" authorId="1"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GC2" authorId="1"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GD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GE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GF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GH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GI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GJ2" authorId="2" shapeId="0" xr:uid="{663788AB-9D18-454F-B0ED-873046DF432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GK2" authorId="2" shapeId="0" xr:uid="{ECDAADC2-CA84-4BD1-B18C-AB6474B0D1A2}">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GL2" authorId="2" shapeId="0" xr:uid="{59C74428-BEDA-49B9-AEDD-472C5B05C431}">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GM2" authorId="2" shapeId="0" xr:uid="{28CE82F3-E1C0-45F7-990A-5E80A4BFB1C1}">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GN2" authorId="2" shapeId="0" xr:uid="{65F88760-E908-4DAA-8F91-E70FF4CFFBF5}">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GO2" authorId="2" shapeId="0" xr:uid="{13E60600-09E8-4A1D-92F7-D672953EA877}">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GS2" authorId="1"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GT2" authorId="1" shapeId="0" xr:uid="{23378959-6700-4AEE-8497-F155605D148A}">
      <text>
        <r>
          <rPr>
            <b/>
            <sz val="9"/>
            <color indexed="81"/>
            <rFont val="Tahoma"/>
            <family val="2"/>
          </rPr>
          <t>Michael Young:</t>
        </r>
        <r>
          <rPr>
            <sz val="9"/>
            <color indexed="81"/>
            <rFont val="Tahoma"/>
            <family val="2"/>
          </rPr>
          <t xml:space="preserve">
set the SR for each pasture. (DSE/ha)</t>
        </r>
      </text>
    </comment>
    <comment ref="GY2" authorId="2" shapeId="0" xr:uid="{A320527C-7803-4FAE-93EF-63DE1CBFDD3D}">
      <text>
        <r>
          <rPr>
            <b/>
            <sz val="9"/>
            <color indexed="81"/>
            <rFont val="Tahoma"/>
            <family val="2"/>
          </rPr>
          <t>John:</t>
        </r>
        <r>
          <rPr>
            <sz val="9"/>
            <color indexed="81"/>
            <rFont val="Tahoma"/>
            <family val="2"/>
          </rPr>
          <t xml:space="preserve">
An offset for the age that ewe lambs are mated.
In code this SAA  alters both date_born1st_iog2 &amp; _idg3
Set the age in Property.xl to 12 mths and then carry out trials that adjust relative to lambing at 12mo.</t>
        </r>
      </text>
    </comment>
    <comment ref="GZ2" authorId="2" shapeId="0" xr:uid="{622E05DF-106C-4940-B73F-32FFCF6F74C3}">
      <text>
        <r>
          <rPr>
            <b/>
            <sz val="9"/>
            <color indexed="81"/>
            <rFont val="Tahoma"/>
            <family val="2"/>
          </rPr>
          <t>John:</t>
        </r>
        <r>
          <rPr>
            <sz val="9"/>
            <color indexed="81"/>
            <rFont val="Tahoma"/>
            <family val="2"/>
          </rPr>
          <t xml:space="preserve">
Scanning management (0,1,2,3,4) being don't scan, wet/dry, mutliples, litter size &amp; foetal age respectively</t>
        </r>
      </text>
    </comment>
    <comment ref="HA2" authorId="2" shapeId="0" xr:uid="{8EC87674-0FB4-4D10-9737-BFF6AB465519}">
      <text>
        <r>
          <rPr>
            <b/>
            <sz val="9"/>
            <color indexed="81"/>
            <rFont val="Tahoma"/>
            <family val="2"/>
          </rPr>
          <t>John:</t>
        </r>
        <r>
          <rPr>
            <sz val="9"/>
            <color indexed="81"/>
            <rFont val="Tahoma"/>
            <family val="2"/>
          </rPr>
          <t xml:space="preserve">
Scanning management (0,1,2,3,4) being don't scan, wet/dry, mutliples, litter size &amp; foetal age respectively</t>
        </r>
      </text>
    </comment>
    <comment ref="HB2" authorId="1" shapeId="0" xr:uid="{153E9D8F-5427-446C-889E-32DC4038154E}">
      <text>
        <r>
          <rPr>
            <b/>
            <sz val="9"/>
            <color indexed="81"/>
            <rFont val="Tahoma"/>
            <family val="2"/>
          </rPr>
          <t>Michael Young:</t>
        </r>
        <r>
          <rPr>
            <sz val="9"/>
            <color indexed="81"/>
            <rFont val="Tahoma"/>
            <family val="2"/>
          </rPr>
          <t xml:space="preserve">
True = force sale of drys
(scan needs to be &gt; 0)
The SAV can only be "-" or True (False doesn't work)</t>
        </r>
      </text>
    </comment>
    <comment ref="HC2" authorId="1"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HF2" authorId="1" shapeId="0" xr:uid="{2B721676-9529-4EDF-87E0-7AB3902E3797}">
      <text>
        <r>
          <rPr>
            <b/>
            <sz val="9"/>
            <color indexed="81"/>
            <rFont val="Tahoma"/>
            <family val="2"/>
          </rPr>
          <t>Young:</t>
        </r>
        <r>
          <rPr>
            <sz val="9"/>
            <color indexed="81"/>
            <rFont val="Tahoma"/>
            <family val="2"/>
          </rPr>
          <t xml:space="preserve">
Estimated proportion of the drys that are retained.
This SAV alters the average weight &amp; production of the dams at prejoining in the Stock Generator by altering the weighting applied to the dry dams.
The proportion is only active if both bnd_drys_sold and bnd_drys_retained are default values (which implies that dry management is optimised and therefore needs to be estimated).
Usually only adjusted for the Ewe Lambs for which the default estimate is 50%.</t>
        </r>
      </text>
    </comment>
    <comment ref="HG2" authorId="1"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HH2" authorId="1"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HI2" authorId="1"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bnd_lo_dams input but this can be overridden in the code.</t>
        </r>
      </text>
    </comment>
    <comment ref="HJ2" authorId="1" shapeId="0" xr:uid="{7E4E6306-9396-4FDF-9647-26552C7CE3A7}">
      <text>
        <r>
          <rPr>
            <b/>
            <sz val="9"/>
            <color indexed="81"/>
            <rFont val="Tahoma"/>
            <family val="2"/>
          </rPr>
          <t>Young:</t>
        </r>
        <r>
          <rPr>
            <sz val="9"/>
            <color indexed="81"/>
            <rFont val="Tahoma"/>
            <family val="2"/>
          </rPr>
          <t xml:space="preserve">
minimum number of dams
Can be either specified with an o axis (tog1) or a v axis (tVg1). This requires adjusting code in StockGenerator.py.
Note: If using tVg1 then it is important to ensure that the index slices specified here align with the DVP definitions and that the DVPs aren't being affected by insertion of nodes. Safer to use tog1 in the seasonality model.</t>
        </r>
      </text>
    </comment>
    <comment ref="HK2" authorId="1"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but can also be controlled in the code.
</t>
        </r>
      </text>
    </comment>
    <comment ref="HL2" authorId="1" shapeId="0" xr:uid="{1C95A4C2-CBE5-41B6-9773-824013A6B837}">
      <text>
        <r>
          <rPr>
            <b/>
            <sz val="9"/>
            <color indexed="81"/>
            <rFont val="Tahoma"/>
            <family val="2"/>
          </rPr>
          <t>Young:</t>
        </r>
        <r>
          <rPr>
            <sz val="9"/>
            <color indexed="81"/>
            <rFont val="Tahoma"/>
            <family val="2"/>
          </rPr>
          <t xml:space="preserve">
maximum number of dams
Can be either specified with an o axis (tog1) or a v axis (tVg1). This requires adjusting code in StockGenerator.py.
Note: If using tVg1 then it is important to ensure that the index slices specified here align with the DVP definitions and that the DVPs aren't being affected by insertion of nodes. Safer to use tog1 in the seasonality model.
REason for using V is that o[0] includes v[0] and v[1,2&amp;3] because there is no lambing opportunity in v[0] even though it is  a year younger than v[4]</t>
        </r>
      </text>
    </comment>
    <comment ref="HM2" authorId="1" shapeId="0" xr:uid="{082EA17B-035B-4974-A7EA-7B556045C0CD}">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HN2" authorId="1" shapeId="0" xr:uid="{CBD300F2-C140-49FF-A3D1-19531521668F}">
      <text>
        <r>
          <rPr>
            <b/>
            <sz val="9"/>
            <color indexed="81"/>
            <rFont val="Tahoma"/>
            <family val="2"/>
          </rPr>
          <t>Michael Young:</t>
        </r>
        <r>
          <rPr>
            <sz val="9"/>
            <color indexed="81"/>
            <rFont val="Tahoma"/>
            <family val="2"/>
          </rPr>
          <t xml:space="preserve">
min dams</t>
        </r>
      </text>
    </comment>
    <comment ref="HO2" authorId="1" shapeId="0" xr:uid="{C5375FEB-6805-4690-81E6-1163E50C9808}">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HP2" authorId="1" shapeId="0" xr:uid="{AFAA9B9B-A7FC-453B-97C6-3BBEE66E87E7}">
      <text>
        <r>
          <rPr>
            <b/>
            <sz val="9"/>
            <color indexed="81"/>
            <rFont val="Tahoma"/>
            <family val="2"/>
          </rPr>
          <t>Young:</t>
        </r>
        <r>
          <rPr>
            <sz val="9"/>
            <color indexed="81"/>
            <rFont val="Tahoma"/>
            <family val="2"/>
          </rPr>
          <t xml:space="preserve">
max number of offspring
Can set to stop sales (t[1:]) or retention (t[0]) for different shearing opportunities
Note: the d axis is clustered in the bound so offspring of adults can be entered as d[2:3]
Can be used with min &amp; max sale age to ensure that animals are sold rather than retained without sale</t>
        </r>
      </text>
    </comment>
    <comment ref="HU2" authorId="1"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HV2" authorId="1" shapeId="0" xr:uid="{A437F18F-03E3-4D53-ACEB-76AA0FAD4C9F}">
      <text>
        <r>
          <rPr>
            <b/>
            <sz val="9"/>
            <color indexed="81"/>
            <rFont val="Tahoma"/>
            <family val="2"/>
          </rPr>
          <t xml:space="preserve">John:
</t>
        </r>
        <r>
          <rPr>
            <sz val="9"/>
            <color indexed="81"/>
            <rFont val="Tahoma"/>
            <family val="2"/>
          </rPr>
          <t>Proportion of dams mated for each lambing opportunity of g1.
This is proportion of the animals retained as dams.</t>
        </r>
      </text>
    </comment>
    <comment ref="HY2" authorId="1"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HZ2" authorId="1" shapeId="0" xr:uid="{1DBFA1F9-40D1-4540-9A1B-70C0BE1D1354}">
      <text>
        <r>
          <rPr>
            <b/>
            <sz val="9"/>
            <color indexed="81"/>
            <rFont val="Tahoma"/>
            <family val="2"/>
          </rPr>
          <t>Michael Young:</t>
        </r>
        <r>
          <rPr>
            <sz val="9"/>
            <color indexed="81"/>
            <rFont val="Tahoma"/>
            <family val="2"/>
          </rPr>
          <t xml:space="preserve">
Min sale age (days) of dams.
</t>
        </r>
      </text>
    </comment>
    <comment ref="IA2" authorId="1" shapeId="0" xr:uid="{8E0753C5-772D-4671-95F5-C7049E571AC4}">
      <text>
        <r>
          <rPr>
            <b/>
            <sz val="9"/>
            <color indexed="81"/>
            <rFont val="Tahoma"/>
            <family val="2"/>
          </rPr>
          <t>Michael Young:</t>
        </r>
        <r>
          <rPr>
            <sz val="9"/>
            <color indexed="81"/>
            <rFont val="Tahoma"/>
            <family val="2"/>
          </rPr>
          <t xml:space="preserve">
Min sale age (days) of female sheep, applies to prog &amp; offs.
Merinos are usually retained till a full wool shearing to allow selection for wool quality.
Progeny of ewe lambs are usually sold all sold and therefore don't need to be retained for a full wool shearing.</t>
        </r>
      </text>
    </comment>
    <comment ref="IB2" authorId="1" shapeId="0" xr:uid="{F08C16DC-5BC9-472A-96EB-0E6CE4BA8DDF}">
      <text>
        <r>
          <rPr>
            <b/>
            <sz val="9"/>
            <color indexed="81"/>
            <rFont val="Tahoma"/>
            <family val="2"/>
          </rPr>
          <t>Young:</t>
        </r>
        <r>
          <rPr>
            <sz val="9"/>
            <color indexed="81"/>
            <rFont val="Tahoma"/>
            <family val="2"/>
          </rPr>
          <t xml:space="preserve">
highest age (days) to sell female offspring.</t>
        </r>
      </text>
    </comment>
    <comment ref="IC2" authorId="1" shapeId="0" xr:uid="{8F5E99BB-3CE0-4AA9-88F0-572A2A688250}">
      <text>
        <r>
          <rPr>
            <b/>
            <sz val="9"/>
            <color indexed="81"/>
            <rFont val="Tahoma"/>
            <family val="2"/>
          </rPr>
          <t>Michael Young:</t>
        </r>
        <r>
          <rPr>
            <sz val="9"/>
            <color indexed="81"/>
            <rFont val="Tahoma"/>
            <family val="2"/>
          </rPr>
          <t xml:space="preserve">
lowest age (days) to sell wethers.</t>
        </r>
      </text>
    </comment>
    <comment ref="ID2" authorId="1" shapeId="0" xr:uid="{D9D0ABD1-CFE2-4513-95EA-88F0B16E6756}">
      <text>
        <r>
          <rPr>
            <b/>
            <sz val="9"/>
            <color indexed="81"/>
            <rFont val="Tahoma"/>
            <family val="2"/>
          </rPr>
          <t>Michael Young:</t>
        </r>
        <r>
          <rPr>
            <sz val="9"/>
            <color indexed="81"/>
            <rFont val="Tahoma"/>
            <family val="2"/>
          </rPr>
          <t xml:space="preserve">
highest age (days) to sell wethers.</t>
        </r>
      </text>
    </comment>
    <comment ref="IE2" authorId="2" shapeId="0" xr:uid="{81CE7730-CA35-4E6F-A532-759FE061633F}">
      <text>
        <r>
          <rPr>
            <b/>
            <sz val="9"/>
            <color indexed="81"/>
            <rFont val="Tahoma"/>
            <family val="2"/>
          </rPr>
          <t>John:</t>
        </r>
        <r>
          <rPr>
            <sz val="9"/>
            <color indexed="81"/>
            <rFont val="Tahoma"/>
            <family val="2"/>
          </rPr>
          <t xml:space="preserve">
Lower bound on the area of each rotation phase on each LMU.
The r axis is the number of the phase which is reflected in the  areasum report.</t>
        </r>
      </text>
    </comment>
    <comment ref="IJ2" authorId="2" shapeId="0" xr:uid="{BD8F7D3A-B58F-4B33-8999-D2D10CB4E29F}">
      <text>
        <r>
          <rPr>
            <b/>
            <sz val="9"/>
            <color indexed="81"/>
            <rFont val="Tahoma"/>
            <family val="2"/>
          </rPr>
          <t>John:</t>
        </r>
        <r>
          <rPr>
            <sz val="9"/>
            <color indexed="81"/>
            <rFont val="Tahoma"/>
            <family val="2"/>
          </rPr>
          <t xml:space="preserve">
Contract cost of the husbandry operations</t>
        </r>
      </text>
    </comment>
    <comment ref="IK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IL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IM2" authorId="2" shapeId="0" xr:uid="{1E0319D9-A78E-4CDE-A24E-1993B4F04F23}">
      <text>
        <r>
          <rPr>
            <b/>
            <sz val="9"/>
            <color indexed="81"/>
            <rFont val="Tahoma"/>
            <family val="2"/>
          </rPr>
          <t>John:</t>
        </r>
        <r>
          <rPr>
            <sz val="9"/>
            <color indexed="81"/>
            <rFont val="Tahoma"/>
            <family val="2"/>
          </rPr>
          <t xml:space="preserve">
units of the job (h2) carried out per husbandry labour hour of each type (l2)</t>
        </r>
      </text>
    </comment>
    <comment ref="IN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IS2" authorId="2" shapeId="0" xr:uid="{E80E309E-1D15-4DF0-B7ED-EC819715BAB3}">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IT2" authorId="2" shapeId="0" xr:uid="{1EE093F6-F365-45D3-A820-53FB72D86950}">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IX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JB2" authorId="2" shapeId="0" xr:uid="{943FBC0F-B1F8-40DE-B545-2D3FB6FBA0C9}">
      <text>
        <r>
          <rPr>
            <b/>
            <sz val="9"/>
            <color indexed="81"/>
            <rFont val="Tahoma"/>
            <family val="2"/>
          </rPr>
          <t>John:</t>
        </r>
        <r>
          <rPr>
            <sz val="9"/>
            <color indexed="81"/>
            <rFont val="Tahoma"/>
            <family val="2"/>
          </rPr>
          <t xml:space="preserve">
Germination of pasture across all lmus</t>
        </r>
      </text>
    </comment>
    <comment ref="JC2" authorId="2" shapeId="0" xr:uid="{62CE5666-B379-4F9D-BDEF-7AD693622CBB}">
      <text>
        <r>
          <rPr>
            <b/>
            <sz val="9"/>
            <color indexed="81"/>
            <rFont val="Tahoma"/>
            <family val="2"/>
          </rPr>
          <t>John:</t>
        </r>
        <r>
          <rPr>
            <sz val="9"/>
            <color indexed="81"/>
            <rFont val="Tahoma"/>
            <family val="2"/>
          </rPr>
          <t xml:space="preserve">
Yields in all rot on all LMUS</t>
        </r>
      </text>
    </comment>
    <comment ref="JE2" authorId="2" shapeId="0" xr:uid="{5FB3E786-CA23-48F4-A063-CE575B46EC9D}">
      <text>
        <r>
          <rPr>
            <b/>
            <sz val="9"/>
            <color indexed="81"/>
            <rFont val="Tahoma"/>
            <family val="2"/>
          </rPr>
          <t>John:</t>
        </r>
        <r>
          <rPr>
            <sz val="9"/>
            <color indexed="81"/>
            <rFont val="Tahoma"/>
            <family val="2"/>
          </rPr>
          <t xml:space="preserve">
Limit of finance available at the time defined as the overdraft limit.</t>
        </r>
      </text>
    </comment>
    <comment ref="JG2" authorId="1" shapeId="0" xr:uid="{D0173F25-3BC5-4864-9C0D-4E2D4E6A0973}">
      <text>
        <r>
          <rPr>
            <b/>
            <sz val="9"/>
            <color indexed="81"/>
            <rFont val="Tahoma"/>
            <family val="2"/>
          </rPr>
          <t>Michael Young (21512438):</t>
        </r>
        <r>
          <rPr>
            <sz val="9"/>
            <color indexed="81"/>
            <rFont val="Tahoma"/>
            <family val="2"/>
          </rPr>
          <t xml:space="preserve">
upper bound for casual staff duing the year (not including seeding or harv time)</t>
        </r>
      </text>
    </comment>
    <comment ref="JH2" authorId="1" shapeId="0" xr:uid="{E6EA277E-A2F1-4981-9B0F-AD2DAE83AACE}">
      <text>
        <r>
          <rPr>
            <b/>
            <sz val="9"/>
            <color indexed="81"/>
            <rFont val="Tahoma"/>
            <family val="2"/>
          </rPr>
          <t>Michael Young (21512438):</t>
        </r>
        <r>
          <rPr>
            <sz val="9"/>
            <color indexed="81"/>
            <rFont val="Tahoma"/>
            <family val="2"/>
          </rPr>
          <t xml:space="preserve">
upper bound for casual staff during seeding and harv time.</t>
        </r>
      </text>
    </comment>
    <comment ref="JI2" authorId="2" shapeId="0" xr:uid="{B09F6EF1-4A68-4503-8972-A5FE7977B676}">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A3" authorId="1"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AC3" authorId="0" shapeId="0" xr:uid="{3BDB7BEB-FC53-4975-ADDB-A81C02A033DC}">
      <text>
        <r>
          <rPr>
            <b/>
            <sz val="9"/>
            <color indexed="81"/>
            <rFont val="Tahoma"/>
            <family val="2"/>
          </rPr>
          <t>Michael Young:</t>
        </r>
        <r>
          <rPr>
            <sz val="9"/>
            <color indexed="81"/>
            <rFont val="Tahoma"/>
            <family val="2"/>
          </rPr>
          <t xml:space="preserve">
Optional
- Needed for pas</t>
        </r>
      </text>
    </comment>
    <comment ref="A4" authorId="1"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B4" authorId="1" shapeId="0" xr:uid="{4BC6A0CF-A3A4-45D1-BD46-E82632CDC1CA}">
      <text>
        <r>
          <rPr>
            <b/>
            <sz val="9"/>
            <color indexed="81"/>
            <rFont val="Tahoma"/>
            <family val="2"/>
          </rPr>
          <t>Michael Young (21512438):</t>
        </r>
        <r>
          <rPr>
            <sz val="9"/>
            <color indexed="81"/>
            <rFont val="Tahoma"/>
            <family val="2"/>
          </rPr>
          <t xml:space="preserve">
Selects the property inputs to use. 
</t>
        </r>
      </text>
    </comment>
    <comment ref="C4" authorId="2" shapeId="0" xr:uid="{356E8614-0E2F-4117-B344-BA1B78753371}">
      <text>
        <r>
          <rPr>
            <sz val="9"/>
            <color indexed="81"/>
            <rFont val="Tahoma"/>
            <family val="2"/>
          </rPr>
          <t xml:space="preserve">Number of the trials being run (TRUE)
</t>
        </r>
      </text>
    </comment>
    <comment ref="D4" authorId="2" shapeId="0" xr:uid="{3F8B7C71-9F70-474B-BC80-D6D9B8C12D5D}">
      <text>
        <r>
          <rPr>
            <sz val="9"/>
            <color indexed="81"/>
            <rFont val="Tahoma"/>
            <family val="2"/>
          </rPr>
          <t>Full output includes storing the .lp file, the Variable summary &amp; the RC &amp; Duals.
(% of the trials being run)</t>
        </r>
      </text>
    </comment>
    <comment ref="E4" authorId="2" shapeId="0" xr:uid="{08A47554-D3C3-4B37-B753-8416C6049C55}">
      <text>
        <r>
          <rPr>
            <sz val="9"/>
            <color indexed="81"/>
            <rFont val="Tahoma"/>
            <family val="2"/>
          </rPr>
          <t>Proportion of the trials to report
(% of all the trials) &amp; 
(% of trials that have been run)</t>
        </r>
      </text>
    </comment>
    <comment ref="AC4" authorId="0"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AD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AO4" authorId="2" shapeId="0" xr:uid="{CA59CE86-F2E9-44F5-A0EE-2C2B20671BF1}">
      <text>
        <r>
          <rPr>
            <b/>
            <sz val="9"/>
            <color indexed="81"/>
            <rFont val="Tahoma"/>
            <family val="2"/>
          </rPr>
          <t>John:</t>
        </r>
        <r>
          <rPr>
            <sz val="9"/>
            <color indexed="81"/>
            <rFont val="Tahoma"/>
            <family val="2"/>
          </rPr>
          <t xml:space="preserve">
All season types, so that all can be set to FALSE</t>
        </r>
      </text>
    </comment>
    <comment ref="AP4" authorId="2" shapeId="0" xr:uid="{1975CDA6-E52C-48D1-B53F-C561AABC981D}">
      <text>
        <r>
          <rPr>
            <b/>
            <sz val="9"/>
            <color indexed="81"/>
            <rFont val="Tahoma"/>
            <family val="2"/>
          </rPr>
          <t>John:</t>
        </r>
        <r>
          <rPr>
            <sz val="9"/>
            <color indexed="81"/>
            <rFont val="Tahoma"/>
            <family val="2"/>
          </rPr>
          <t xml:space="preserve">
The DSP season types. 
Excludes [0] because it is typ season
Excludes [-1] because it is currently not used</t>
        </r>
      </text>
    </comment>
    <comment ref="BE4" authorId="1" shapeId="0" xr:uid="{1FFA69E7-0806-4E89-B418-84B5B76C2E09}">
      <text>
        <r>
          <rPr>
            <b/>
            <sz val="9"/>
            <color indexed="81"/>
            <rFont val="Tahoma"/>
            <family val="2"/>
          </rPr>
          <t>John:</t>
        </r>
        <r>
          <rPr>
            <sz val="9"/>
            <color indexed="81"/>
            <rFont val="Tahoma"/>
            <family val="2"/>
          </rPr>
          <t xml:space="preserve">
All periods and slices of r2</t>
        </r>
      </text>
    </comment>
    <comment ref="BK4" authorId="1" shapeId="0" xr:uid="{233C0881-C2E6-46E8-9B55-F380130374E3}">
      <text>
        <r>
          <rPr>
            <sz val="9"/>
            <color indexed="81"/>
            <rFont val="Tahoma"/>
            <family val="2"/>
          </rPr>
          <t>LTW Pad level scalar for singles</t>
        </r>
      </text>
    </comment>
    <comment ref="BL4" authorId="1" shapeId="0" xr:uid="{4F4BE100-A741-4A0D-8DBF-2C8F18FAA110}">
      <text>
        <r>
          <rPr>
            <sz val="9"/>
            <color indexed="81"/>
            <rFont val="Tahoma"/>
            <family val="2"/>
          </rPr>
          <t xml:space="preserve">LTW Pad level scalar for multiples
</t>
        </r>
      </text>
    </comment>
    <comment ref="DK4" authorId="1" shapeId="0" xr:uid="{7861D19F-916D-408A-A538-198C929599E5}">
      <text>
        <r>
          <rPr>
            <b/>
            <sz val="9"/>
            <color indexed="81"/>
            <rFont val="Tahoma"/>
            <family val="2"/>
          </rPr>
          <t>John:</t>
        </r>
        <r>
          <rPr>
            <sz val="9"/>
            <color indexed="81"/>
            <rFont val="Tahoma"/>
            <family val="2"/>
          </rPr>
          <t xml:space="preserve">
Relative availability</t>
        </r>
      </text>
    </comment>
    <comment ref="DL4" authorId="1" shapeId="0" xr:uid="{F2BDF62F-A2C0-480F-B4A2-37C24BFCFD37}">
      <text>
        <r>
          <rPr>
            <b/>
            <sz val="9"/>
            <color indexed="81"/>
            <rFont val="Tahoma"/>
            <family val="2"/>
          </rPr>
          <t>John:</t>
        </r>
        <r>
          <rPr>
            <sz val="9"/>
            <color indexed="81"/>
            <rFont val="Tahoma"/>
            <family val="2"/>
          </rPr>
          <t xml:space="preserve">
Weaner mortality</t>
        </r>
      </text>
    </comment>
    <comment ref="DM4" authorId="1" shapeId="0" xr:uid="{D8F50781-0506-497E-A15D-0AC6218853A7}">
      <text>
        <r>
          <rPr>
            <b/>
            <sz val="9"/>
            <color indexed="81"/>
            <rFont val="Tahoma"/>
            <family val="2"/>
          </rPr>
          <t>John:</t>
        </r>
        <r>
          <rPr>
            <sz val="9"/>
            <color indexed="81"/>
            <rFont val="Tahoma"/>
            <family val="2"/>
          </rPr>
          <t xml:space="preserve">
Dam mortality</t>
        </r>
      </text>
    </comment>
    <comment ref="DN4" authorId="1" shapeId="0" xr:uid="{1E2CC5AE-FD66-4928-899F-555D857AB655}">
      <text>
        <r>
          <rPr>
            <b/>
            <sz val="9"/>
            <color indexed="81"/>
            <rFont val="Tahoma"/>
            <family val="2"/>
          </rPr>
          <t>John:</t>
        </r>
        <r>
          <rPr>
            <sz val="9"/>
            <color indexed="81"/>
            <rFont val="Tahoma"/>
            <family val="2"/>
          </rPr>
          <t xml:space="preserve">
Relative availability</t>
        </r>
      </text>
    </comment>
    <comment ref="DO4" authorId="1" shapeId="0" xr:uid="{DD1BC7DC-9510-49A0-8CF8-2ACF91E46EB3}">
      <text>
        <r>
          <rPr>
            <sz val="9"/>
            <color indexed="81"/>
            <rFont val="Tahoma"/>
            <family val="2"/>
          </rPr>
          <t>Progeny survival</t>
        </r>
      </text>
    </comment>
    <comment ref="DP4" authorId="1" shapeId="0" xr:uid="{0C4CB34C-52A2-4080-A23E-ADED3301A1F0}">
      <text>
        <r>
          <rPr>
            <b/>
            <sz val="9"/>
            <color indexed="81"/>
            <rFont val="Tahoma"/>
            <family val="2"/>
          </rPr>
          <t>John:</t>
        </r>
        <r>
          <rPr>
            <sz val="9"/>
            <color indexed="81"/>
            <rFont val="Tahoma"/>
            <family val="2"/>
          </rPr>
          <t xml:space="preserve">
Relative availability</t>
        </r>
      </text>
    </comment>
    <comment ref="DQ4" authorId="1" shapeId="0" xr:uid="{3F3DB6C4-DE2F-419B-AD18-07785C231917}">
      <text>
        <r>
          <rPr>
            <sz val="9"/>
            <color indexed="81"/>
            <rFont val="Tahoma"/>
            <family val="2"/>
          </rPr>
          <t>Birth weight</t>
        </r>
      </text>
    </comment>
    <comment ref="DR4" authorId="1" shapeId="0" xr:uid="{DA1C078D-AA81-4A78-9DFC-37E0A8AB8B86}">
      <text>
        <r>
          <rPr>
            <sz val="9"/>
            <color indexed="81"/>
            <rFont val="Tahoma"/>
            <family val="2"/>
          </rPr>
          <t>Weaning weight</t>
        </r>
      </text>
    </comment>
    <comment ref="DS4" authorId="1" shapeId="0" xr:uid="{1EC0D7CF-12F9-4F1F-8977-A8F060C09A40}">
      <text>
        <r>
          <rPr>
            <b/>
            <sz val="9"/>
            <color indexed="81"/>
            <rFont val="Tahoma"/>
            <family val="2"/>
          </rPr>
          <t>John:</t>
        </r>
        <r>
          <rPr>
            <sz val="9"/>
            <color indexed="81"/>
            <rFont val="Tahoma"/>
            <family val="2"/>
          </rPr>
          <t xml:space="preserve">
Weaner mortality</t>
        </r>
      </text>
    </comment>
    <comment ref="DT4" authorId="1" shapeId="0" xr:uid="{85ED7518-3248-46F2-BEC1-6F6D2BDF3C8C}">
      <text>
        <r>
          <rPr>
            <b/>
            <sz val="9"/>
            <color indexed="81"/>
            <rFont val="Tahoma"/>
            <family val="2"/>
          </rPr>
          <t>John:</t>
        </r>
        <r>
          <rPr>
            <sz val="9"/>
            <color indexed="81"/>
            <rFont val="Tahoma"/>
            <family val="2"/>
          </rPr>
          <t xml:space="preserve">
Relative availability</t>
        </r>
      </text>
    </comment>
    <comment ref="DU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DV4" authorId="1"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DW4" authorId="1"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DX4" authorId="2" shapeId="0" xr:uid="{7393AF12-0094-4F60-A7AB-F5D1266D3A77}">
      <text>
        <r>
          <rPr>
            <b/>
            <sz val="9"/>
            <color indexed="81"/>
            <rFont val="Tahoma"/>
            <family val="2"/>
          </rPr>
          <t>John:</t>
        </r>
        <r>
          <rPr>
            <sz val="9"/>
            <color indexed="81"/>
            <rFont val="Tahoma"/>
            <family val="2"/>
          </rPr>
          <t xml:space="preserve">
CFW</t>
        </r>
      </text>
    </comment>
    <comment ref="DY4" authorId="2" shapeId="0" xr:uid="{771484C3-46D6-45C5-A026-7EE24A81FF53}">
      <text>
        <r>
          <rPr>
            <b/>
            <sz val="9"/>
            <color indexed="81"/>
            <rFont val="Tahoma"/>
            <family val="2"/>
          </rPr>
          <t>John:</t>
        </r>
        <r>
          <rPr>
            <sz val="9"/>
            <color indexed="81"/>
            <rFont val="Tahoma"/>
            <family val="2"/>
          </rPr>
          <t xml:space="preserve">
FD</t>
        </r>
      </text>
    </comment>
    <comment ref="DZ4" authorId="2" shapeId="0" xr:uid="{ADC52D4F-7C42-4FA7-9F09-55FB9985AC2F}">
      <text>
        <r>
          <rPr>
            <b/>
            <sz val="9"/>
            <color indexed="81"/>
            <rFont val="Tahoma"/>
            <family val="2"/>
          </rPr>
          <t>John:</t>
        </r>
        <r>
          <rPr>
            <sz val="9"/>
            <color indexed="81"/>
            <rFont val="Tahoma"/>
            <family val="2"/>
          </rPr>
          <t xml:space="preserve">
Conception</t>
        </r>
      </text>
    </comment>
    <comment ref="EA4" authorId="2" shapeId="0" xr:uid="{F27BEBBE-D2F8-4576-8FEC-B287BAC0AE61}">
      <text>
        <r>
          <rPr>
            <b/>
            <sz val="9"/>
            <color indexed="81"/>
            <rFont val="Tahoma"/>
            <family val="2"/>
          </rPr>
          <t>John:</t>
        </r>
        <r>
          <rPr>
            <sz val="9"/>
            <color indexed="81"/>
            <rFont val="Tahoma"/>
            <family val="2"/>
          </rPr>
          <t xml:space="preserve">
Litter Size</t>
        </r>
      </text>
    </comment>
    <comment ref="EB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EC4" authorId="2" shapeId="0" xr:uid="{DE7CD090-09BE-40D2-9B12-1E8507B432E6}">
      <text>
        <r>
          <rPr>
            <b/>
            <sz val="9"/>
            <color indexed="81"/>
            <rFont val="Tahoma"/>
            <family val="2"/>
          </rPr>
          <t>John:</t>
        </r>
        <r>
          <rPr>
            <sz val="9"/>
            <color indexed="81"/>
            <rFont val="Tahoma"/>
            <family val="2"/>
          </rPr>
          <t xml:space="preserve">
Mortality</t>
        </r>
      </text>
    </comment>
    <comment ref="ED4" authorId="2" shapeId="0" xr:uid="{6ED1A1EE-0BDB-495F-9681-190BB4699860}">
      <text>
        <r>
          <rPr>
            <b/>
            <sz val="9"/>
            <color indexed="81"/>
            <rFont val="Tahoma"/>
            <family val="2"/>
          </rPr>
          <t>John:</t>
        </r>
        <r>
          <rPr>
            <sz val="9"/>
            <color indexed="81"/>
            <rFont val="Tahoma"/>
            <family val="2"/>
          </rPr>
          <t xml:space="preserve">
LWC (Liveweight change)</t>
        </r>
      </text>
    </comment>
    <comment ref="EE4" authorId="2" shapeId="0" xr:uid="{6D71D5CB-E7C6-4A81-9736-2A0B30A96F03}">
      <text>
        <r>
          <rPr>
            <b/>
            <sz val="9"/>
            <color indexed="81"/>
            <rFont val="Tahoma"/>
            <family val="2"/>
          </rPr>
          <t>John:</t>
        </r>
        <r>
          <rPr>
            <sz val="9"/>
            <color indexed="81"/>
            <rFont val="Tahoma"/>
            <family val="2"/>
          </rPr>
          <t xml:space="preserve">
Random</t>
        </r>
      </text>
    </comment>
    <comment ref="EG4" authorId="1" shapeId="0" xr:uid="{823CD838-0DE7-46A5-A20C-4967BBB8336D}">
      <text>
        <r>
          <rPr>
            <b/>
            <sz val="9"/>
            <color indexed="81"/>
            <rFont val="Tahoma"/>
            <family val="2"/>
          </rPr>
          <t>Young:</t>
        </r>
        <r>
          <rPr>
            <sz val="9"/>
            <color indexed="81"/>
            <rFont val="Tahoma"/>
            <family val="2"/>
          </rPr>
          <t xml:space="preserve">
0:1 is weaning </t>
        </r>
      </text>
    </comment>
    <comment ref="EH4" authorId="1" shapeId="0" xr:uid="{61AFFE9A-0964-4591-AA65-431309B7AC83}">
      <text>
        <r>
          <rPr>
            <b/>
            <sz val="9"/>
            <color indexed="81"/>
            <rFont val="Tahoma"/>
            <family val="2"/>
          </rPr>
          <t>Young:</t>
        </r>
        <r>
          <rPr>
            <sz val="9"/>
            <color indexed="81"/>
            <rFont val="Tahoma"/>
            <family val="2"/>
          </rPr>
          <t xml:space="preserve">
1:2 is user defined extra period</t>
        </r>
      </text>
    </comment>
    <comment ref="EJ4" authorId="1" shapeId="0" xr:uid="{513F7AEA-C2A1-457F-B2C9-E7D72D003C9B}">
      <text>
        <r>
          <rPr>
            <b/>
            <sz val="9"/>
            <color indexed="81"/>
            <rFont val="Tahoma"/>
            <family val="2"/>
          </rPr>
          <t>Young:</t>
        </r>
        <r>
          <rPr>
            <sz val="9"/>
            <color indexed="81"/>
            <rFont val="Tahoma"/>
            <family val="2"/>
          </rPr>
          <t xml:space="preserve">
2:3 is the last of the 3 FVPs in the year</t>
        </r>
      </text>
    </comment>
    <comment ref="EO4" authorId="1" shapeId="0" xr:uid="{9017A6B9-0C7A-4BDF-BC47-B9C168B4A859}">
      <text>
        <r>
          <rPr>
            <b/>
            <sz val="9"/>
            <color indexed="81"/>
            <rFont val="Tahoma"/>
            <family val="2"/>
          </rPr>
          <t>Michael Young (21512438):</t>
        </r>
        <r>
          <rPr>
            <sz val="9"/>
            <color indexed="81"/>
            <rFont val="Tahoma"/>
            <family val="2"/>
          </rPr>
          <t xml:space="preserve">
number of nut options</t>
        </r>
      </text>
    </comment>
    <comment ref="EP4" authorId="1" shapeId="0" xr:uid="{78D606A0-901D-463A-89A6-233F77E0CF76}">
      <text>
        <r>
          <rPr>
            <b/>
            <sz val="9"/>
            <color indexed="81"/>
            <rFont val="Tahoma"/>
            <family val="2"/>
          </rPr>
          <t>Michael Young (21512438):</t>
        </r>
        <r>
          <rPr>
            <sz val="9"/>
            <color indexed="81"/>
            <rFont val="Tahoma"/>
            <family val="2"/>
          </rPr>
          <t xml:space="preserve">
number of nut options</t>
        </r>
      </text>
    </comment>
    <comment ref="EQ4" authorId="1" shapeId="0" xr:uid="{9648FC39-DD26-4FCB-9715-EA41A6CC1E54}">
      <text>
        <r>
          <rPr>
            <b/>
            <sz val="9"/>
            <color indexed="81"/>
            <rFont val="Tahoma"/>
            <family val="2"/>
          </rPr>
          <t>Michael Young:</t>
        </r>
        <r>
          <rPr>
            <sz val="9"/>
            <color indexed="81"/>
            <rFont val="Tahoma"/>
            <family val="2"/>
          </rPr>
          <t xml:space="preserve">
if n=3: medium nut
if n=2: high nut</t>
        </r>
      </text>
    </comment>
    <comment ref="ER4" authorId="1" shapeId="0" xr:uid="{800BE066-933B-4798-B666-2F7C85E751B1}">
      <text>
        <r>
          <rPr>
            <b/>
            <sz val="9"/>
            <color indexed="81"/>
            <rFont val="Tahoma"/>
            <family val="2"/>
          </rPr>
          <t>Michael Young:</t>
        </r>
        <r>
          <rPr>
            <sz val="9"/>
            <color indexed="81"/>
            <rFont val="Tahoma"/>
            <family val="2"/>
          </rPr>
          <t xml:space="preserve">
if n=3: high nut
if n=2: low nut</t>
        </r>
      </text>
    </comment>
    <comment ref="ES4" authorId="1" shapeId="0" xr:uid="{379C25E9-FF87-4188-9EFA-48F297371AB8}">
      <text>
        <r>
          <rPr>
            <b/>
            <sz val="9"/>
            <color indexed="81"/>
            <rFont val="Tahoma"/>
            <family val="2"/>
          </rPr>
          <t>Michael Young:</t>
        </r>
        <r>
          <rPr>
            <sz val="9"/>
            <color indexed="81"/>
            <rFont val="Tahoma"/>
            <family val="2"/>
          </rPr>
          <t xml:space="preserve">
if n=3: low nut
if n=2: doesn't exist</t>
        </r>
      </text>
    </comment>
    <comment ref="FI4" authorId="2" shapeId="0" xr:uid="{EDBA936A-EB3F-47A4-A727-C6F9EF60B6FA}">
      <text>
        <r>
          <rPr>
            <b/>
            <sz val="9"/>
            <color indexed="81"/>
            <rFont val="Tahoma"/>
            <family val="2"/>
          </rPr>
          <t>John:</t>
        </r>
        <r>
          <rPr>
            <sz val="9"/>
            <color indexed="81"/>
            <rFont val="Tahoma"/>
            <family val="2"/>
          </rPr>
          <t xml:space="preserve">
Include BBB</t>
        </r>
      </text>
    </comment>
    <comment ref="FJ4" authorId="2" shapeId="0" xr:uid="{8D9B30BF-7807-4CA4-8B4F-461542872E18}">
      <text>
        <r>
          <rPr>
            <b/>
            <sz val="9"/>
            <color indexed="81"/>
            <rFont val="Tahoma"/>
            <family val="2"/>
          </rPr>
          <t>John:</t>
        </r>
        <r>
          <rPr>
            <sz val="9"/>
            <color indexed="81"/>
            <rFont val="Tahoma"/>
            <family val="2"/>
          </rPr>
          <t xml:space="preserve">
Include BBM</t>
        </r>
      </text>
    </comment>
    <comment ref="FK4" authorId="2" shapeId="0" xr:uid="{EA5FCC71-3412-4D05-9092-E3A7BA334AF5}">
      <text>
        <r>
          <rPr>
            <b/>
            <sz val="9"/>
            <color indexed="81"/>
            <rFont val="Tahoma"/>
            <family val="2"/>
          </rPr>
          <t>John:</t>
        </r>
        <r>
          <rPr>
            <sz val="9"/>
            <color indexed="81"/>
            <rFont val="Tahoma"/>
            <family val="2"/>
          </rPr>
          <t xml:space="preserve">
Include BBT</t>
        </r>
      </text>
    </comment>
    <comment ref="FL4" authorId="2" shapeId="0" xr:uid="{FBB5830A-BD65-4BB9-B2EA-685EBA0BC799}">
      <text>
        <r>
          <rPr>
            <b/>
            <sz val="9"/>
            <color indexed="81"/>
            <rFont val="Tahoma"/>
            <family val="2"/>
          </rPr>
          <t>John:</t>
        </r>
        <r>
          <rPr>
            <sz val="9"/>
            <color indexed="81"/>
            <rFont val="Tahoma"/>
            <family val="2"/>
          </rPr>
          <t xml:space="preserve">
Include BMT</t>
        </r>
      </text>
    </comment>
    <comment ref="FQ4" authorId="1"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FX4" authorId="2" shapeId="0" xr:uid="{FB130362-2347-4565-9BB7-6EAC49766174}">
      <text>
        <r>
          <rPr>
            <b/>
            <sz val="9"/>
            <color indexed="81"/>
            <rFont val="Tahoma"/>
            <family val="2"/>
          </rPr>
          <t>John:</t>
        </r>
        <r>
          <rPr>
            <sz val="9"/>
            <color indexed="81"/>
            <rFont val="Tahoma"/>
            <family val="2"/>
          </rPr>
          <t xml:space="preserve">
CSIRO lamb survival of multiples</t>
        </r>
      </text>
    </comment>
    <comment ref="FY4" authorId="2" shapeId="0" xr:uid="{2B3A8A1C-102C-4B66-A431-BD7DAEF939AB}">
      <text>
        <r>
          <rPr>
            <b/>
            <sz val="9"/>
            <color indexed="81"/>
            <rFont val="Tahoma"/>
            <family val="2"/>
          </rPr>
          <t>John:</t>
        </r>
        <r>
          <rPr>
            <sz val="9"/>
            <color indexed="81"/>
            <rFont val="Tahoma"/>
            <family val="2"/>
          </rPr>
          <t xml:space="preserve">
LTW lamb survival of multiples</t>
        </r>
      </text>
    </comment>
    <comment ref="FZ4" authorId="1"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GA4" authorId="1"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GB4" authorId="1"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GC4" authorId="1"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GD4" authorId="2" shapeId="0" xr:uid="{6894B36D-9763-43B1-B7B3-D874B037C01A}">
      <text>
        <r>
          <rPr>
            <b/>
            <sz val="9"/>
            <color indexed="81"/>
            <rFont val="Tahoma"/>
            <family val="2"/>
          </rPr>
          <t>John:</t>
        </r>
        <r>
          <rPr>
            <sz val="9"/>
            <color indexed="81"/>
            <rFont val="Tahoma"/>
            <family val="2"/>
          </rPr>
          <t xml:space="preserve">
Singles</t>
        </r>
      </text>
    </comment>
    <comment ref="GE4" authorId="2" shapeId="0" xr:uid="{B8F6071A-7144-4766-AF63-2FB7A8DD7C68}">
      <text>
        <r>
          <rPr>
            <b/>
            <sz val="9"/>
            <color indexed="81"/>
            <rFont val="Tahoma"/>
            <family val="2"/>
          </rPr>
          <t>John:</t>
        </r>
        <r>
          <rPr>
            <sz val="9"/>
            <color indexed="81"/>
            <rFont val="Tahoma"/>
            <family val="2"/>
          </rPr>
          <t xml:space="preserve">
Multiples</t>
        </r>
      </text>
    </comment>
    <comment ref="GF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GJ4" authorId="2" shapeId="0" xr:uid="{32F4DA07-C1F5-49CA-A47F-89BD263E5FCE}">
      <text>
        <r>
          <rPr>
            <b/>
            <sz val="9"/>
            <color indexed="81"/>
            <rFont val="Tahoma"/>
            <family val="2"/>
          </rPr>
          <t>John:</t>
        </r>
        <r>
          <rPr>
            <sz val="9"/>
            <color indexed="81"/>
            <rFont val="Tahoma"/>
            <family val="2"/>
          </rPr>
          <t xml:space="preserve">
Adjust repro rate of ewe lambs</t>
        </r>
      </text>
    </comment>
    <comment ref="GK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GL4" authorId="2" shapeId="0" xr:uid="{264B0D27-F120-4AA0-A956-916A7851EF7B}">
      <text>
        <r>
          <rPr>
            <b/>
            <sz val="9"/>
            <color indexed="81"/>
            <rFont val="Tahoma"/>
            <family val="2"/>
          </rPr>
          <t>John:</t>
        </r>
        <r>
          <rPr>
            <sz val="9"/>
            <color indexed="81"/>
            <rFont val="Tahoma"/>
            <family val="2"/>
          </rPr>
          <t xml:space="preserve">
Adjust repro rate of 3yos and older. To alter flock repro due to genetics</t>
        </r>
      </text>
    </comment>
    <comment ref="GM4" authorId="2" shapeId="0" xr:uid="{60BC13F1-1CEF-45CA-A1D0-593609CE867F}">
      <text>
        <r>
          <rPr>
            <b/>
            <sz val="9"/>
            <color indexed="81"/>
            <rFont val="Tahoma"/>
            <family val="2"/>
          </rPr>
          <t>John:</t>
        </r>
        <r>
          <rPr>
            <sz val="9"/>
            <color indexed="81"/>
            <rFont val="Tahoma"/>
            <family val="2"/>
          </rPr>
          <t xml:space="preserve">
Adjust repro rate of 3yos. To reduce flock repro or adjust RR if selling once dry</t>
        </r>
      </text>
    </comment>
    <comment ref="GN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GO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GT4" authorId="1" shapeId="0" xr:uid="{75BF48CE-723C-411B-9631-014B4D886458}">
      <text>
        <r>
          <rPr>
            <b/>
            <sz val="9"/>
            <color indexed="81"/>
            <rFont val="Tahoma"/>
            <family val="2"/>
          </rPr>
          <t>Michael Young:</t>
        </r>
        <r>
          <rPr>
            <sz val="9"/>
            <color indexed="81"/>
            <rFont val="Tahoma"/>
            <family val="2"/>
          </rPr>
          <t xml:space="preserve">
All pastures</t>
        </r>
      </text>
    </comment>
    <comment ref="GV4" authorId="2" shapeId="0" xr:uid="{90C07E8A-2A5C-4510-B26D-109EE346383F}">
      <text>
        <r>
          <rPr>
            <b/>
            <sz val="9"/>
            <color indexed="81"/>
            <rFont val="Tahoma"/>
            <family val="2"/>
          </rPr>
          <t>John:</t>
        </r>
        <r>
          <rPr>
            <sz val="9"/>
            <color indexed="81"/>
            <rFont val="Tahoma"/>
            <family val="2"/>
          </rPr>
          <t xml:space="preserve">
Autumn lambing included</t>
        </r>
      </text>
    </comment>
    <comment ref="GW4" authorId="2" shapeId="0" xr:uid="{DDC4B732-0724-4618-967C-94830644C7C0}">
      <text>
        <r>
          <rPr>
            <b/>
            <sz val="9"/>
            <color indexed="81"/>
            <rFont val="Tahoma"/>
            <family val="2"/>
          </rPr>
          <t>John:</t>
        </r>
        <r>
          <rPr>
            <sz val="9"/>
            <color indexed="81"/>
            <rFont val="Tahoma"/>
            <family val="2"/>
          </rPr>
          <t xml:space="preserve">
Winter lambing included</t>
        </r>
      </text>
    </comment>
    <comment ref="GX4" authorId="2" shapeId="0" xr:uid="{E5BCC9AA-3746-43B7-A671-B947067682D5}">
      <text>
        <r>
          <rPr>
            <b/>
            <sz val="9"/>
            <color indexed="81"/>
            <rFont val="Tahoma"/>
            <family val="2"/>
          </rPr>
          <t>John:</t>
        </r>
        <r>
          <rPr>
            <sz val="9"/>
            <color indexed="81"/>
            <rFont val="Tahoma"/>
            <family val="2"/>
          </rPr>
          <t xml:space="preserve">
Spring lambing included</t>
        </r>
      </text>
    </comment>
    <comment ref="GY4" authorId="2" shapeId="0" xr:uid="{B97B3AB4-BB3E-4C85-8A69-4757E583C397}">
      <text>
        <r>
          <rPr>
            <b/>
            <sz val="9"/>
            <color indexed="81"/>
            <rFont val="Tahoma"/>
            <family val="2"/>
          </rPr>
          <t>John:</t>
        </r>
        <r>
          <rPr>
            <sz val="9"/>
            <color indexed="81"/>
            <rFont val="Tahoma"/>
            <family val="2"/>
          </rPr>
          <t xml:space="preserve">
Adjust mating age offset for Ewe Lambs for all TOL &amp; all genotypes</t>
        </r>
      </text>
    </comment>
    <comment ref="GZ4" authorId="2" shapeId="0" xr:uid="{F6A63D6B-CC6D-44BF-9483-ED1A61E96B2D}">
      <text>
        <r>
          <rPr>
            <b/>
            <sz val="9"/>
            <color indexed="81"/>
            <rFont val="Tahoma"/>
            <family val="2"/>
          </rPr>
          <t>John:</t>
        </r>
        <r>
          <rPr>
            <sz val="9"/>
            <color indexed="81"/>
            <rFont val="Tahoma"/>
            <family val="2"/>
          </rPr>
          <t xml:space="preserve">
Ewe lambs for all genotypes</t>
        </r>
      </text>
    </comment>
    <comment ref="HA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HB4" authorId="2" shapeId="0" xr:uid="{1009D4DF-56FA-4849-A964-B6F2A9D0CC8E}">
      <text>
        <r>
          <rPr>
            <b/>
            <sz val="9"/>
            <color indexed="81"/>
            <rFont val="Tahoma"/>
            <family val="2"/>
          </rPr>
          <t>John:</t>
        </r>
        <r>
          <rPr>
            <sz val="9"/>
            <color indexed="81"/>
            <rFont val="Tahoma"/>
            <family val="2"/>
          </rPr>
          <t xml:space="preserve">
0:1 is the yearlings
</t>
        </r>
      </text>
    </comment>
    <comment ref="HC4" authorId="2" shapeId="0" xr:uid="{FD1719A0-8CDF-47F4-8165-6A9FDAA90CEE}">
      <text>
        <r>
          <rPr>
            <b/>
            <sz val="9"/>
            <color indexed="81"/>
            <rFont val="Tahoma"/>
            <family val="2"/>
          </rPr>
          <t>John:</t>
        </r>
        <r>
          <rPr>
            <sz val="9"/>
            <color indexed="81"/>
            <rFont val="Tahoma"/>
            <family val="2"/>
          </rPr>
          <t xml:space="preserve">
0:1 is the yearlings
</t>
        </r>
      </text>
    </comment>
    <comment ref="HD4" authorId="2" shapeId="0" xr:uid="{C201F09B-FDE6-471C-AAE8-29AF72EADD72}">
      <text>
        <r>
          <rPr>
            <b/>
            <sz val="9"/>
            <color indexed="81"/>
            <rFont val="Tahoma"/>
            <family val="2"/>
          </rPr>
          <t>John:</t>
        </r>
        <r>
          <rPr>
            <sz val="9"/>
            <color indexed="81"/>
            <rFont val="Tahoma"/>
            <family val="2"/>
          </rPr>
          <t xml:space="preserve">
1: is maidens and older
</t>
        </r>
      </text>
    </comment>
    <comment ref="HE4" authorId="2" shapeId="0" xr:uid="{CE326799-14A2-4FBE-839D-DFEE07CFA0A6}">
      <text>
        <r>
          <rPr>
            <b/>
            <sz val="9"/>
            <color indexed="81"/>
            <rFont val="Tahoma"/>
            <family val="2"/>
          </rPr>
          <t>John:</t>
        </r>
        <r>
          <rPr>
            <sz val="9"/>
            <color indexed="81"/>
            <rFont val="Tahoma"/>
            <family val="2"/>
          </rPr>
          <t xml:space="preserve">
1: is maidens and older
</t>
        </r>
      </text>
    </comment>
    <comment ref="HF4" authorId="2" shapeId="0" xr:uid="{E3EEC75F-1C29-4909-AB9B-D935182DCE9A}">
      <text>
        <r>
          <rPr>
            <b/>
            <sz val="9"/>
            <color indexed="81"/>
            <rFont val="Tahoma"/>
            <family val="2"/>
          </rPr>
          <t>John:</t>
        </r>
        <r>
          <rPr>
            <sz val="9"/>
            <color indexed="81"/>
            <rFont val="Tahoma"/>
            <family val="2"/>
          </rPr>
          <t xml:space="preserve">
0:1 is the Yearlings
The value is likely to vary with genotype with Maternals being 100% and Merinos lower.</t>
        </r>
      </text>
    </comment>
    <comment ref="HH4" authorId="1"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HJ4" authorId="2" shapeId="0" xr:uid="{59DBF6BE-6E0D-4EBB-A63F-47C38BAD811F}">
      <text>
        <r>
          <rPr>
            <b/>
            <sz val="9"/>
            <color indexed="81"/>
            <rFont val="Tahoma"/>
            <family val="2"/>
          </rPr>
          <t>John:</t>
        </r>
        <r>
          <rPr>
            <sz val="9"/>
            <color indexed="81"/>
            <rFont val="Tahoma"/>
            <family val="2"/>
          </rPr>
          <t xml:space="preserve">
All slices, used to force a minimum number of dams into each slice for generating the optimum feed supply.
This is not forcing a, e, b or y. Have to force some NM ewes to ensure all b slices are included</t>
        </r>
      </text>
    </comment>
    <comment ref="HL4" authorId="1" shapeId="0" xr:uid="{80C45920-F882-4AD0-8AF3-2D9C26960DBB}">
      <text>
        <r>
          <rPr>
            <b/>
            <sz val="9"/>
            <color indexed="81"/>
            <rFont val="Tahoma"/>
            <family val="2"/>
          </rPr>
          <t>Michael Young:</t>
        </r>
        <r>
          <rPr>
            <sz val="9"/>
            <color indexed="81"/>
            <rFont val="Tahoma"/>
            <family val="2"/>
          </rPr>
          <t xml:space="preserve">
dam sales at shearing from 0-4.5yrs of age
Can set to stop sales in the t[0] slice for o[0:4] or v[0:14]  i.e. only sell at 5.5yo or older and drys at scanning (t[1] slice).
This stops sale of dams as lambs or yearlings (must be sold as offspring).</t>
        </r>
      </text>
    </comment>
    <comment ref="HN4" authorId="1" shapeId="0" xr:uid="{019A9418-D595-41B2-9CE1-A77089C5513E}">
      <text>
        <r>
          <rPr>
            <b/>
            <sz val="9"/>
            <color indexed="81"/>
            <rFont val="Tahoma"/>
            <family val="2"/>
          </rPr>
          <t>Michael Young (21512438):</t>
        </r>
        <r>
          <rPr>
            <sz val="9"/>
            <color indexed="81"/>
            <rFont val="Tahoma"/>
            <family val="2"/>
          </rPr>
          <t xml:space="preserve">
No Lo bnd for offs from ewe lambs.</t>
        </r>
      </text>
    </comment>
    <comment ref="HP4" authorId="1" shapeId="0" xr:uid="{569FFFC0-44C8-4540-9696-D8C9EDE4FC16}">
      <text>
        <r>
          <rPr>
            <b/>
            <sz val="9"/>
            <color indexed="81"/>
            <rFont val="Tahoma"/>
            <family val="2"/>
          </rPr>
          <t>Young:</t>
        </r>
        <r>
          <rPr>
            <sz val="9"/>
            <color indexed="81"/>
            <rFont val="Tahoma"/>
            <family val="2"/>
          </rPr>
          <t xml:space="preserve">
A 0 means no offspring of yearlings (d[0:1]) can be retained (t[0:1])  i.e. all must be sold as lambs (or suckers)</t>
        </r>
      </text>
    </comment>
    <comment ref="HQ4" authorId="1" shapeId="0" xr:uid="{50F4BCB2-3740-4268-8C48-F855F5033DBB}">
      <text>
        <r>
          <rPr>
            <b/>
            <sz val="9"/>
            <color indexed="81"/>
            <rFont val="Tahoma"/>
            <family val="2"/>
          </rPr>
          <t>Young:</t>
        </r>
        <r>
          <rPr>
            <sz val="9"/>
            <color indexed="81"/>
            <rFont val="Tahoma"/>
            <family val="2"/>
          </rPr>
          <t xml:space="preserve">
BBB Castrated offspring that are being retained in shearing opp 0
Set to 0 to force a sale as a sucker or prior to 1st shearing.</t>
        </r>
      </text>
    </comment>
    <comment ref="HR4" authorId="1" shapeId="0" xr:uid="{59CF15AE-74B9-4495-A7DB-E04EA2D04987}">
      <text>
        <r>
          <rPr>
            <b/>
            <sz val="9"/>
            <color indexed="81"/>
            <rFont val="Tahoma"/>
            <family val="2"/>
          </rPr>
          <t>Young:</t>
        </r>
        <r>
          <rPr>
            <sz val="9"/>
            <color indexed="81"/>
            <rFont val="Tahoma"/>
            <family val="2"/>
          </rPr>
          <t xml:space="preserve">
BBB Castrated offspring that are being retained in shearing opp 1
Set to 0 to force a sale prior to second shearing.</t>
        </r>
      </text>
    </comment>
    <comment ref="HS4" authorId="1" shapeId="0" xr:uid="{E9614F4A-6857-4A3F-8AEC-4407F966B101}">
      <text>
        <r>
          <rPr>
            <b/>
            <sz val="9"/>
            <color indexed="81"/>
            <rFont val="Tahoma"/>
            <family val="2"/>
          </rPr>
          <t>Young:</t>
        </r>
        <r>
          <rPr>
            <sz val="9"/>
            <color indexed="81"/>
            <rFont val="Tahoma"/>
            <family val="2"/>
          </rPr>
          <t xml:space="preserve">
BBB Castrated offspring that are being retained in shearing opp 2
Set to 0 to force a sale prior to third shearing.</t>
        </r>
      </text>
    </comment>
    <comment ref="HT4" authorId="1" shapeId="0" xr:uid="{7CEFB9FA-E758-4931-B820-614E4E087D55}">
      <text>
        <r>
          <rPr>
            <b/>
            <sz val="9"/>
            <color indexed="81"/>
            <rFont val="Tahoma"/>
            <family val="2"/>
          </rPr>
          <t>Young:</t>
        </r>
        <r>
          <rPr>
            <sz val="9"/>
            <color indexed="81"/>
            <rFont val="Tahoma"/>
            <family val="2"/>
          </rPr>
          <t xml:space="preserve">
BBB Castrated offspring that are being retained in shearing opp 3
Set to 0 to force a sale prior to fourth shearing.</t>
        </r>
      </text>
    </comment>
    <comment ref="HV4" authorId="1"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HW4" authorId="1" shapeId="0" xr:uid="{45011FBE-C7D8-4383-8F68-AFF71A3E23F7}">
      <text>
        <r>
          <rPr>
            <b/>
            <sz val="9"/>
            <color indexed="81"/>
            <rFont val="Tahoma"/>
            <family val="2"/>
          </rPr>
          <t xml:space="preserve">John:
</t>
        </r>
        <r>
          <rPr>
            <sz val="9"/>
            <color indexed="81"/>
            <rFont val="Tahoma"/>
            <family val="2"/>
          </rPr>
          <t>1:2, : is maidens of all genotypes</t>
        </r>
      </text>
    </comment>
    <comment ref="HX4" authorId="1" shapeId="0" xr:uid="{A608DE79-7198-4C86-BF83-5F7A3A563948}">
      <text>
        <r>
          <rPr>
            <b/>
            <sz val="9"/>
            <color indexed="81"/>
            <rFont val="Tahoma"/>
            <family val="2"/>
          </rPr>
          <t xml:space="preserve">John:
</t>
        </r>
        <r>
          <rPr>
            <sz val="9"/>
            <color indexed="81"/>
            <rFont val="Tahoma"/>
            <family val="2"/>
          </rPr>
          <t>0:1, 0:3 is yearlings BBB, BBM &amp; BBT (yearling BMT can be mated)</t>
        </r>
      </text>
    </comment>
    <comment ref="HZ4" authorId="1"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IA4" authorId="1"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IB4" authorId="1" shapeId="0" xr:uid="{09123EFE-EAA3-4E30-A194-BEE23D05C546}">
      <text>
        <r>
          <rPr>
            <b/>
            <sz val="9"/>
            <color indexed="81"/>
            <rFont val="Tahoma"/>
            <family val="2"/>
          </rPr>
          <t>Young:</t>
        </r>
        <r>
          <rPr>
            <sz val="9"/>
            <color indexed="81"/>
            <rFont val="Tahoma"/>
            <family val="2"/>
          </rPr>
          <t xml:space="preserve">
0:1 to only control the sale age of the pure bred female offspring i.e. not BBM, BBT or BMT</t>
        </r>
      </text>
    </comment>
    <comment ref="IC4" authorId="1" shapeId="0" xr:uid="{52421814-D997-4985-A01D-EEF1A61544FA}">
      <text>
        <r>
          <rPr>
            <b/>
            <sz val="9"/>
            <color indexed="81"/>
            <rFont val="Tahoma"/>
            <family val="2"/>
          </rPr>
          <t>Michael Young:</t>
        </r>
        <r>
          <rPr>
            <sz val="9"/>
            <color indexed="81"/>
            <rFont val="Tahoma"/>
            <family val="2"/>
          </rPr>
          <t xml:space="preserve">
0:1 to only control the sale age of the pure bred wether offspring i.e. not BBM, BBT or BMT</t>
        </r>
      </text>
    </comment>
    <comment ref="ID4" authorId="1" shapeId="0" xr:uid="{EB75B0E9-5671-4EB4-AEB9-202EE3093D31}">
      <text>
        <r>
          <rPr>
            <b/>
            <sz val="9"/>
            <color indexed="81"/>
            <rFont val="Tahoma"/>
            <family val="2"/>
          </rPr>
          <t>Michael Young:</t>
        </r>
        <r>
          <rPr>
            <sz val="9"/>
            <color indexed="81"/>
            <rFont val="Tahoma"/>
            <family val="2"/>
          </rPr>
          <t xml:space="preserve">
0:1 to only control the sale age of the pure bred wether offspring i.e. not BBM, BBT or BMT</t>
        </r>
      </text>
    </comment>
    <comment ref="IK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IL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IM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IN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IV4" authorId="1" shapeId="0" xr:uid="{F59111A8-9119-4342-B8A3-442AE98C8D6F}">
      <text>
        <r>
          <rPr>
            <b/>
            <sz val="9"/>
            <color indexed="81"/>
            <rFont val="Tahoma"/>
            <family val="2"/>
          </rPr>
          <t>Michael Young (21512438):</t>
        </r>
        <r>
          <rPr>
            <sz val="9"/>
            <color indexed="81"/>
            <rFont val="Tahoma"/>
            <family val="2"/>
          </rPr>
          <t xml:space="preserve">
RR canola</t>
        </r>
      </text>
    </comment>
    <comment ref="IW4" authorId="1" shapeId="0" xr:uid="{1558EF91-F0BD-44ED-BCDA-73E22286361D}">
      <text>
        <r>
          <rPr>
            <b/>
            <sz val="9"/>
            <color indexed="81"/>
            <rFont val="Tahoma"/>
            <family val="2"/>
          </rPr>
          <t>Michael Young (21512438):</t>
        </r>
        <r>
          <rPr>
            <sz val="9"/>
            <color indexed="81"/>
            <rFont val="Tahoma"/>
            <family val="2"/>
          </rPr>
          <t xml:space="preserve">
TT canola</t>
        </r>
      </text>
    </comment>
    <comment ref="IX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AC5" authorId="0"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AC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I1" authorId="0" shapeId="0" xr:uid="{EC2D1E32-31CD-4662-AE7B-704DDB614C7E}">
      <text>
        <r>
          <rPr>
            <b/>
            <sz val="9"/>
            <color indexed="81"/>
            <rFont val="Tahoma"/>
            <family val="2"/>
          </rPr>
          <t>John:</t>
        </r>
        <r>
          <rPr>
            <sz val="9"/>
            <color indexed="81"/>
            <rFont val="Tahoma"/>
            <family val="2"/>
          </rPr>
          <t xml:space="preserve">
Perhaps 2 different tables MM &amp; Mat. And different formulas in Experiment.xl</t>
        </r>
      </text>
    </comment>
    <comment ref="B4" authorId="0" shapeId="0" xr:uid="{461EA410-8DA2-4938-94E7-07B89D685F63}">
      <text>
        <r>
          <rPr>
            <b/>
            <sz val="9"/>
            <color indexed="81"/>
            <rFont val="Tahoma"/>
            <family val="2"/>
          </rPr>
          <t>John:</t>
        </r>
        <r>
          <rPr>
            <sz val="9"/>
            <color indexed="81"/>
            <rFont val="Tahoma"/>
            <family val="2"/>
          </rPr>
          <t xml:space="preserve">
The Master data sheet is used for most of the data but some data varies by TOL and is already a large table so it has been copied for each TOL.
The range names for the detailed TOL table are defined within the sheet.
The Master name should be deleted so that it can't be used inadvertantently</t>
        </r>
      </text>
    </comment>
    <comment ref="D9" authorId="1" shapeId="0" xr:uid="{2EFB7F80-66AF-4884-8AE4-64CD04E5122A}">
      <text>
        <r>
          <rPr>
            <b/>
            <sz val="9"/>
            <color indexed="81"/>
            <rFont val="Tahoma"/>
            <family val="2"/>
          </rPr>
          <t>Michael:</t>
        </r>
        <r>
          <rPr>
            <sz val="9"/>
            <color indexed="81"/>
            <rFont val="Tahoma"/>
            <family val="2"/>
          </rPr>
          <t xml:space="preserve">
Mask which season types are included
Note the slices numbers in this mask are different to the slice numbers for the DSP season types in the model proper because in the DSP 'typ' is removed (by this mask). However, 'typ' exists in the inputs and this mask as slice 0</t>
        </r>
      </text>
    </comment>
    <comment ref="F9" authorId="1" shapeId="0" xr:uid="{2AAF25CC-FE72-4B62-8EBE-916E4E229258}">
      <text>
        <r>
          <rPr>
            <b/>
            <sz val="9"/>
            <color indexed="81"/>
            <rFont val="Tahoma"/>
            <family val="2"/>
          </rPr>
          <t>Michael Young (21512438):</t>
        </r>
        <r>
          <rPr>
            <sz val="9"/>
            <color indexed="81"/>
            <rFont val="Tahoma"/>
            <family val="2"/>
          </rPr>
          <t xml:space="preserve">
number of years in the season sequence. Default is 1.</t>
        </r>
      </text>
    </comment>
    <comment ref="G9" authorId="0" shapeId="0" xr:uid="{6ED2DAB1-BF80-49C1-88BA-B5FC0F5A4F8F}">
      <text>
        <r>
          <rPr>
            <b/>
            <sz val="9"/>
            <color indexed="81"/>
            <rFont val="Tahoma"/>
            <family val="2"/>
          </rPr>
          <t>John:</t>
        </r>
        <r>
          <rPr>
            <sz val="9"/>
            <color indexed="81"/>
            <rFont val="Tahoma"/>
            <family val="2"/>
          </rPr>
          <t xml:space="preserve">
comment: are season nodes included in steady state model, note: they always are for dsp model)</t>
        </r>
      </text>
    </comment>
    <comment ref="I9" authorId="1" shapeId="0" xr:uid="{DE33CE51-676E-4E70-8899-565097C14D9C}">
      <text>
        <r>
          <rPr>
            <b/>
            <sz val="9"/>
            <color indexed="81"/>
            <rFont val="Tahoma"/>
            <family val="2"/>
          </rPr>
          <t>Michael Young (21512438):</t>
        </r>
        <r>
          <rPr>
            <sz val="9"/>
            <color indexed="81"/>
            <rFont val="Tahoma"/>
            <family val="2"/>
          </rPr>
          <t xml:space="preserve">
boolean to control if t axis exists in generator loops</t>
        </r>
      </text>
    </comment>
    <comment ref="M19" authorId="0" shapeId="0" xr:uid="{1FA51801-62FC-4E7B-A765-AE060C6D328F}">
      <text>
        <r>
          <rPr>
            <b/>
            <sz val="9"/>
            <color indexed="81"/>
            <rFont val="Tahoma"/>
            <family val="2"/>
          </rPr>
          <t>John:</t>
        </r>
        <r>
          <rPr>
            <sz val="9"/>
            <color indexed="81"/>
            <rFont val="Tahoma"/>
            <family val="2"/>
          </rPr>
          <t xml:space="preserve">
Adjust twin survival (independent of single survival) to achieve 67% survival</t>
        </r>
      </text>
    </comment>
    <comment ref="N19" authorId="0" shapeId="0" xr:uid="{1DBFA4B7-286D-4B9F-8856-719CBA5D87CB}">
      <text>
        <r>
          <rPr>
            <b/>
            <sz val="9"/>
            <color indexed="81"/>
            <rFont val="Tahoma"/>
            <family val="2"/>
          </rPr>
          <t>John:</t>
        </r>
        <r>
          <rPr>
            <sz val="9"/>
            <color indexed="81"/>
            <rFont val="Tahoma"/>
            <family val="2"/>
          </rPr>
          <t xml:space="preserve">
Adjust the adult single ewe GFW to 5.5kg</t>
        </r>
      </text>
    </comment>
    <comment ref="O19" authorId="0" shapeId="0" xr:uid="{BA149CEE-1943-47C0-ABB9-15D5A78D065D}">
      <text>
        <r>
          <rPr>
            <b/>
            <sz val="9"/>
            <color indexed="81"/>
            <rFont val="Tahoma"/>
            <family val="2"/>
          </rPr>
          <t>John:</t>
        </r>
        <r>
          <rPr>
            <sz val="9"/>
            <color indexed="81"/>
            <rFont val="Tahoma"/>
            <family val="2"/>
          </rPr>
          <t xml:space="preserve">
FD of adult ewes 19u
</t>
        </r>
      </text>
    </comment>
    <comment ref="P19" authorId="0" shapeId="0" xr:uid="{C004388F-BF3D-4D7E-B3FC-21D2361C0D97}">
      <text>
        <r>
          <rPr>
            <b/>
            <sz val="9"/>
            <color indexed="81"/>
            <rFont val="Tahoma"/>
            <family val="2"/>
          </rPr>
          <t>John:</t>
        </r>
        <r>
          <rPr>
            <sz val="9"/>
            <color indexed="81"/>
            <rFont val="Tahoma"/>
            <family val="2"/>
          </rPr>
          <t xml:space="preserve">
No change of seasonality of the merinos</t>
        </r>
      </text>
    </comment>
    <comment ref="Q19" authorId="0" shapeId="0" xr:uid="{9D51EA68-267B-4D02-BC9C-6064209DC1AD}">
      <text>
        <r>
          <rPr>
            <b/>
            <sz val="9"/>
            <color indexed="81"/>
            <rFont val="Tahoma"/>
            <family val="2"/>
          </rPr>
          <t>John:</t>
        </r>
        <r>
          <rPr>
            <sz val="9"/>
            <color indexed="81"/>
            <rFont val="Tahoma"/>
            <family val="2"/>
          </rPr>
          <t xml:space="preserve">
No change of seasonality of the merinos</t>
        </r>
      </text>
    </comment>
    <comment ref="R19" authorId="0" shapeId="0" xr:uid="{F216FE90-691C-4981-9234-3E789FBE8570}">
      <text>
        <r>
          <rPr>
            <b/>
            <sz val="9"/>
            <color indexed="81"/>
            <rFont val="Tahoma"/>
            <family val="2"/>
          </rPr>
          <t>John:</t>
        </r>
        <r>
          <rPr>
            <sz val="9"/>
            <color indexed="81"/>
            <rFont val="Tahoma"/>
            <family val="2"/>
          </rPr>
          <t xml:space="preserve">
Adjust proportion of drys to 12%</t>
        </r>
      </text>
    </comment>
    <comment ref="S19" authorId="0" shapeId="0" xr:uid="{B50BCE52-3C96-40EE-BD1C-8904813A92AE}">
      <text>
        <r>
          <rPr>
            <b/>
            <sz val="9"/>
            <color indexed="81"/>
            <rFont val="Tahoma"/>
            <family val="2"/>
          </rPr>
          <t>John:</t>
        </r>
        <r>
          <rPr>
            <sz val="9"/>
            <color indexed="81"/>
            <rFont val="Tahoma"/>
            <family val="2"/>
          </rPr>
          <t xml:space="preserve">
Reduce reproduction to scan 128%</t>
        </r>
      </text>
    </comment>
    <comment ref="T19" authorId="0" shapeId="0" xr:uid="{E3073E9F-5DC8-42CA-B87E-E6421AF22A96}">
      <text>
        <r>
          <rPr>
            <b/>
            <sz val="9"/>
            <color indexed="81"/>
            <rFont val="Tahoma"/>
            <family val="2"/>
          </rPr>
          <t>John:</t>
        </r>
        <r>
          <rPr>
            <sz val="9"/>
            <color indexed="81"/>
            <rFont val="Tahoma"/>
            <family val="2"/>
          </rPr>
          <t xml:space="preserve">
Adjust single survival to 88%</t>
        </r>
      </text>
    </comment>
    <comment ref="U19" authorId="0" shapeId="0" xr:uid="{51587EE0-75C7-4D36-9B52-D15DCC58C91E}">
      <text>
        <r>
          <rPr>
            <b/>
            <sz val="9"/>
            <color indexed="81"/>
            <rFont val="Tahoma"/>
            <family val="2"/>
          </rPr>
          <t>John:</t>
        </r>
        <r>
          <rPr>
            <sz val="9"/>
            <color indexed="81"/>
            <rFont val="Tahoma"/>
            <family val="2"/>
          </rPr>
          <t xml:space="preserve">
Adjust single survival to 88%</t>
        </r>
      </text>
    </comment>
    <comment ref="V19" authorId="0" shapeId="0" xr:uid="{3DA513B2-37DD-4156-9708-A97D0BF9F181}">
      <text>
        <r>
          <rPr>
            <b/>
            <sz val="9"/>
            <color indexed="81"/>
            <rFont val="Tahoma"/>
            <family val="2"/>
          </rPr>
          <t>John:</t>
        </r>
        <r>
          <rPr>
            <sz val="9"/>
            <color indexed="81"/>
            <rFont val="Tahoma"/>
            <family val="2"/>
          </rPr>
          <t xml:space="preserve">
Adjust single survival to 88%</t>
        </r>
      </text>
    </comment>
    <comment ref="W19" authorId="0" shapeId="0" xr:uid="{592C85BF-1FA6-4CEB-98A9-A9AC01468A26}">
      <text>
        <r>
          <rPr>
            <b/>
            <sz val="9"/>
            <color indexed="81"/>
            <rFont val="Tahoma"/>
            <family val="2"/>
          </rPr>
          <t>John:</t>
        </r>
        <r>
          <rPr>
            <sz val="9"/>
            <color indexed="81"/>
            <rFont val="Tahoma"/>
            <family val="2"/>
          </rPr>
          <t xml:space="preserve">
Adjust twin survival (independent of single survival) to achieve 67% survival</t>
        </r>
      </text>
    </comment>
    <comment ref="X19" authorId="0" shapeId="0" xr:uid="{9A4862F8-47E4-44CB-93E6-61148195FE20}">
      <text>
        <r>
          <rPr>
            <b/>
            <sz val="9"/>
            <color indexed="81"/>
            <rFont val="Tahoma"/>
            <family val="2"/>
          </rPr>
          <t>John:</t>
        </r>
        <r>
          <rPr>
            <sz val="9"/>
            <color indexed="81"/>
            <rFont val="Tahoma"/>
            <family val="2"/>
          </rPr>
          <t xml:space="preserve">
Adjust the adult single ewe GFW to 5.8kg</t>
        </r>
      </text>
    </comment>
    <comment ref="Y19" authorId="0" shapeId="0" xr:uid="{05FC8B13-887F-4136-9436-47A2BEC253D5}">
      <text>
        <r>
          <rPr>
            <b/>
            <sz val="9"/>
            <color indexed="81"/>
            <rFont val="Tahoma"/>
            <family val="2"/>
          </rPr>
          <t>John:</t>
        </r>
        <r>
          <rPr>
            <sz val="9"/>
            <color indexed="81"/>
            <rFont val="Tahoma"/>
            <family val="2"/>
          </rPr>
          <t xml:space="preserve">
FD of adult ewes 19.5u
</t>
        </r>
      </text>
    </comment>
    <comment ref="Z19" authorId="0" shapeId="0" xr:uid="{3F964074-5EBD-4FE9-AE45-026C2B07BEB4}">
      <text>
        <r>
          <rPr>
            <b/>
            <sz val="9"/>
            <color indexed="81"/>
            <rFont val="Tahoma"/>
            <family val="2"/>
          </rPr>
          <t>John:</t>
        </r>
        <r>
          <rPr>
            <sz val="9"/>
            <color indexed="81"/>
            <rFont val="Tahoma"/>
            <family val="2"/>
          </rPr>
          <t xml:space="preserve">
No change of seasonality of the merinos</t>
        </r>
      </text>
    </comment>
    <comment ref="AA19" authorId="0" shapeId="0" xr:uid="{1D1F12BD-656D-4381-9C33-47EC3CA08163}">
      <text>
        <r>
          <rPr>
            <b/>
            <sz val="9"/>
            <color indexed="81"/>
            <rFont val="Tahoma"/>
            <family val="2"/>
          </rPr>
          <t>John:</t>
        </r>
        <r>
          <rPr>
            <sz val="9"/>
            <color indexed="81"/>
            <rFont val="Tahoma"/>
            <family val="2"/>
          </rPr>
          <t xml:space="preserve">
No change of seasonality of the merinos</t>
        </r>
      </text>
    </comment>
    <comment ref="AB19" authorId="0" shapeId="0" xr:uid="{BDE7C5EE-3DB6-46B0-AEA7-5BB78594FDF4}">
      <text>
        <r>
          <rPr>
            <b/>
            <sz val="9"/>
            <color indexed="81"/>
            <rFont val="Tahoma"/>
            <family val="2"/>
          </rPr>
          <t>John:</t>
        </r>
        <r>
          <rPr>
            <sz val="9"/>
            <color indexed="81"/>
            <rFont val="Tahoma"/>
            <family val="2"/>
          </rPr>
          <t xml:space="preserve">
Adjust proportion of drys to 12%</t>
        </r>
      </text>
    </comment>
    <comment ref="AC19" authorId="0" shapeId="0" xr:uid="{85E0B707-F084-4A46-94B8-77768BD26C75}">
      <text>
        <r>
          <rPr>
            <b/>
            <sz val="9"/>
            <color indexed="81"/>
            <rFont val="Tahoma"/>
            <family val="2"/>
          </rPr>
          <t>John:</t>
        </r>
        <r>
          <rPr>
            <sz val="9"/>
            <color indexed="81"/>
            <rFont val="Tahoma"/>
            <family val="2"/>
          </rPr>
          <t xml:space="preserve">
Reduce reproduction to scan 128%</t>
        </r>
      </text>
    </comment>
    <comment ref="AD19" authorId="0" shapeId="0" xr:uid="{7490DC7A-572F-4567-B755-AA4AB1948770}">
      <text>
        <r>
          <rPr>
            <b/>
            <sz val="9"/>
            <color indexed="81"/>
            <rFont val="Tahoma"/>
            <family val="2"/>
          </rPr>
          <t>John:</t>
        </r>
        <r>
          <rPr>
            <sz val="9"/>
            <color indexed="81"/>
            <rFont val="Tahoma"/>
            <family val="2"/>
          </rPr>
          <t xml:space="preserve">
Adjust single survival to 88%</t>
        </r>
      </text>
    </comment>
    <comment ref="AE19" authorId="0" shapeId="0" xr:uid="{A49BAAFB-0F1E-41A3-91FD-9512D484DF6B}">
      <text>
        <r>
          <rPr>
            <b/>
            <sz val="9"/>
            <color indexed="81"/>
            <rFont val="Tahoma"/>
            <family val="2"/>
          </rPr>
          <t>John:</t>
        </r>
        <r>
          <rPr>
            <sz val="9"/>
            <color indexed="81"/>
            <rFont val="Tahoma"/>
            <family val="2"/>
          </rPr>
          <t xml:space="preserve">
Adjust single survival to 88%</t>
        </r>
      </text>
    </comment>
    <comment ref="AF19" authorId="0" shapeId="0" xr:uid="{F67677B0-4C41-43B9-9AB5-022FF2E91F40}">
      <text>
        <r>
          <rPr>
            <b/>
            <sz val="9"/>
            <color indexed="81"/>
            <rFont val="Tahoma"/>
            <family val="2"/>
          </rPr>
          <t>John:</t>
        </r>
        <r>
          <rPr>
            <sz val="9"/>
            <color indexed="81"/>
            <rFont val="Tahoma"/>
            <family val="2"/>
          </rPr>
          <t xml:space="preserve">
Adjust single survival to 88%</t>
        </r>
      </text>
    </comment>
    <comment ref="AG19" authorId="0" shapeId="0" xr:uid="{1B44FD45-DBA7-47C9-B4BF-13646FA8B631}">
      <text>
        <r>
          <rPr>
            <b/>
            <sz val="9"/>
            <color indexed="81"/>
            <rFont val="Tahoma"/>
            <family val="2"/>
          </rPr>
          <t>John:</t>
        </r>
        <r>
          <rPr>
            <sz val="9"/>
            <color indexed="81"/>
            <rFont val="Tahoma"/>
            <family val="2"/>
          </rPr>
          <t xml:space="preserve">
Adjust twin survival (independent of single survival) to achieve 67% survival</t>
        </r>
      </text>
    </comment>
    <comment ref="AH19" authorId="0" shapeId="0" xr:uid="{E63DFCA1-1D5E-4839-8BAC-DCA943E772BA}">
      <text>
        <r>
          <rPr>
            <b/>
            <sz val="9"/>
            <color indexed="81"/>
            <rFont val="Tahoma"/>
            <family val="2"/>
          </rPr>
          <t>John:</t>
        </r>
        <r>
          <rPr>
            <sz val="9"/>
            <color indexed="81"/>
            <rFont val="Tahoma"/>
            <family val="2"/>
          </rPr>
          <t xml:space="preserve">
Adjust the adult single ewe GFW to 5.5kg</t>
        </r>
      </text>
    </comment>
    <comment ref="AI19" authorId="0" shapeId="0" xr:uid="{1D4B0D7A-34E5-411B-9C69-946DC3738549}">
      <text>
        <r>
          <rPr>
            <b/>
            <sz val="9"/>
            <color indexed="81"/>
            <rFont val="Tahoma"/>
            <family val="2"/>
          </rPr>
          <t>John:</t>
        </r>
        <r>
          <rPr>
            <sz val="9"/>
            <color indexed="81"/>
            <rFont val="Tahoma"/>
            <family val="2"/>
          </rPr>
          <t xml:space="preserve">
FD of adult ewes 19u
</t>
        </r>
      </text>
    </comment>
    <comment ref="AJ19" authorId="0" shapeId="0" xr:uid="{C5D127C5-253A-479A-8B3E-5C0012ADE658}">
      <text>
        <r>
          <rPr>
            <b/>
            <sz val="9"/>
            <color indexed="81"/>
            <rFont val="Tahoma"/>
            <family val="2"/>
          </rPr>
          <t>John:</t>
        </r>
        <r>
          <rPr>
            <sz val="9"/>
            <color indexed="81"/>
            <rFont val="Tahoma"/>
            <family val="2"/>
          </rPr>
          <t xml:space="preserve">
No change of seasonality of the merinos</t>
        </r>
      </text>
    </comment>
    <comment ref="AK19" authorId="0" shapeId="0" xr:uid="{4E27EAEE-B5A3-473A-9658-26131DEDB0D2}">
      <text>
        <r>
          <rPr>
            <b/>
            <sz val="9"/>
            <color indexed="81"/>
            <rFont val="Tahoma"/>
            <family val="2"/>
          </rPr>
          <t>John:</t>
        </r>
        <r>
          <rPr>
            <sz val="9"/>
            <color indexed="81"/>
            <rFont val="Tahoma"/>
            <family val="2"/>
          </rPr>
          <t xml:space="preserve">
No change of seasonality of the merinos</t>
        </r>
      </text>
    </comment>
    <comment ref="AL19" authorId="0" shapeId="0" xr:uid="{65D5409D-C905-47D8-B3CD-A3F9431151BE}">
      <text>
        <r>
          <rPr>
            <b/>
            <sz val="9"/>
            <color indexed="81"/>
            <rFont val="Tahoma"/>
            <family val="2"/>
          </rPr>
          <t>John:</t>
        </r>
        <r>
          <rPr>
            <sz val="9"/>
            <color indexed="81"/>
            <rFont val="Tahoma"/>
            <family val="2"/>
          </rPr>
          <t xml:space="preserve">
Adjust proportion of drys to 12%</t>
        </r>
      </text>
    </comment>
    <comment ref="AM19" authorId="0" shapeId="0" xr:uid="{46E98FFC-9ACB-48C8-B4A4-EBF24626BD9E}">
      <text>
        <r>
          <rPr>
            <b/>
            <sz val="9"/>
            <color indexed="81"/>
            <rFont val="Tahoma"/>
            <family val="2"/>
          </rPr>
          <t>John:</t>
        </r>
        <r>
          <rPr>
            <sz val="9"/>
            <color indexed="81"/>
            <rFont val="Tahoma"/>
            <family val="2"/>
          </rPr>
          <t xml:space="preserve">
Reduce reproduction to scan 128%</t>
        </r>
      </text>
    </comment>
    <comment ref="AN19" authorId="0" shapeId="0" xr:uid="{4FAAB810-58F2-4BFC-B595-CD296C9709A0}">
      <text>
        <r>
          <rPr>
            <b/>
            <sz val="9"/>
            <color indexed="81"/>
            <rFont val="Tahoma"/>
            <family val="2"/>
          </rPr>
          <t>John:</t>
        </r>
        <r>
          <rPr>
            <sz val="9"/>
            <color indexed="81"/>
            <rFont val="Tahoma"/>
            <family val="2"/>
          </rPr>
          <t xml:space="preserve">
Adjust single survival to 88%</t>
        </r>
      </text>
    </comment>
    <comment ref="AO19" authorId="0" shapeId="0" xr:uid="{C577131F-2CA4-4BDC-9DFA-01F026F35FF9}">
      <text>
        <r>
          <rPr>
            <b/>
            <sz val="9"/>
            <color indexed="81"/>
            <rFont val="Tahoma"/>
            <family val="2"/>
          </rPr>
          <t>John:</t>
        </r>
        <r>
          <rPr>
            <sz val="9"/>
            <color indexed="81"/>
            <rFont val="Tahoma"/>
            <family val="2"/>
          </rPr>
          <t xml:space="preserve">
Adjust single survival to 88%</t>
        </r>
      </text>
    </comment>
    <comment ref="AP19" authorId="0" shapeId="0" xr:uid="{365D0889-98E3-42A1-9A0C-2E71E165D7DA}">
      <text>
        <r>
          <rPr>
            <b/>
            <sz val="9"/>
            <color indexed="81"/>
            <rFont val="Tahoma"/>
            <family val="2"/>
          </rPr>
          <t>John:</t>
        </r>
        <r>
          <rPr>
            <sz val="9"/>
            <color indexed="81"/>
            <rFont val="Tahoma"/>
            <family val="2"/>
          </rPr>
          <t xml:space="preserve">
Adjust single survival to 88%</t>
        </r>
      </text>
    </comment>
    <comment ref="AJ22" authorId="0" shapeId="0" xr:uid="{31D35AE4-D467-4AC7-8131-54311A577A87}">
      <text>
        <r>
          <rPr>
            <b/>
            <sz val="9"/>
            <color indexed="81"/>
            <rFont val="Tahoma"/>
            <family val="2"/>
          </rPr>
          <t>John:</t>
        </r>
        <r>
          <rPr>
            <sz val="9"/>
            <color indexed="81"/>
            <rFont val="Tahoma"/>
            <family val="2"/>
          </rPr>
          <t xml:space="preserve">
Reduce seasonality pf meat breeds to same as merinos</t>
        </r>
      </text>
    </comment>
    <comment ref="AK22" authorId="0" shapeId="0" xr:uid="{BFB0436F-712F-4061-B89C-E4BA16A9C719}">
      <text>
        <r>
          <rPr>
            <b/>
            <sz val="9"/>
            <color indexed="81"/>
            <rFont val="Tahoma"/>
            <family val="2"/>
          </rPr>
          <t>John:</t>
        </r>
        <r>
          <rPr>
            <sz val="9"/>
            <color indexed="81"/>
            <rFont val="Tahoma"/>
            <family val="2"/>
          </rPr>
          <t xml:space="preserve">
Reduce seasonality pf meat breeds to same as merinos</t>
        </r>
      </text>
    </comment>
    <comment ref="F38" authorId="0" shapeId="0" xr:uid="{7886D2AA-E1A1-48EB-B01B-75C980021CD4}">
      <text>
        <r>
          <rPr>
            <b/>
            <sz val="9"/>
            <color indexed="81"/>
            <rFont val="Tahoma"/>
            <family val="2"/>
          </rPr>
          <t>John:</t>
        </r>
        <r>
          <rPr>
            <sz val="9"/>
            <color indexed="81"/>
            <rFont val="Tahoma"/>
            <family val="2"/>
          </rPr>
          <t xml:space="preserve">
Change which weanage feed supply adjustment is selected for:
i - TOL
k0 -Wean age.
g - genotype
Note: For EL analysis the adjustment is active in all periods not just post weaning
Using weanage adjustment because it can be set up to span all generator periods</t>
        </r>
      </text>
    </comment>
    <comment ref="H45" authorId="1" shapeId="0" xr:uid="{C6A03901-1FDC-4F08-95BA-8D7854B7D631}">
      <text>
        <r>
          <rPr>
            <b/>
            <sz val="9"/>
            <color indexed="81"/>
            <rFont val="Tahoma"/>
            <family val="2"/>
          </rPr>
          <t>Michael Young (21512438):</t>
        </r>
        <r>
          <rPr>
            <sz val="9"/>
            <color indexed="81"/>
            <rFont val="Tahoma"/>
            <family val="2"/>
          </rPr>
          <t xml:space="preserve">
upper bound for casual staff duing the year (not including seeding or harv time)</t>
        </r>
      </text>
    </comment>
    <comment ref="I45" authorId="1" shapeId="0" xr:uid="{647C0E70-7CAA-476E-86E9-4C18C738AF33}">
      <text>
        <r>
          <rPr>
            <b/>
            <sz val="9"/>
            <color indexed="81"/>
            <rFont val="Tahoma"/>
            <family val="2"/>
          </rPr>
          <t>Michael Young (21512438):</t>
        </r>
        <r>
          <rPr>
            <sz val="9"/>
            <color indexed="81"/>
            <rFont val="Tahoma"/>
            <family val="2"/>
          </rPr>
          <t xml:space="preserve">
upper bound for casual staff during seeding and harv time.</t>
        </r>
      </text>
    </comment>
    <comment ref="J45" authorId="1" shapeId="0" xr:uid="{A01DC9DD-68DE-478C-B441-34D40A747625}">
      <text>
        <r>
          <rPr>
            <b/>
            <sz val="9"/>
            <color indexed="81"/>
            <rFont val="Tahoma"/>
            <family val="2"/>
          </rPr>
          <t>Michael Young (21512438):</t>
        </r>
        <r>
          <rPr>
            <sz val="9"/>
            <color indexed="81"/>
            <rFont val="Tahoma"/>
            <family val="2"/>
          </rPr>
          <t xml:space="preserve">
control if cropgrazing is included. Default is True</t>
        </r>
      </text>
    </comment>
    <comment ref="K45" authorId="0" shapeId="0" xr:uid="{1BFE2227-B00A-41D9-9174-0A8F63E92714}">
      <text>
        <r>
          <rPr>
            <b/>
            <sz val="9"/>
            <color indexed="81"/>
            <rFont val="Tahoma"/>
            <family val="2"/>
          </rPr>
          <t>John:</t>
        </r>
        <r>
          <rPr>
            <sz val="9"/>
            <color indexed="81"/>
            <rFont val="Tahoma"/>
            <family val="2"/>
          </rPr>
          <t xml:space="preserve">
Yields in all rot on all LMUS</t>
        </r>
      </text>
    </comment>
    <comment ref="L45" authorId="1" shapeId="0" xr:uid="{5676E7FC-B417-4955-B594-5E59B7332B68}">
      <text>
        <r>
          <rPr>
            <b/>
            <sz val="9"/>
            <color indexed="81"/>
            <rFont val="Tahoma"/>
            <family val="2"/>
          </rPr>
          <t>Michael Young (21512438):</t>
        </r>
        <r>
          <rPr>
            <sz val="9"/>
            <color indexed="81"/>
            <rFont val="Tahoma"/>
            <family val="2"/>
          </rPr>
          <t xml:space="preserve">
this does germ and pgr</t>
        </r>
      </text>
    </comment>
    <comment ref="C53" authorId="1" shapeId="0" xr:uid="{DA9FE64F-FD62-4479-B4B8-A72B5FFD23A5}">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D53" authorId="1" shapeId="0" xr:uid="{6E215660-2040-4102-AE11-B85436DCB75C}">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E53" authorId="0" shapeId="0" xr:uid="{809E65D6-36B0-4DDB-BC80-197807A2F9D5}">
      <text>
        <r>
          <rPr>
            <b/>
            <sz val="9"/>
            <color indexed="81"/>
            <rFont val="Tahoma"/>
            <family val="2"/>
          </rPr>
          <t>John:</t>
        </r>
        <r>
          <rPr>
            <sz val="9"/>
            <color indexed="81"/>
            <rFont val="Tahoma"/>
            <family val="2"/>
          </rPr>
          <t xml:space="preserve">
CFW</t>
        </r>
      </text>
    </comment>
    <comment ref="F53" authorId="0" shapeId="0" xr:uid="{292A8B6C-8B44-4B92-8322-115D624CE2C8}">
      <text>
        <r>
          <rPr>
            <b/>
            <sz val="9"/>
            <color indexed="81"/>
            <rFont val="Tahoma"/>
            <family val="2"/>
          </rPr>
          <t>John:</t>
        </r>
        <r>
          <rPr>
            <sz val="9"/>
            <color indexed="81"/>
            <rFont val="Tahoma"/>
            <family val="2"/>
          </rPr>
          <t xml:space="preserve">
FD</t>
        </r>
      </text>
    </comment>
    <comment ref="G53" authorId="0" shapeId="0" xr:uid="{01A54B10-F1CA-4102-98B1-DBE78A6F215C}">
      <text>
        <r>
          <rPr>
            <b/>
            <sz val="9"/>
            <color indexed="81"/>
            <rFont val="Tahoma"/>
            <family val="2"/>
          </rPr>
          <t>John:</t>
        </r>
        <r>
          <rPr>
            <sz val="9"/>
            <color indexed="81"/>
            <rFont val="Tahoma"/>
            <family val="2"/>
          </rPr>
          <t xml:space="preserve">
Conception</t>
        </r>
      </text>
    </comment>
    <comment ref="H53" authorId="0" shapeId="0" xr:uid="{18E330D2-A310-4444-BE02-7043BFD0C779}">
      <text>
        <r>
          <rPr>
            <b/>
            <sz val="9"/>
            <color indexed="81"/>
            <rFont val="Tahoma"/>
            <family val="2"/>
          </rPr>
          <t>John:</t>
        </r>
        <r>
          <rPr>
            <sz val="9"/>
            <color indexed="81"/>
            <rFont val="Tahoma"/>
            <family val="2"/>
          </rPr>
          <t xml:space="preserve">
Litter Size</t>
        </r>
      </text>
    </comment>
    <comment ref="I53" authorId="0" shapeId="0" xr:uid="{5CBA9B54-6F4B-4483-BF47-56B0CA4669BB}">
      <text>
        <r>
          <rPr>
            <b/>
            <sz val="9"/>
            <color indexed="81"/>
            <rFont val="Tahoma"/>
            <family val="2"/>
          </rPr>
          <t>John:</t>
        </r>
        <r>
          <rPr>
            <sz val="9"/>
            <color indexed="81"/>
            <rFont val="Tahoma"/>
            <family val="2"/>
          </rPr>
          <t xml:space="preserve">
ERA (Ewe rearing ability = Lamb survival)</t>
        </r>
      </text>
    </comment>
    <comment ref="J53" authorId="0" shapeId="0" xr:uid="{38980419-4115-4F54-9D85-E6630634F0C2}">
      <text>
        <r>
          <rPr>
            <b/>
            <sz val="9"/>
            <color indexed="81"/>
            <rFont val="Tahoma"/>
            <family val="2"/>
          </rPr>
          <t>John:</t>
        </r>
        <r>
          <rPr>
            <sz val="9"/>
            <color indexed="81"/>
            <rFont val="Tahoma"/>
            <family val="2"/>
          </rPr>
          <t xml:space="preserve">
Mortality</t>
        </r>
      </text>
    </comment>
    <comment ref="K53" authorId="0" shapeId="0" xr:uid="{A208B569-39FA-4228-A167-BF99A493FBB6}">
      <text>
        <r>
          <rPr>
            <b/>
            <sz val="9"/>
            <color indexed="81"/>
            <rFont val="Tahoma"/>
            <family val="2"/>
          </rPr>
          <t>John:</t>
        </r>
        <r>
          <rPr>
            <sz val="9"/>
            <color indexed="81"/>
            <rFont val="Tahoma"/>
            <family val="2"/>
          </rPr>
          <t xml:space="preserve">
LWC (Liveweight change)</t>
        </r>
      </text>
    </comment>
    <comment ref="L53" authorId="0" shapeId="0" xr:uid="{44F73C05-691C-4B3B-8E18-7BA8348D0B11}">
      <text>
        <r>
          <rPr>
            <b/>
            <sz val="9"/>
            <color indexed="81"/>
            <rFont val="Tahoma"/>
            <family val="2"/>
          </rPr>
          <t>John:</t>
        </r>
        <r>
          <rPr>
            <sz val="9"/>
            <color indexed="81"/>
            <rFont val="Tahoma"/>
            <family val="2"/>
          </rPr>
          <t xml:space="preserve">
Random</t>
        </r>
      </text>
    </comment>
    <comment ref="N53" authorId="0" shapeId="0" xr:uid="{B0C87333-30C5-4833-9BD0-F6FA0843BFB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O53" authorId="0" shapeId="0" xr:uid="{4287E431-2C83-408E-B04F-7F5CB35C5976}">
      <text>
        <r>
          <rPr>
            <b/>
            <sz val="9"/>
            <color indexed="81"/>
            <rFont val="Tahoma"/>
            <family val="2"/>
          </rPr>
          <t>John:</t>
        </r>
        <r>
          <rPr>
            <sz val="9"/>
            <color indexed="81"/>
            <rFont val="Tahoma"/>
            <family val="2"/>
          </rPr>
          <t xml:space="preserve">
Lamb survival (singles and twins), used to alter era trait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B0FC5A95-8931-4808-A6EF-45C78AE02290}">
      <text>
        <r>
          <rPr>
            <b/>
            <sz val="9"/>
            <color indexed="81"/>
            <rFont val="Tahoma"/>
            <family val="2"/>
          </rPr>
          <t>John:</t>
        </r>
        <r>
          <rPr>
            <sz val="9"/>
            <color indexed="81"/>
            <rFont val="Tahoma"/>
            <family val="2"/>
          </rPr>
          <t xml:space="preserve">
All reports except profitarea &amp; nv</t>
        </r>
      </text>
    </comment>
    <comment ref="E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F2" authorId="0" shapeId="0" xr:uid="{546AC4FB-772A-4E8E-BB7A-F07DC79FF780}">
      <text>
        <r>
          <rPr>
            <b/>
            <sz val="9"/>
            <color indexed="81"/>
            <rFont val="Tahoma"/>
            <family val="2"/>
          </rPr>
          <t>John:</t>
        </r>
        <r>
          <rPr>
            <sz val="9"/>
            <color indexed="81"/>
            <rFont val="Tahoma"/>
            <family val="2"/>
          </rPr>
          <t xml:space="preserve">
Default plus Area graph</t>
        </r>
      </text>
    </comment>
    <comment ref="G2" authorId="0" shapeId="0" xr:uid="{9D0BBB64-A507-4B05-9183-ED775DE8C61C}">
      <text>
        <r>
          <rPr>
            <b/>
            <sz val="9"/>
            <color indexed="81"/>
            <rFont val="Tahoma"/>
            <family val="2"/>
          </rPr>
          <t>John:</t>
        </r>
        <r>
          <rPr>
            <sz val="9"/>
            <color indexed="81"/>
            <rFont val="Tahoma"/>
            <family val="2"/>
          </rPr>
          <t xml:space="preserve">
For EL minimal report</t>
        </r>
      </text>
    </comment>
    <comment ref="H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A25" authorId="0" shapeId="0" xr:uid="{2C198DD0-7BAE-4405-B2EE-687AEE7DC919}">
      <text>
        <r>
          <rPr>
            <b/>
            <sz val="9"/>
            <color indexed="81"/>
            <rFont val="Tahoma"/>
            <family val="2"/>
          </rPr>
          <t>John:</t>
        </r>
        <r>
          <rPr>
            <sz val="9"/>
            <color indexed="81"/>
            <rFont val="Tahoma"/>
            <family val="2"/>
          </rPr>
          <t xml:space="preserve">
A single line report for the EL project</t>
        </r>
      </text>
    </comment>
    <comment ref="B33"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33"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33" authorId="0" shapeId="0" xr:uid="{D82DD1D3-740D-4ED3-BC76-3436BD44A525}">
      <text>
        <r>
          <rPr>
            <b/>
            <sz val="9"/>
            <color indexed="81"/>
            <rFont val="Tahoma"/>
            <family val="2"/>
          </rPr>
          <t>John:</t>
        </r>
        <r>
          <rPr>
            <sz val="9"/>
            <color indexed="81"/>
            <rFont val="Tahoma"/>
            <family val="2"/>
          </rPr>
          <t xml:space="preserve">
These are the detailed results that require extra r_vals to be stored during the soultion</t>
        </r>
      </text>
    </comment>
    <comment ref="E33"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F33"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G33"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H33"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51"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51"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51" authorId="0" shapeId="0" xr:uid="{28265F78-4694-4086-A77C-643C68ED72DC}">
      <text>
        <r>
          <rPr>
            <b/>
            <sz val="9"/>
            <color indexed="81"/>
            <rFont val="Tahoma"/>
            <family val="2"/>
          </rPr>
          <t>John:</t>
        </r>
        <r>
          <rPr>
            <sz val="9"/>
            <color indexed="81"/>
            <rFont val="Tahoma"/>
            <family val="2"/>
          </rPr>
          <t xml:space="preserve">
These are the detailed results that require extra r_vals to be stored during the soultion</t>
        </r>
      </text>
    </comment>
    <comment ref="E51"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F51"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G51"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H51"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G55"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F3" authorId="0" shapeId="0" xr:uid="{01C56F29-389B-49A1-B992-79901999C653}">
      <text>
        <r>
          <rPr>
            <b/>
            <sz val="9"/>
            <color indexed="81"/>
            <rFont val="Tahoma"/>
            <family val="2"/>
          </rPr>
          <t>Michael Young (21512438):</t>
        </r>
        <r>
          <rPr>
            <sz val="9"/>
            <color indexed="81"/>
            <rFont val="Tahoma"/>
            <family val="2"/>
          </rPr>
          <t xml:space="preserve">
In the trial name don't use special characters (%, /, :)
Pandas doesn’t recognise the special characters (% and /)  in the trial name description. The code will run fine you just wont be able to view the df.
Special characers can also affect the filename of the pkl files (eg / and :). Using these affects the ability to report the trials.</t>
        </r>
      </text>
    </comment>
    <comment ref="G3" authorId="0" shapeId="0" xr:uid="{E435D7A5-591E-4D49-9BA4-A47E6E4DC63F}">
      <text>
        <r>
          <rPr>
            <b/>
            <sz val="9"/>
            <color indexed="81"/>
            <rFont val="Tahoma"/>
            <family val="2"/>
          </rPr>
          <t>Michael Young (21512438):</t>
        </r>
        <r>
          <rPr>
            <sz val="9"/>
            <color indexed="81"/>
            <rFont val="Tahoma"/>
            <family val="2"/>
          </rPr>
          <t xml:space="preserve">
Must match the key assigned in Sensitivity.py</t>
        </r>
      </text>
    </comment>
    <comment ref="H3" authorId="1" shapeId="0" xr:uid="{5D9C3883-ABE9-4DD4-8C20-F7C1371C06DB}">
      <text>
        <r>
          <rPr>
            <b/>
            <sz val="9"/>
            <color indexed="81"/>
            <rFont val="Tahoma"/>
            <family val="2"/>
          </rPr>
          <t>Michael Young:</t>
        </r>
        <r>
          <rPr>
            <sz val="9"/>
            <color indexed="81"/>
            <rFont val="Tahoma"/>
            <family val="2"/>
          </rPr>
          <t xml:space="preserve">
Optional
- Needed for pas</t>
        </r>
      </text>
    </comment>
    <comment ref="I3" authorId="1" shapeId="0" xr:uid="{D1561CD9-1B5B-470A-9CF0-4263D4E4BCE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97F68AC0-7985-4F08-8455-EF258B0660E5}">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G9" authorId="0" shapeId="0" xr:uid="{1DB50CD1-ACD7-4B0D-8C61-34FB2199E607}">
      <text>
        <r>
          <rPr>
            <b/>
            <sz val="9"/>
            <color indexed="81"/>
            <rFont val="Tahoma"/>
            <family val="2"/>
          </rPr>
          <t>Michael:</t>
        </r>
        <r>
          <rPr>
            <sz val="9"/>
            <color indexed="81"/>
            <rFont val="Tahoma"/>
            <family val="2"/>
          </rPr>
          <t xml:space="preserve">
store the info in generator for the mortality report</t>
        </r>
      </text>
    </comment>
    <comment ref="G10" authorId="0" shapeId="0" xr:uid="{C157DF7E-923D-4D64-83C8-3D51AA1DA173}">
      <text>
        <r>
          <rPr>
            <b/>
            <sz val="9"/>
            <color indexed="81"/>
            <rFont val="Tahoma"/>
            <family val="2"/>
          </rPr>
          <t>Michael Young (21512438):</t>
        </r>
        <r>
          <rPr>
            <sz val="9"/>
            <color indexed="81"/>
            <rFont val="Tahoma"/>
            <family val="2"/>
          </rPr>
          <t xml:space="preserve">
store the info in generator for the feed budget report</t>
        </r>
      </text>
    </comment>
    <comment ref="G12" authorId="0" shapeId="0" xr:uid="{7ACED29D-B741-47B0-9361-50E2FB80067C}">
      <text>
        <r>
          <rPr>
            <b/>
            <sz val="9"/>
            <color indexed="81"/>
            <rFont val="Tahoma"/>
            <family val="2"/>
          </rPr>
          <t>Michael:</t>
        </r>
        <r>
          <rPr>
            <sz val="9"/>
            <color indexed="81"/>
            <rFont val="Tahoma"/>
            <family val="2"/>
          </rPr>
          <t xml:space="preserve">
Mask which season types are included
Note the slices numbers in this mask are different to the slice numbers for the DSP season types in the model proper because in the DSP 'typ' is removed (by this mask). However, 'typ' exists in the inputs and this mask as slice 0</t>
        </r>
      </text>
    </comment>
    <comment ref="I12" authorId="2" shapeId="0" xr:uid="{4DDBDFCB-2DF4-4310-B40F-ED62D8D0EE57}">
      <text>
        <r>
          <rPr>
            <b/>
            <sz val="9"/>
            <color indexed="81"/>
            <rFont val="Tahoma"/>
            <family val="2"/>
          </rPr>
          <t>John:</t>
        </r>
        <r>
          <rPr>
            <sz val="9"/>
            <color indexed="81"/>
            <rFont val="Tahoma"/>
            <family val="2"/>
          </rPr>
          <t xml:space="preserve">
All season types, so that all can be set to FALSE</t>
        </r>
      </text>
    </comment>
    <comment ref="J12" authorId="2" shapeId="0" xr:uid="{64E2BDDA-0C7E-4FC6-831B-3CC8F273122E}">
      <text>
        <r>
          <rPr>
            <b/>
            <sz val="9"/>
            <color indexed="81"/>
            <rFont val="Tahoma"/>
            <family val="2"/>
          </rPr>
          <t>John:</t>
        </r>
        <r>
          <rPr>
            <sz val="9"/>
            <color indexed="81"/>
            <rFont val="Tahoma"/>
            <family val="2"/>
          </rPr>
          <t xml:space="preserve">
The DSP season types. 
Excludes [0] because it is typ season
Excludes [-1] because it is currently not used</t>
        </r>
      </text>
    </comment>
    <comment ref="G13" authorId="2" shapeId="0" xr:uid="{20920CA2-92B3-4213-8C42-834F9B947F4D}">
      <text>
        <r>
          <rPr>
            <b/>
            <sz val="9"/>
            <color indexed="81"/>
            <rFont val="Tahoma"/>
            <family val="2"/>
          </rPr>
          <t>John:</t>
        </r>
        <r>
          <rPr>
            <sz val="9"/>
            <color indexed="81"/>
            <rFont val="Tahoma"/>
            <family val="2"/>
          </rPr>
          <t xml:space="preserve">
comment: are season nodes included in steady state model, note: they always are for dsp model)</t>
        </r>
      </text>
    </comment>
    <comment ref="G14" authorId="2" shapeId="0" xr:uid="{2A02DA56-BCF1-4AA6-ADB5-1CD1D9EE708C}">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G15" authorId="0" shapeId="0" xr:uid="{0B8A55EF-9C82-4586-9D74-A3E739093FD9}">
      <text>
        <r>
          <rPr>
            <b/>
            <sz val="9"/>
            <color indexed="81"/>
            <rFont val="Tahoma"/>
            <family val="2"/>
          </rPr>
          <t>Michael Young (21512438):</t>
        </r>
        <r>
          <rPr>
            <sz val="9"/>
            <color indexed="81"/>
            <rFont val="Tahoma"/>
            <family val="2"/>
          </rPr>
          <t xml:space="preserve">
boolean to control if t axis exists in generator loops</t>
        </r>
      </text>
    </comment>
    <comment ref="G16" authorId="0" shapeId="0" xr:uid="{57C6912C-91E2-4A8F-A42F-536BB6F4D821}">
      <text>
        <r>
          <rPr>
            <b/>
            <sz val="9"/>
            <color indexed="81"/>
            <rFont val="Tahoma"/>
            <family val="2"/>
          </rPr>
          <t>Michael Young (21512438):</t>
        </r>
        <r>
          <rPr>
            <sz val="9"/>
            <color indexed="81"/>
            <rFont val="Tahoma"/>
            <family val="2"/>
          </rPr>
          <t xml:space="preserve">
bool - use pkl fs or excel input fs</t>
        </r>
      </text>
    </comment>
    <comment ref="G18" authorId="0" shapeId="0" xr:uid="{945FF9E5-2994-43A6-BF48-E88ABF5090CB}">
      <text>
        <r>
          <rPr>
            <b/>
            <sz val="9"/>
            <color indexed="81"/>
            <rFont val="Tahoma"/>
            <family val="2"/>
          </rPr>
          <t>John:</t>
        </r>
        <r>
          <rPr>
            <sz val="9"/>
            <color indexed="81"/>
            <rFont val="Tahoma"/>
            <family val="2"/>
          </rPr>
          <t xml:space="preserve">
Include the r2 adjustment to feedsupply. Default is FALSE. Change to TRUE if either
a. Using the feed supply input from Property.xl
b. Using a pickle feedsupply but want to tweak that supply.
For case 'b' need to set the SAV on feedsupply_r2p to 0</t>
        </r>
      </text>
    </comment>
    <comment ref="G19" authorId="2" shapeId="0" xr:uid="{4C3B6A0D-28B9-49A6-8391-3A3226122053}">
      <text>
        <r>
          <rPr>
            <b/>
            <sz val="9"/>
            <color indexed="81"/>
            <rFont val="Tahoma"/>
            <family val="2"/>
          </rPr>
          <t>John:</t>
        </r>
        <r>
          <rPr>
            <sz val="9"/>
            <color indexed="81"/>
            <rFont val="Tahoma"/>
            <family val="2"/>
          </rPr>
          <t xml:space="preserve">
The default value for feedsupply_adj_r2p is from Property.xl.
Use this sav in conjunction with sav[r2adjust_inc] if wanting to use a pickle file for feedsupply (hence don't want to include the r2adjust from Prop.xl) but do want to tweak the pickle values using saa[feedsupply_adj_r2p]. A zero value here overwrites the values from Property.xls
The other compnents of this are fs_use_pkl = TRUE, r2adjust_inc = TRUE and sav[feedsupply_adj_r2p[:,:]] = 0</t>
        </r>
      </text>
    </comment>
    <comment ref="I19" authorId="0" shapeId="0" xr:uid="{41807E7F-8F21-4621-AA02-B7C2B81752FA}">
      <text>
        <r>
          <rPr>
            <b/>
            <sz val="9"/>
            <color indexed="81"/>
            <rFont val="Tahoma"/>
            <family val="2"/>
          </rPr>
          <t>John:</t>
        </r>
        <r>
          <rPr>
            <sz val="9"/>
            <color indexed="81"/>
            <rFont val="Tahoma"/>
            <family val="2"/>
          </rPr>
          <t xml:space="preserve">
All periods and slices of r2</t>
        </r>
      </text>
    </comment>
    <comment ref="G20" authorId="0" shapeId="0" xr:uid="{90DCD27D-A041-49F2-9642-BD00654B068A}">
      <text>
        <r>
          <rPr>
            <b/>
            <sz val="9"/>
            <color indexed="81"/>
            <rFont val="Tahoma"/>
            <family val="2"/>
          </rPr>
          <t>Michael Young (21512438):</t>
        </r>
        <r>
          <rPr>
            <sz val="9"/>
            <color indexed="81"/>
            <rFont val="Tahoma"/>
            <family val="2"/>
          </rPr>
          <t xml:space="preserve">
bool - overwrite the optimal pkl fs</t>
        </r>
      </text>
    </comment>
    <comment ref="G22" authorId="2" shapeId="0" xr:uid="{696924E3-ECDF-4C71-B1C8-DCC92805D4D8}">
      <text>
        <r>
          <rPr>
            <b/>
            <sz val="9"/>
            <color indexed="81"/>
            <rFont val="Tahoma"/>
            <family val="2"/>
          </rPr>
          <t>John:</t>
        </r>
        <r>
          <rPr>
            <sz val="9"/>
            <color indexed="81"/>
            <rFont val="Tahoma"/>
            <family val="2"/>
          </rPr>
          <t xml:space="preserve">
The default value in the code is 2.
Changing to 1 here can reduce solution time. Although it only has an effect if the ltwadj saved in the feedsupply pickle is correctly broadcast to the ltwadj arrays.</t>
        </r>
      </text>
    </comment>
    <comment ref="G23" authorId="2" shapeId="0" xr:uid="{4B8C63C4-66EC-4FD3-B2FB-6713ADBE8CC6}">
      <text>
        <r>
          <rPr>
            <b/>
            <sz val="9"/>
            <color indexed="81"/>
            <rFont val="Tahoma"/>
            <family val="2"/>
          </rPr>
          <t>John:</t>
        </r>
        <r>
          <rPr>
            <sz val="9"/>
            <color indexed="81"/>
            <rFont val="Tahoma"/>
            <family val="2"/>
          </rPr>
          <t xml:space="preserve">
Scale the effect of the dam LW profile on the progeny CFW &amp; FD as expressed by the dams</t>
        </r>
      </text>
    </comment>
    <comment ref="G24" authorId="2" shapeId="0" xr:uid="{2BE8AB74-FD85-4FC0-9B28-2DE0179EB69B}">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G25" authorId="0" shapeId="0" xr:uid="{3B9E4987-BA3C-49D2-9DCC-F55D4F2816BA}">
      <text>
        <r>
          <rPr>
            <b/>
            <sz val="9"/>
            <color indexed="81"/>
            <rFont val="Tahoma"/>
            <family val="2"/>
          </rPr>
          <t xml:space="preserve">John:
</t>
        </r>
        <r>
          <rPr>
            <sz val="9"/>
            <color indexed="81"/>
            <rFont val="Tahoma"/>
            <family val="2"/>
          </rPr>
          <t>Coefficients that vary with litter size in utero</t>
        </r>
      </text>
    </comment>
    <comment ref="I25" authorId="0" shapeId="0" xr:uid="{2BB2ED64-5855-4DBD-8C10-C0FD9DA1AA9E}">
      <text>
        <r>
          <rPr>
            <sz val="9"/>
            <color indexed="81"/>
            <rFont val="Tahoma"/>
            <family val="2"/>
          </rPr>
          <t>LTW Pad level scalar for singles</t>
        </r>
      </text>
    </comment>
    <comment ref="J25" authorId="0" shapeId="0" xr:uid="{D6DD7FA6-A433-4B52-A6DC-43EE2B5AA3AB}">
      <text>
        <r>
          <rPr>
            <sz val="9"/>
            <color indexed="81"/>
            <rFont val="Tahoma"/>
            <family val="2"/>
          </rPr>
          <t xml:space="preserve">LTW Pad level scalar for multiples
</t>
        </r>
      </text>
    </comment>
    <comment ref="I26" authorId="0" shapeId="0" xr:uid="{C8D619B3-2C67-4B0E-A1C4-8B9E34D77C6E}">
      <text>
        <r>
          <rPr>
            <b/>
            <sz val="9"/>
            <color indexed="81"/>
            <rFont val="Tahoma"/>
            <family val="2"/>
          </rPr>
          <t>John:</t>
        </r>
        <r>
          <rPr>
            <sz val="9"/>
            <color indexed="81"/>
            <rFont val="Tahoma"/>
            <family val="2"/>
          </rPr>
          <t xml:space="preserve">
Relative availability</t>
        </r>
      </text>
    </comment>
    <comment ref="I27" authorId="0" shapeId="0" xr:uid="{22BD87D7-B6E6-44E4-8581-B79CB8AB80DD}">
      <text>
        <r>
          <rPr>
            <b/>
            <sz val="9"/>
            <color indexed="81"/>
            <rFont val="Tahoma"/>
            <family val="2"/>
          </rPr>
          <t>John:</t>
        </r>
        <r>
          <rPr>
            <sz val="9"/>
            <color indexed="81"/>
            <rFont val="Tahoma"/>
            <family val="2"/>
          </rPr>
          <t xml:space="preserve">
Weaner mortality</t>
        </r>
      </text>
    </comment>
    <comment ref="J27" authorId="0" shapeId="0" xr:uid="{ED9912CF-B23D-4485-81E3-C8E76B0CC893}">
      <text>
        <r>
          <rPr>
            <b/>
            <sz val="9"/>
            <color indexed="81"/>
            <rFont val="Tahoma"/>
            <family val="2"/>
          </rPr>
          <t>John:</t>
        </r>
        <r>
          <rPr>
            <sz val="9"/>
            <color indexed="81"/>
            <rFont val="Tahoma"/>
            <family val="2"/>
          </rPr>
          <t xml:space="preserve">
Dam mortality</t>
        </r>
      </text>
    </comment>
    <comment ref="K27" authorId="0" shapeId="0" xr:uid="{9DB94E84-A60C-4682-8B8F-46CE9D2C35F7}">
      <text>
        <r>
          <rPr>
            <b/>
            <sz val="9"/>
            <color indexed="81"/>
            <rFont val="Tahoma"/>
            <family val="2"/>
          </rPr>
          <t>John:</t>
        </r>
        <r>
          <rPr>
            <sz val="9"/>
            <color indexed="81"/>
            <rFont val="Tahoma"/>
            <family val="2"/>
          </rPr>
          <t xml:space="preserve">
Relative availability</t>
        </r>
      </text>
    </comment>
    <comment ref="I28" authorId="0" shapeId="0" xr:uid="{39E0A771-A87D-4BF5-80AF-A2284B70FC5D}">
      <text>
        <r>
          <rPr>
            <sz val="9"/>
            <color indexed="81"/>
            <rFont val="Tahoma"/>
            <family val="2"/>
          </rPr>
          <t>Progeny survival</t>
        </r>
      </text>
    </comment>
    <comment ref="J28" authorId="0" shapeId="0" xr:uid="{F78EA851-53C8-4DBE-AE0F-0BD0B0104B0A}">
      <text>
        <r>
          <rPr>
            <b/>
            <sz val="9"/>
            <color indexed="81"/>
            <rFont val="Tahoma"/>
            <family val="2"/>
          </rPr>
          <t>John:</t>
        </r>
        <r>
          <rPr>
            <sz val="9"/>
            <color indexed="81"/>
            <rFont val="Tahoma"/>
            <family val="2"/>
          </rPr>
          <t xml:space="preserve">
Relative availability</t>
        </r>
      </text>
    </comment>
    <comment ref="K28" authorId="0" shapeId="0" xr:uid="{026411FF-86CB-4C83-851A-19046A1B77CB}">
      <text>
        <r>
          <rPr>
            <sz val="9"/>
            <color indexed="81"/>
            <rFont val="Tahoma"/>
            <family val="2"/>
          </rPr>
          <t>Birth weight</t>
        </r>
      </text>
    </comment>
    <comment ref="L28" authorId="0" shapeId="0" xr:uid="{C72B340B-9A52-4340-B31B-94B124B57884}">
      <text>
        <r>
          <rPr>
            <sz val="9"/>
            <color indexed="81"/>
            <rFont val="Tahoma"/>
            <family val="2"/>
          </rPr>
          <t>Weaning weight</t>
        </r>
      </text>
    </comment>
    <comment ref="I29" authorId="0" shapeId="0" xr:uid="{57366F9A-4CC7-4DB6-BBD4-728021B451BA}">
      <text>
        <r>
          <rPr>
            <b/>
            <sz val="9"/>
            <color indexed="81"/>
            <rFont val="Tahoma"/>
            <family val="2"/>
          </rPr>
          <t>John:</t>
        </r>
        <r>
          <rPr>
            <sz val="9"/>
            <color indexed="81"/>
            <rFont val="Tahoma"/>
            <family val="2"/>
          </rPr>
          <t xml:space="preserve">
Weaner mortality</t>
        </r>
      </text>
    </comment>
    <comment ref="J29" authorId="0" shapeId="0" xr:uid="{F0463E95-DDB5-4A3E-9254-17EB1CB4EFE9}">
      <text>
        <r>
          <rPr>
            <b/>
            <sz val="9"/>
            <color indexed="81"/>
            <rFont val="Tahoma"/>
            <family val="2"/>
          </rPr>
          <t>John:</t>
        </r>
        <r>
          <rPr>
            <sz val="9"/>
            <color indexed="81"/>
            <rFont val="Tahoma"/>
            <family val="2"/>
          </rPr>
          <t xml:space="preserve">
Relative availability</t>
        </r>
      </text>
    </comment>
    <comment ref="I30" authorId="2" shapeId="0" xr:uid="{233DAE56-FE31-4B6A-BBE6-CF210C906836}">
      <text>
        <r>
          <rPr>
            <b/>
            <sz val="9"/>
            <color indexed="81"/>
            <rFont val="Tahoma"/>
            <family val="2"/>
          </rPr>
          <t>John:</t>
        </r>
        <r>
          <rPr>
            <sz val="9"/>
            <color indexed="81"/>
            <rFont val="Tahoma"/>
            <family val="2"/>
          </rPr>
          <t xml:space="preserve">
Equation compare may have unexpected effects if used with rev_create</t>
        </r>
      </text>
    </comment>
    <comment ref="I31" authorId="0" shapeId="0" xr:uid="{A557EAB6-01F4-4F97-BC11-9E40C8EAD49D}">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I32" authorId="0" shapeId="0" xr:uid="{E2174FFD-17B8-4EBA-80FE-F3ECB9074AB5}">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I33" authorId="2" shapeId="0" xr:uid="{694B356B-E562-474A-BA5F-004D731696DA}">
      <text>
        <r>
          <rPr>
            <b/>
            <sz val="9"/>
            <color indexed="81"/>
            <rFont val="Tahoma"/>
            <family val="2"/>
          </rPr>
          <t>John:</t>
        </r>
        <r>
          <rPr>
            <sz val="9"/>
            <color indexed="81"/>
            <rFont val="Tahoma"/>
            <family val="2"/>
          </rPr>
          <t xml:space="preserve">
CFW</t>
        </r>
      </text>
    </comment>
    <comment ref="J33" authorId="2" shapeId="0" xr:uid="{F68890A8-4742-41E7-8562-424BCE661365}">
      <text>
        <r>
          <rPr>
            <b/>
            <sz val="9"/>
            <color indexed="81"/>
            <rFont val="Tahoma"/>
            <family val="2"/>
          </rPr>
          <t>John:</t>
        </r>
        <r>
          <rPr>
            <sz val="9"/>
            <color indexed="81"/>
            <rFont val="Tahoma"/>
            <family val="2"/>
          </rPr>
          <t xml:space="preserve">
FD</t>
        </r>
      </text>
    </comment>
    <comment ref="K33" authorId="2" shapeId="0" xr:uid="{751F3203-A475-4CCD-8F87-E60D13FDBB88}">
      <text>
        <r>
          <rPr>
            <b/>
            <sz val="9"/>
            <color indexed="81"/>
            <rFont val="Tahoma"/>
            <family val="2"/>
          </rPr>
          <t>John:</t>
        </r>
        <r>
          <rPr>
            <sz val="9"/>
            <color indexed="81"/>
            <rFont val="Tahoma"/>
            <family val="2"/>
          </rPr>
          <t xml:space="preserve">
Conception</t>
        </r>
      </text>
    </comment>
    <comment ref="L33" authorId="2" shapeId="0" xr:uid="{06A44FED-8CAE-4383-BB23-5AED1BC3DDFD}">
      <text>
        <r>
          <rPr>
            <b/>
            <sz val="9"/>
            <color indexed="81"/>
            <rFont val="Tahoma"/>
            <family val="2"/>
          </rPr>
          <t>John:</t>
        </r>
        <r>
          <rPr>
            <sz val="9"/>
            <color indexed="81"/>
            <rFont val="Tahoma"/>
            <family val="2"/>
          </rPr>
          <t xml:space="preserve">
Litter Size</t>
        </r>
      </text>
    </comment>
    <comment ref="M33" authorId="2" shapeId="0" xr:uid="{CFD288DC-AE9E-4168-A8A6-A808CAE28608}">
      <text>
        <r>
          <rPr>
            <b/>
            <sz val="9"/>
            <color indexed="81"/>
            <rFont val="Tahoma"/>
            <family val="2"/>
          </rPr>
          <t>John:</t>
        </r>
        <r>
          <rPr>
            <sz val="9"/>
            <color indexed="81"/>
            <rFont val="Tahoma"/>
            <family val="2"/>
          </rPr>
          <t xml:space="preserve">
ERA (Ewe rearing ability = Lamb survival)</t>
        </r>
      </text>
    </comment>
    <comment ref="N33" authorId="2" shapeId="0" xr:uid="{3FF6336A-7C73-42EB-8513-A2A3CABA6D5D}">
      <text>
        <r>
          <rPr>
            <b/>
            <sz val="9"/>
            <color indexed="81"/>
            <rFont val="Tahoma"/>
            <family val="2"/>
          </rPr>
          <t>John:</t>
        </r>
        <r>
          <rPr>
            <sz val="9"/>
            <color indexed="81"/>
            <rFont val="Tahoma"/>
            <family val="2"/>
          </rPr>
          <t xml:space="preserve">
Mortality</t>
        </r>
      </text>
    </comment>
    <comment ref="O33" authorId="2" shapeId="0" xr:uid="{03054BB5-8E8F-48BF-9E60-C5581E416D95}">
      <text>
        <r>
          <rPr>
            <b/>
            <sz val="9"/>
            <color indexed="81"/>
            <rFont val="Tahoma"/>
            <family val="2"/>
          </rPr>
          <t>John:</t>
        </r>
        <r>
          <rPr>
            <sz val="9"/>
            <color indexed="81"/>
            <rFont val="Tahoma"/>
            <family val="2"/>
          </rPr>
          <t xml:space="preserve">
LWC (Liveweight change)</t>
        </r>
      </text>
    </comment>
    <comment ref="P33" authorId="2" shapeId="0" xr:uid="{32DB301A-0ACF-4A72-BDD0-D9C5A99D626D}">
      <text>
        <r>
          <rPr>
            <b/>
            <sz val="9"/>
            <color indexed="81"/>
            <rFont val="Tahoma"/>
            <family val="2"/>
          </rPr>
          <t>John:</t>
        </r>
        <r>
          <rPr>
            <sz val="9"/>
            <color indexed="81"/>
            <rFont val="Tahoma"/>
            <family val="2"/>
          </rPr>
          <t xml:space="preserve">
Random</t>
        </r>
      </text>
    </comment>
    <comment ref="G34" authorId="0" shapeId="0" xr:uid="{4760031C-763F-4C9A-B048-BACEFF4BAD3E}">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I34" authorId="0" shapeId="0" xr:uid="{7EDF6CB2-4CFE-4DC6-B78A-FABDFD598DCC}">
      <text>
        <r>
          <rPr>
            <b/>
            <sz val="9"/>
            <color indexed="81"/>
            <rFont val="Tahoma"/>
            <family val="2"/>
          </rPr>
          <t>Young:</t>
        </r>
        <r>
          <rPr>
            <sz val="9"/>
            <color indexed="81"/>
            <rFont val="Tahoma"/>
            <family val="2"/>
          </rPr>
          <t xml:space="preserve">
0:1 is weaning </t>
        </r>
      </text>
    </comment>
    <comment ref="J34" authorId="0" shapeId="0" xr:uid="{35D47236-4E8E-4DD6-955D-9854D95E2980}">
      <text>
        <r>
          <rPr>
            <b/>
            <sz val="9"/>
            <color indexed="81"/>
            <rFont val="Tahoma"/>
            <family val="2"/>
          </rPr>
          <t>Young:</t>
        </r>
        <r>
          <rPr>
            <sz val="9"/>
            <color indexed="81"/>
            <rFont val="Tahoma"/>
            <family val="2"/>
          </rPr>
          <t xml:space="preserve">
1:2 is user defined extra period</t>
        </r>
      </text>
    </comment>
    <comment ref="G35" authorId="0" shapeId="0" xr:uid="{F3A2BC2B-FAAA-4A98-9C1D-D69E6B5C5E05}">
      <text>
        <r>
          <rPr>
            <b/>
            <sz val="9"/>
            <color indexed="81"/>
            <rFont val="Tahoma"/>
            <family val="2"/>
          </rPr>
          <t>Michael Young:</t>
        </r>
        <r>
          <rPr>
            <sz val="9"/>
            <color indexed="81"/>
            <rFont val="Tahoma"/>
            <family val="2"/>
          </rPr>
          <t xml:space="preserve">
Control if fvp is dvp</t>
        </r>
      </text>
    </comment>
    <comment ref="G36" authorId="0" shapeId="0" xr:uid="{0DC591F4-0182-4976-8AA3-390860C7DFA2}">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I36" authorId="0" shapeId="0" xr:uid="{2C493F22-913F-45C3-BB46-389A904C53CA}">
      <text>
        <r>
          <rPr>
            <b/>
            <sz val="9"/>
            <color indexed="81"/>
            <rFont val="Tahoma"/>
            <family val="2"/>
          </rPr>
          <t>Young:</t>
        </r>
        <r>
          <rPr>
            <sz val="9"/>
            <color indexed="81"/>
            <rFont val="Tahoma"/>
            <family val="2"/>
          </rPr>
          <t xml:space="preserve">
2:3 is the last of the 3 FVPs in the year</t>
        </r>
      </text>
    </comment>
    <comment ref="G37" authorId="0" shapeId="0" xr:uid="{DFBF5C92-1B72-4FEE-9953-BC4DD159D6DB}">
      <text>
        <r>
          <rPr>
            <b/>
            <sz val="9"/>
            <color indexed="81"/>
            <rFont val="Tahoma"/>
            <family val="2"/>
          </rPr>
          <t>Michael Young:</t>
        </r>
        <r>
          <rPr>
            <sz val="9"/>
            <color indexed="81"/>
            <rFont val="Tahoma"/>
            <family val="2"/>
          </rPr>
          <t xml:space="preserve">
Control if fvp is dvp</t>
        </r>
      </text>
    </comment>
    <comment ref="G38" authorId="0" shapeId="0" xr:uid="{C68457AD-49E1-49DB-A67D-BECA85CFDE36}">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G39" authorId="0" shapeId="0" xr:uid="{6948A054-F65A-4D7E-B3BF-5AFD39C8F2ED}">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G40" authorId="2" shapeId="0" xr:uid="{1473707F-E2E0-4942-BAAC-3E702B3AAAB9}">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I41" authorId="0" shapeId="0" xr:uid="{CF0118B8-B45E-4067-B003-BCC4B06A499F}">
      <text>
        <r>
          <rPr>
            <b/>
            <sz val="9"/>
            <color indexed="81"/>
            <rFont val="Tahoma"/>
            <family val="2"/>
          </rPr>
          <t>Michael Young (21512438):</t>
        </r>
        <r>
          <rPr>
            <sz val="9"/>
            <color indexed="81"/>
            <rFont val="Tahoma"/>
            <family val="2"/>
          </rPr>
          <t xml:space="preserve">
number of nut options</t>
        </r>
      </text>
    </comment>
    <comment ref="I42" authorId="0" shapeId="0" xr:uid="{EE9C82D4-25BE-4849-8C25-0B22C8D2692C}">
      <text>
        <r>
          <rPr>
            <b/>
            <sz val="9"/>
            <color indexed="81"/>
            <rFont val="Tahoma"/>
            <family val="2"/>
          </rPr>
          <t>Michael Young (21512438):</t>
        </r>
        <r>
          <rPr>
            <sz val="9"/>
            <color indexed="81"/>
            <rFont val="Tahoma"/>
            <family val="2"/>
          </rPr>
          <t xml:space="preserve">
number of nut options</t>
        </r>
      </text>
    </comment>
    <comment ref="I43" authorId="0" shapeId="0" xr:uid="{371431D1-4439-494C-9AC7-F238EE1C1702}">
      <text>
        <r>
          <rPr>
            <b/>
            <sz val="9"/>
            <color indexed="81"/>
            <rFont val="Tahoma"/>
            <family val="2"/>
          </rPr>
          <t>Michael Young:</t>
        </r>
        <r>
          <rPr>
            <sz val="9"/>
            <color indexed="81"/>
            <rFont val="Tahoma"/>
            <family val="2"/>
          </rPr>
          <t xml:space="preserve">
if n=3: medium nut
if n=2: high nut</t>
        </r>
      </text>
    </comment>
    <comment ref="J43" authorId="0" shapeId="0" xr:uid="{2891F56A-7F15-4532-A8D8-0A44841E77CA}">
      <text>
        <r>
          <rPr>
            <b/>
            <sz val="9"/>
            <color indexed="81"/>
            <rFont val="Tahoma"/>
            <family val="2"/>
          </rPr>
          <t>Michael Young:</t>
        </r>
        <r>
          <rPr>
            <sz val="9"/>
            <color indexed="81"/>
            <rFont val="Tahoma"/>
            <family val="2"/>
          </rPr>
          <t xml:space="preserve">
if n=3: high nut
if n=2: low nut</t>
        </r>
      </text>
    </comment>
    <comment ref="K43" authorId="0" shapeId="0" xr:uid="{41C2358D-82A5-4424-B380-8B4F57CF97AE}">
      <text>
        <r>
          <rPr>
            <b/>
            <sz val="9"/>
            <color indexed="81"/>
            <rFont val="Tahoma"/>
            <family val="2"/>
          </rPr>
          <t>Michael Young:</t>
        </r>
        <r>
          <rPr>
            <sz val="9"/>
            <color indexed="81"/>
            <rFont val="Tahoma"/>
            <family val="2"/>
          </rPr>
          <t xml:space="preserve">
if n=3: low nut
if n=2: doesn't exist</t>
        </r>
      </text>
    </comment>
    <comment ref="G45" authorId="2" shapeId="0" xr:uid="{A9E9EF01-E0B1-4F79-827E-24EE398122A6}">
      <text>
        <r>
          <rPr>
            <b/>
            <sz val="9"/>
            <color indexed="81"/>
            <rFont val="Tahoma"/>
            <family val="2"/>
          </rPr>
          <t>John:</t>
        </r>
        <r>
          <rPr>
            <sz val="9"/>
            <color indexed="81"/>
            <rFont val="Tahoma"/>
            <family val="2"/>
          </rPr>
          <t xml:space="preserve">
Alter the standard feed supply options (r1)</t>
        </r>
      </text>
    </comment>
    <comment ref="G46" authorId="2" shapeId="0" xr:uid="{8739E4BE-2A3F-456F-944F-50AB02A6AB5F}">
      <text>
        <r>
          <rPr>
            <b/>
            <sz val="9"/>
            <color indexed="81"/>
            <rFont val="Tahoma"/>
            <family val="2"/>
          </rPr>
          <t>John:</t>
        </r>
        <r>
          <rPr>
            <sz val="9"/>
            <color indexed="81"/>
            <rFont val="Tahoma"/>
            <family val="2"/>
          </rPr>
          <t xml:space="preserve">
Alter the standard feed supply adjustment options (r2)
The group that is active depends on the TOL offset for the EL (RC15)
Note: it is SAA so an overlap of slices is accumulated</t>
        </r>
      </text>
    </comment>
    <comment ref="G47" authorId="2" shapeId="0" xr:uid="{F882E3F5-9DD3-4767-BB57-50322FFE43E3}">
      <text>
        <r>
          <rPr>
            <b/>
            <sz val="9"/>
            <color indexed="81"/>
            <rFont val="Tahoma"/>
            <family val="2"/>
          </rPr>
          <t>John:</t>
        </r>
        <r>
          <rPr>
            <sz val="9"/>
            <color indexed="81"/>
            <rFont val="Tahoma"/>
            <family val="2"/>
          </rPr>
          <t xml:space="preserve">
Change the standard feedsupply selected for dams</t>
        </r>
      </text>
    </comment>
    <comment ref="I47" authorId="2" shapeId="0" xr:uid="{BA3A06F6-5FBC-4C68-B3F6-A470C12E3E9F}">
      <text>
        <r>
          <rPr>
            <b/>
            <sz val="9"/>
            <color indexed="81"/>
            <rFont val="Tahoma"/>
            <family val="2"/>
          </rPr>
          <t>John:</t>
        </r>
        <r>
          <rPr>
            <sz val="9"/>
            <color indexed="81"/>
            <rFont val="Tahoma"/>
            <family val="2"/>
          </rPr>
          <t xml:space="preserve">
All dams</t>
        </r>
      </text>
    </comment>
    <comment ref="G48" authorId="2" shapeId="0" xr:uid="{B25DFF68-941D-4289-B1FF-67DC3D534AE8}">
      <text>
        <r>
          <rPr>
            <b/>
            <sz val="9"/>
            <color indexed="81"/>
            <rFont val="Tahoma"/>
            <family val="2"/>
          </rPr>
          <t>John:</t>
        </r>
        <r>
          <rPr>
            <sz val="9"/>
            <color indexed="81"/>
            <rFont val="Tahoma"/>
            <family val="2"/>
          </rPr>
          <t xml:space="preserve">
Change the standard feedsupply selected for offspring</t>
        </r>
      </text>
    </comment>
    <comment ref="I48" authorId="2" shapeId="0" xr:uid="{BAE21718-124E-41FB-A7AB-94CD4DC233D4}">
      <text>
        <r>
          <rPr>
            <b/>
            <sz val="9"/>
            <color indexed="81"/>
            <rFont val="Tahoma"/>
            <family val="2"/>
          </rPr>
          <t>John:</t>
        </r>
        <r>
          <rPr>
            <sz val="9"/>
            <color indexed="81"/>
            <rFont val="Tahoma"/>
            <family val="2"/>
          </rPr>
          <t xml:space="preserve">
All offspring</t>
        </r>
      </text>
    </comment>
    <comment ref="G49" authorId="2" shapeId="0" xr:uid="{7D50A515-5FAE-4834-9CAF-39CEC31B938D}">
      <text>
        <r>
          <rPr>
            <b/>
            <sz val="9"/>
            <color indexed="81"/>
            <rFont val="Tahoma"/>
            <family val="2"/>
          </rPr>
          <t>John:</t>
        </r>
        <r>
          <rPr>
            <sz val="9"/>
            <color indexed="81"/>
            <rFont val="Tahoma"/>
            <family val="2"/>
          </rPr>
          <t xml:space="preserve">
Change the standard feedsupply selected for dams</t>
        </r>
      </text>
    </comment>
    <comment ref="I49" authorId="2" shapeId="0" xr:uid="{80B9B055-094F-4460-9AFA-3F0769F75098}">
      <text>
        <r>
          <rPr>
            <b/>
            <sz val="9"/>
            <color indexed="81"/>
            <rFont val="Tahoma"/>
            <family val="2"/>
          </rPr>
          <t>John:</t>
        </r>
        <r>
          <rPr>
            <sz val="9"/>
            <color indexed="81"/>
            <rFont val="Tahoma"/>
            <family val="2"/>
          </rPr>
          <t xml:space="preserve">
All dams</t>
        </r>
      </text>
    </comment>
    <comment ref="G50" authorId="2" shapeId="0" xr:uid="{2D5F3E1C-83E1-454D-A7A2-BBD49E293F0D}">
      <text>
        <r>
          <rPr>
            <b/>
            <sz val="9"/>
            <color indexed="81"/>
            <rFont val="Tahoma"/>
            <family val="2"/>
          </rPr>
          <t>John:</t>
        </r>
        <r>
          <rPr>
            <sz val="9"/>
            <color indexed="81"/>
            <rFont val="Tahoma"/>
            <family val="2"/>
          </rPr>
          <t xml:space="preserve">
Change the standard feedsupply selected for offspring</t>
        </r>
      </text>
    </comment>
    <comment ref="I50" authorId="2" shapeId="0" xr:uid="{ACA1CA3A-0203-4101-A73C-CD567DA8AE6C}">
      <text>
        <r>
          <rPr>
            <b/>
            <sz val="9"/>
            <color indexed="81"/>
            <rFont val="Tahoma"/>
            <family val="2"/>
          </rPr>
          <t>John:</t>
        </r>
        <r>
          <rPr>
            <sz val="9"/>
            <color indexed="81"/>
            <rFont val="Tahoma"/>
            <family val="2"/>
          </rPr>
          <t xml:space="preserve">
All offspring</t>
        </r>
      </text>
    </comment>
    <comment ref="G51" authorId="2" shapeId="0" xr:uid="{E1060FDE-2CA3-4DA4-91F4-6915ED9A11FB}">
      <text>
        <r>
          <rPr>
            <b/>
            <sz val="9"/>
            <color indexed="81"/>
            <rFont val="Tahoma"/>
            <family val="2"/>
          </rPr>
          <t>John:</t>
        </r>
        <r>
          <rPr>
            <sz val="9"/>
            <color indexed="81"/>
            <rFont val="Tahoma"/>
            <family val="2"/>
          </rPr>
          <t xml:space="preserve">
Change the standard feedsupply selected for dams</t>
        </r>
      </text>
    </comment>
    <comment ref="I51" authorId="2" shapeId="0" xr:uid="{C216DCAD-71BC-4F1F-809E-13D9D9898A44}">
      <text>
        <r>
          <rPr>
            <b/>
            <sz val="9"/>
            <color indexed="81"/>
            <rFont val="Tahoma"/>
            <family val="2"/>
          </rPr>
          <t>John:</t>
        </r>
        <r>
          <rPr>
            <sz val="9"/>
            <color indexed="81"/>
            <rFont val="Tahoma"/>
            <family val="2"/>
          </rPr>
          <t xml:space="preserve">
All dams</t>
        </r>
      </text>
    </comment>
    <comment ref="G52" authorId="2" shapeId="0" xr:uid="{97E27D9C-48BE-480A-93A5-179CC71524C7}">
      <text>
        <r>
          <rPr>
            <b/>
            <sz val="9"/>
            <color indexed="81"/>
            <rFont val="Tahoma"/>
            <family val="2"/>
          </rPr>
          <t>John:</t>
        </r>
        <r>
          <rPr>
            <sz val="9"/>
            <color indexed="81"/>
            <rFont val="Tahoma"/>
            <family val="2"/>
          </rPr>
          <t xml:space="preserve">
Change the standard feedsupply selected for offspring</t>
        </r>
      </text>
    </comment>
    <comment ref="I52" authorId="2" shapeId="0" xr:uid="{5C9F4E36-E2FF-4890-AAFA-8EE61112E421}">
      <text>
        <r>
          <rPr>
            <b/>
            <sz val="9"/>
            <color indexed="81"/>
            <rFont val="Tahoma"/>
            <family val="2"/>
          </rPr>
          <t>John:</t>
        </r>
        <r>
          <rPr>
            <sz val="9"/>
            <color indexed="81"/>
            <rFont val="Tahoma"/>
            <family val="2"/>
          </rPr>
          <t xml:space="preserve">
All offspring</t>
        </r>
      </text>
    </comment>
    <comment ref="G53" authorId="2" shapeId="0" xr:uid="{D3DD8C1D-E31A-440C-A2AC-2DA1ADFAB45C}">
      <text>
        <r>
          <rPr>
            <b/>
            <sz val="9"/>
            <color indexed="81"/>
            <rFont val="Tahoma"/>
            <family val="2"/>
          </rPr>
          <t>John:</t>
        </r>
        <r>
          <rPr>
            <sz val="9"/>
            <color indexed="81"/>
            <rFont val="Tahoma"/>
            <family val="2"/>
          </rPr>
          <t xml:space="preserve">
Change which weanage feed supply adjustment is selected for:
i - TOL
k0 -Wean age.
g1 - dam genotype
</t>
        </r>
      </text>
    </comment>
    <comment ref="I53" authorId="2" shapeId="0" xr:uid="{63B4D357-0DDC-417D-9FE4-EDF077DED7C7}">
      <text>
        <r>
          <rPr>
            <b/>
            <sz val="9"/>
            <color indexed="81"/>
            <rFont val="Tahoma"/>
            <family val="2"/>
          </rPr>
          <t>John:</t>
        </r>
        <r>
          <rPr>
            <sz val="9"/>
            <color indexed="81"/>
            <rFont val="Tahoma"/>
            <family val="2"/>
          </rPr>
          <t xml:space="preserve">
aStd - weanage
</t>
        </r>
      </text>
    </comment>
    <comment ref="G54" authorId="2" shapeId="0" xr:uid="{330A13F0-3F2B-4C41-B3F9-39CEEA7A5562}">
      <text>
        <r>
          <rPr>
            <b/>
            <sz val="9"/>
            <color indexed="81"/>
            <rFont val="Tahoma"/>
            <family val="2"/>
          </rPr>
          <t>John:</t>
        </r>
        <r>
          <rPr>
            <sz val="9"/>
            <color indexed="81"/>
            <rFont val="Tahoma"/>
            <family val="2"/>
          </rPr>
          <t xml:space="preserve">
Change which weanage feed supply adjustment is selected for:
i - TOL
k0 -Wean age.
g3 - offspring genotype
</t>
        </r>
      </text>
    </comment>
    <comment ref="I54" authorId="2" shapeId="0" xr:uid="{CCD165BA-7616-48A6-BB3E-85A1FFB1A67E}">
      <text>
        <r>
          <rPr>
            <b/>
            <sz val="9"/>
            <color indexed="81"/>
            <rFont val="Tahoma"/>
            <family val="2"/>
          </rPr>
          <t>John:</t>
        </r>
        <r>
          <rPr>
            <sz val="9"/>
            <color indexed="81"/>
            <rFont val="Tahoma"/>
            <family val="2"/>
          </rPr>
          <t xml:space="preserve">
aStd - weanage
</t>
        </r>
      </text>
    </comment>
    <comment ref="G55" authorId="2" shapeId="0" xr:uid="{54F28034-7509-46AF-A581-4C00979E42BE}">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I55" authorId="2" shapeId="0" xr:uid="{CD65C71A-5B1F-4BB8-9EA4-5104F6AF65AF}">
      <text>
        <r>
          <rPr>
            <b/>
            <sz val="9"/>
            <color indexed="81"/>
            <rFont val="Tahoma"/>
            <family val="2"/>
          </rPr>
          <t>John:</t>
        </r>
        <r>
          <rPr>
            <sz val="9"/>
            <color indexed="81"/>
            <rFont val="Tahoma"/>
            <family val="2"/>
          </rPr>
          <t xml:space="preserve">
Undifferentiated dams</t>
        </r>
      </text>
    </comment>
    <comment ref="J55" authorId="2" shapeId="0" xr:uid="{773306BF-918F-4060-87BF-8E8A5E8FB162}">
      <text>
        <r>
          <rPr>
            <b/>
            <sz val="9"/>
            <color indexed="81"/>
            <rFont val="Tahoma"/>
            <family val="2"/>
          </rPr>
          <t>John:</t>
        </r>
        <r>
          <rPr>
            <sz val="9"/>
            <color indexed="81"/>
            <rFont val="Tahoma"/>
            <family val="2"/>
          </rPr>
          <t xml:space="preserve">
Dry dams </t>
        </r>
      </text>
    </comment>
    <comment ref="K55" authorId="2" shapeId="0" xr:uid="{15153963-DC98-47CF-B2D6-FD6E8A7C1795}">
      <text>
        <r>
          <rPr>
            <b/>
            <sz val="9"/>
            <color indexed="81"/>
            <rFont val="Tahoma"/>
            <family val="2"/>
          </rPr>
          <t>John:</t>
        </r>
        <r>
          <rPr>
            <sz val="9"/>
            <color indexed="81"/>
            <rFont val="Tahoma"/>
            <family val="2"/>
          </rPr>
          <t xml:space="preserve">
Pregnant dams</t>
        </r>
      </text>
    </comment>
    <comment ref="L55" authorId="2" shapeId="0" xr:uid="{B58CAC8F-934D-4A91-BA86-05C95EF0C01C}">
      <text>
        <r>
          <rPr>
            <b/>
            <sz val="9"/>
            <color indexed="81"/>
            <rFont val="Tahoma"/>
            <family val="2"/>
          </rPr>
          <t>John:</t>
        </r>
        <r>
          <rPr>
            <sz val="9"/>
            <color indexed="81"/>
            <rFont val="Tahoma"/>
            <family val="2"/>
          </rPr>
          <t xml:space="preserve">
Single dams</t>
        </r>
      </text>
    </comment>
    <comment ref="M55" authorId="2" shapeId="0" xr:uid="{C143183F-E5C8-42B9-8789-3E038E10D8ED}">
      <text>
        <r>
          <rPr>
            <b/>
            <sz val="9"/>
            <color indexed="81"/>
            <rFont val="Tahoma"/>
            <family val="2"/>
          </rPr>
          <t>John:</t>
        </r>
        <r>
          <rPr>
            <sz val="9"/>
            <color indexed="81"/>
            <rFont val="Tahoma"/>
            <family val="2"/>
          </rPr>
          <t xml:space="preserve">
Multiple dams</t>
        </r>
      </text>
    </comment>
    <comment ref="N55" authorId="2" shapeId="0" xr:uid="{8301163C-BAAF-4601-9D86-E6A8DDBCF907}">
      <text>
        <r>
          <rPr>
            <b/>
            <sz val="9"/>
            <color indexed="81"/>
            <rFont val="Tahoma"/>
            <family val="2"/>
          </rPr>
          <t>John:</t>
        </r>
        <r>
          <rPr>
            <sz val="9"/>
            <color indexed="81"/>
            <rFont val="Tahoma"/>
            <family val="2"/>
          </rPr>
          <t xml:space="preserve">
Twin dams</t>
        </r>
      </text>
    </comment>
    <comment ref="O55" authorId="2" shapeId="0" xr:uid="{6B1F551B-FF07-4A77-8E36-C8C2D3FEC92B}">
      <text>
        <r>
          <rPr>
            <b/>
            <sz val="9"/>
            <color indexed="81"/>
            <rFont val="Tahoma"/>
            <family val="2"/>
          </rPr>
          <t>John:</t>
        </r>
        <r>
          <rPr>
            <sz val="9"/>
            <color indexed="81"/>
            <rFont val="Tahoma"/>
            <family val="2"/>
          </rPr>
          <t xml:space="preserve">
Triplet dams</t>
        </r>
      </text>
    </comment>
    <comment ref="I57" authorId="2" shapeId="0" xr:uid="{1FD6EB44-2B68-4709-8221-0486E6734B6D}">
      <text>
        <r>
          <rPr>
            <b/>
            <sz val="9"/>
            <color indexed="81"/>
            <rFont val="Tahoma"/>
            <family val="2"/>
          </rPr>
          <t>John:</t>
        </r>
        <r>
          <rPr>
            <sz val="9"/>
            <color indexed="81"/>
            <rFont val="Tahoma"/>
            <family val="2"/>
          </rPr>
          <t xml:space="preserve">
Include BBB</t>
        </r>
      </text>
    </comment>
    <comment ref="J57" authorId="2" shapeId="0" xr:uid="{566E489D-EBBB-4428-8A84-1D619E0D6D2B}">
      <text>
        <r>
          <rPr>
            <b/>
            <sz val="9"/>
            <color indexed="81"/>
            <rFont val="Tahoma"/>
            <family val="2"/>
          </rPr>
          <t>John:</t>
        </r>
        <r>
          <rPr>
            <sz val="9"/>
            <color indexed="81"/>
            <rFont val="Tahoma"/>
            <family val="2"/>
          </rPr>
          <t xml:space="preserve">
Include BBM</t>
        </r>
      </text>
    </comment>
    <comment ref="K57" authorId="2" shapeId="0" xr:uid="{EE6E8BA0-F91B-447D-B8BB-11390E5E696B}">
      <text>
        <r>
          <rPr>
            <b/>
            <sz val="9"/>
            <color indexed="81"/>
            <rFont val="Tahoma"/>
            <family val="2"/>
          </rPr>
          <t>John:</t>
        </r>
        <r>
          <rPr>
            <sz val="9"/>
            <color indexed="81"/>
            <rFont val="Tahoma"/>
            <family val="2"/>
          </rPr>
          <t xml:space="preserve">
Include BBT</t>
        </r>
      </text>
    </comment>
    <comment ref="L57" authorId="2" shapeId="0" xr:uid="{0CFF2543-1E49-44E9-B45A-44870CF3DF09}">
      <text>
        <r>
          <rPr>
            <b/>
            <sz val="9"/>
            <color indexed="81"/>
            <rFont val="Tahoma"/>
            <family val="2"/>
          </rPr>
          <t>John:</t>
        </r>
        <r>
          <rPr>
            <sz val="9"/>
            <color indexed="81"/>
            <rFont val="Tahoma"/>
            <family val="2"/>
          </rPr>
          <t xml:space="preserve">
Include BMT</t>
        </r>
      </text>
    </comment>
    <comment ref="G58" authorId="2" shapeId="0" xr:uid="{13FB58A9-BC31-4F87-8056-E28C0B0D0305}">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G59" authorId="2" shapeId="0" xr:uid="{7EE8B5BA-AC56-4A57-8649-B054CB8A6F34}">
      <text>
        <r>
          <rPr>
            <b/>
            <sz val="9"/>
            <color indexed="81"/>
            <rFont val="Tahoma"/>
            <family val="2"/>
          </rPr>
          <t>John:</t>
        </r>
        <r>
          <rPr>
            <sz val="9"/>
            <color indexed="81"/>
            <rFont val="Tahoma"/>
            <family val="2"/>
          </rPr>
          <t xml:space="preserve">
SA on the standard NLB ASBV of a genotype. The NLB ASBV is of the sire genotype used. Half the value is added to scan_std that then affects BTRT of the standard animals.</t>
        </r>
      </text>
    </comment>
    <comment ref="I61" authorId="0" shapeId="0" xr:uid="{CEC79164-9BA8-43AA-8DC0-941CDEEBC71F}">
      <text>
        <r>
          <rPr>
            <b/>
            <sz val="9"/>
            <color indexed="81"/>
            <rFont val="Tahoma"/>
            <family val="2"/>
          </rPr>
          <t>Michael Young:</t>
        </r>
        <r>
          <rPr>
            <sz val="9"/>
            <color indexed="81"/>
            <rFont val="Tahoma"/>
            <family val="2"/>
          </rPr>
          <t xml:space="preserve">
potential intake. Done in the intake function which alters the animal profile</t>
        </r>
      </text>
    </comment>
    <comment ref="G65" authorId="0" shapeId="0" xr:uid="{B428D5D6-A272-4F5A-836C-DBEA2B366545}">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G68" authorId="0" shapeId="0" xr:uid="{61F10B68-8F20-4F57-8BF4-A3F7D74BC678}">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I68" authorId="2" shapeId="0" xr:uid="{CAD61EF4-5EE1-44C1-AB81-C0E33E6795B1}">
      <text>
        <r>
          <rPr>
            <b/>
            <sz val="9"/>
            <color indexed="81"/>
            <rFont val="Tahoma"/>
            <family val="2"/>
          </rPr>
          <t>John:</t>
        </r>
        <r>
          <rPr>
            <sz val="9"/>
            <color indexed="81"/>
            <rFont val="Tahoma"/>
            <family val="2"/>
          </rPr>
          <t xml:space="preserve">
CSIRO lamb survival of multiples</t>
        </r>
      </text>
    </comment>
    <comment ref="J68" authorId="2" shapeId="0" xr:uid="{628766B1-2D71-4024-A31A-0E6B823FD6F3}">
      <text>
        <r>
          <rPr>
            <b/>
            <sz val="9"/>
            <color indexed="81"/>
            <rFont val="Tahoma"/>
            <family val="2"/>
          </rPr>
          <t>John:</t>
        </r>
        <r>
          <rPr>
            <sz val="9"/>
            <color indexed="81"/>
            <rFont val="Tahoma"/>
            <family val="2"/>
          </rPr>
          <t xml:space="preserve">
LTW lamb survival of multiples</t>
        </r>
      </text>
    </comment>
    <comment ref="G71" authorId="0" shapeId="0" xr:uid="{7FFD391A-09FB-4A9B-A3A8-3B2A0F0368A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I71" authorId="0" shapeId="0" xr:uid="{749EF436-BC6B-456E-9F32-9CC034A58C09}">
      <text>
        <r>
          <rPr>
            <b/>
            <sz val="9"/>
            <color indexed="81"/>
            <rFont val="Tahoma"/>
            <family val="2"/>
          </rPr>
          <t>John Young:</t>
        </r>
        <r>
          <rPr>
            <sz val="9"/>
            <color indexed="81"/>
            <rFont val="Tahoma"/>
            <family val="2"/>
          </rPr>
          <t xml:space="preserve">
Used to alter the seasonality of conceiving at least 1:
</t>
        </r>
      </text>
    </comment>
    <comment ref="J71" authorId="0" shapeId="0" xr:uid="{465B2B49-71CA-4FDB-8DD1-459456A18960}">
      <text>
        <r>
          <rPr>
            <b/>
            <sz val="9"/>
            <color indexed="81"/>
            <rFont val="Tahoma"/>
            <family val="2"/>
          </rPr>
          <t>John Young:</t>
        </r>
        <r>
          <rPr>
            <sz val="9"/>
            <color indexed="81"/>
            <rFont val="Tahoma"/>
            <family val="2"/>
          </rPr>
          <t xml:space="preserve">
Used to alter the seasonality of conceiving at least 2 foetuses
</t>
        </r>
      </text>
    </comment>
    <comment ref="K71" authorId="0" shapeId="0" xr:uid="{389CC573-3CF1-4F5B-A192-B4A940F94B9E}">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71" authorId="0" shapeId="0" xr:uid="{9740C2CE-A798-4807-AF73-E336BF95BDF0}">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G72" authorId="2" shapeId="0" xr:uid="{1F43AB0C-2C71-455A-BC22-973CAC953C4C}">
      <text>
        <r>
          <rPr>
            <b/>
            <sz val="9"/>
            <color indexed="81"/>
            <rFont val="Tahoma"/>
            <family val="2"/>
          </rPr>
          <t>John:</t>
        </r>
        <r>
          <rPr>
            <sz val="9"/>
            <color indexed="81"/>
            <rFont val="Tahoma"/>
            <family val="2"/>
          </rPr>
          <t xml:space="preserve">
Lamb survival (singles and twins), used to alter era trait</t>
        </r>
      </text>
    </comment>
    <comment ref="I72" authorId="2" shapeId="0" xr:uid="{1C536B0B-7B04-48EF-95E5-906B154CC1C4}">
      <text>
        <r>
          <rPr>
            <b/>
            <sz val="9"/>
            <color indexed="81"/>
            <rFont val="Tahoma"/>
            <family val="2"/>
          </rPr>
          <t>John:</t>
        </r>
        <r>
          <rPr>
            <sz val="9"/>
            <color indexed="81"/>
            <rFont val="Tahoma"/>
            <family val="2"/>
          </rPr>
          <t xml:space="preserve">
Lamb survival also used to alter era trait</t>
        </r>
      </text>
    </comment>
    <comment ref="G74" authorId="2" shapeId="0" xr:uid="{A691E9EB-3FE5-4F06-BBA8-1F76079F919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G75" authorId="2" shapeId="0" xr:uid="{7FB5FA27-13E5-429C-BE54-AC6C1C84E153}">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G76" authorId="2" shapeId="0" xr:uid="{1639C607-D42E-4672-A6AF-C61C5EE2116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I76" authorId="2" shapeId="0" xr:uid="{2A4A3098-FBF9-45B4-93BB-8C3944BEB6EF}">
      <text>
        <r>
          <rPr>
            <b/>
            <sz val="9"/>
            <color indexed="81"/>
            <rFont val="Tahoma"/>
            <family val="2"/>
          </rPr>
          <t>John:</t>
        </r>
        <r>
          <rPr>
            <sz val="9"/>
            <color indexed="81"/>
            <rFont val="Tahoma"/>
            <family val="2"/>
          </rPr>
          <t xml:space="preserve">
Adjust repro rate of ewe lambs</t>
        </r>
      </text>
    </comment>
    <comment ref="J76" authorId="2" shapeId="0" xr:uid="{B864E07D-5E12-4D93-BED5-D213036882F4}">
      <text>
        <r>
          <rPr>
            <b/>
            <sz val="9"/>
            <color indexed="81"/>
            <rFont val="Tahoma"/>
            <family val="2"/>
          </rPr>
          <t>John:</t>
        </r>
        <r>
          <rPr>
            <sz val="9"/>
            <color indexed="81"/>
            <rFont val="Tahoma"/>
            <family val="2"/>
          </rPr>
          <t xml:space="preserve">
Adjust repro rate of maidens (to increase the spread between Mdn &amp; 3yo)</t>
        </r>
      </text>
    </comment>
    <comment ref="K76" authorId="2" shapeId="0" xr:uid="{FD1087C9-FF07-47ED-85E2-072FD66F3CB2}">
      <text>
        <r>
          <rPr>
            <b/>
            <sz val="9"/>
            <color indexed="81"/>
            <rFont val="Tahoma"/>
            <family val="2"/>
          </rPr>
          <t>John:</t>
        </r>
        <r>
          <rPr>
            <sz val="9"/>
            <color indexed="81"/>
            <rFont val="Tahoma"/>
            <family val="2"/>
          </rPr>
          <t xml:space="preserve">
Adjust repro rate of 3yos and older. To alter flock repro due to genetics</t>
        </r>
      </text>
    </comment>
    <comment ref="L76" authorId="2" shapeId="0" xr:uid="{CDB179FC-5E4C-4807-B792-27950226BB42}">
      <text>
        <r>
          <rPr>
            <b/>
            <sz val="9"/>
            <color indexed="81"/>
            <rFont val="Tahoma"/>
            <family val="2"/>
          </rPr>
          <t>John:</t>
        </r>
        <r>
          <rPr>
            <sz val="9"/>
            <color indexed="81"/>
            <rFont val="Tahoma"/>
            <family val="2"/>
          </rPr>
          <t xml:space="preserve">
Adjust repro rate of 3yos. To reduce flock repro or adjust RR if selling once dry</t>
        </r>
      </text>
    </comment>
    <comment ref="M76" authorId="2" shapeId="0" xr:uid="{C412F4B8-9994-4684-8859-BFCA27DDB725}">
      <text>
        <r>
          <rPr>
            <b/>
            <sz val="9"/>
            <color indexed="81"/>
            <rFont val="Tahoma"/>
            <family val="2"/>
          </rPr>
          <t>John:</t>
        </r>
        <r>
          <rPr>
            <sz val="9"/>
            <color indexed="81"/>
            <rFont val="Tahoma"/>
            <family val="2"/>
          </rPr>
          <t xml:space="preserve">
Adjust repro rate of 4yo &amp; 5yos if selling once dry or twice dry</t>
        </r>
      </text>
    </comment>
    <comment ref="N76" authorId="2" shapeId="0" xr:uid="{4E72A475-1350-47A1-9110-A351FE14A929}">
      <text>
        <r>
          <rPr>
            <b/>
            <sz val="9"/>
            <color indexed="81"/>
            <rFont val="Tahoma"/>
            <family val="2"/>
          </rPr>
          <t>John:</t>
        </r>
        <r>
          <rPr>
            <sz val="9"/>
            <color indexed="81"/>
            <rFont val="Tahoma"/>
            <family val="2"/>
          </rPr>
          <t xml:space="preserve">
Adjust repro rate of 6yos and older if retaining 'performers'</t>
        </r>
      </text>
    </comment>
    <comment ref="G77" authorId="2" shapeId="0" xr:uid="{A6FB663F-988F-4E38-9BAE-234EF068CE41}">
      <text>
        <r>
          <rPr>
            <b/>
            <sz val="9"/>
            <color indexed="81"/>
            <rFont val="Tahoma"/>
            <family val="2"/>
          </rPr>
          <t>John:</t>
        </r>
        <r>
          <rPr>
            <sz val="9"/>
            <color indexed="81"/>
            <rFont val="Tahoma"/>
            <family val="2"/>
          </rPr>
          <t xml:space="preserve">
Peri-natal (near birth) mortality of progeny due to exposure.
Axis is 'number of foetuses'</t>
        </r>
      </text>
    </comment>
    <comment ref="I77" authorId="2" shapeId="0" xr:uid="{BF54C54F-4CAE-4204-9299-5D84BC567703}">
      <text>
        <r>
          <rPr>
            <b/>
            <sz val="9"/>
            <color indexed="81"/>
            <rFont val="Tahoma"/>
            <family val="2"/>
          </rPr>
          <t>John:</t>
        </r>
        <r>
          <rPr>
            <sz val="9"/>
            <color indexed="81"/>
            <rFont val="Tahoma"/>
            <family val="2"/>
          </rPr>
          <t xml:space="preserve">
Singles</t>
        </r>
      </text>
    </comment>
    <comment ref="J77" authorId="2" shapeId="0" xr:uid="{B3A77E55-2F50-4AC8-835D-498FDC08C5FC}">
      <text>
        <r>
          <rPr>
            <b/>
            <sz val="9"/>
            <color indexed="81"/>
            <rFont val="Tahoma"/>
            <family val="2"/>
          </rPr>
          <t>John:</t>
        </r>
        <r>
          <rPr>
            <sz val="9"/>
            <color indexed="81"/>
            <rFont val="Tahoma"/>
            <family val="2"/>
          </rPr>
          <t xml:space="preserve">
Multiples</t>
        </r>
      </text>
    </comment>
    <comment ref="G80" authorId="0" shapeId="0" xr:uid="{DB457613-5273-4F7E-A4C9-F4C0A28D8B5B}">
      <text>
        <r>
          <rPr>
            <b/>
            <sz val="9"/>
            <color indexed="81"/>
            <rFont val="Tahoma"/>
            <family val="2"/>
          </rPr>
          <t>Michael Young:</t>
        </r>
        <r>
          <rPr>
            <sz val="9"/>
            <color indexed="81"/>
            <rFont val="Tahoma"/>
            <family val="2"/>
          </rPr>
          <t xml:space="preserve">
Turn on and off the SR bound (True = on)</t>
        </r>
      </text>
    </comment>
    <comment ref="G81" authorId="0" shapeId="0" xr:uid="{BF58730C-C6C5-4AC6-BACA-0827A44078DE}">
      <text>
        <r>
          <rPr>
            <b/>
            <sz val="9"/>
            <color indexed="81"/>
            <rFont val="Tahoma"/>
            <family val="2"/>
          </rPr>
          <t>Michael Young:</t>
        </r>
        <r>
          <rPr>
            <sz val="9"/>
            <color indexed="81"/>
            <rFont val="Tahoma"/>
            <family val="2"/>
          </rPr>
          <t xml:space="preserve">
set the SR for each pasture. (DSE/ha)</t>
        </r>
      </text>
    </comment>
    <comment ref="I81" authorId="0" shapeId="0" xr:uid="{D0346F6F-4FF7-444A-91D4-99E8740BC6F3}">
      <text>
        <r>
          <rPr>
            <b/>
            <sz val="9"/>
            <color indexed="81"/>
            <rFont val="Tahoma"/>
            <family val="2"/>
          </rPr>
          <t>Michael Young:</t>
        </r>
        <r>
          <rPr>
            <sz val="9"/>
            <color indexed="81"/>
            <rFont val="Tahoma"/>
            <family val="2"/>
          </rPr>
          <t xml:space="preserve">
All pastures</t>
        </r>
      </text>
    </comment>
    <comment ref="I82" authorId="2" shapeId="0" xr:uid="{CD1D90DD-E531-44E9-8686-BDEE83E52A73}">
      <text>
        <r>
          <rPr>
            <b/>
            <sz val="9"/>
            <color indexed="81"/>
            <rFont val="Tahoma"/>
            <family val="2"/>
          </rPr>
          <t>John:</t>
        </r>
        <r>
          <rPr>
            <sz val="9"/>
            <color indexed="81"/>
            <rFont val="Tahoma"/>
            <family val="2"/>
          </rPr>
          <t xml:space="preserve">
Autumn lambing included</t>
        </r>
      </text>
    </comment>
    <comment ref="I83" authorId="2" shapeId="0" xr:uid="{E0376924-CB5A-4950-971F-19146147695C}">
      <text>
        <r>
          <rPr>
            <b/>
            <sz val="9"/>
            <color indexed="81"/>
            <rFont val="Tahoma"/>
            <family val="2"/>
          </rPr>
          <t>John:</t>
        </r>
        <r>
          <rPr>
            <sz val="9"/>
            <color indexed="81"/>
            <rFont val="Tahoma"/>
            <family val="2"/>
          </rPr>
          <t xml:space="preserve">
Winter lambing included</t>
        </r>
      </text>
    </comment>
    <comment ref="J83" authorId="2" shapeId="0" xr:uid="{63CC1991-07AA-49B4-9239-944EC93FCE49}">
      <text>
        <r>
          <rPr>
            <b/>
            <sz val="9"/>
            <color indexed="81"/>
            <rFont val="Tahoma"/>
            <family val="2"/>
          </rPr>
          <t>John:</t>
        </r>
        <r>
          <rPr>
            <sz val="9"/>
            <color indexed="81"/>
            <rFont val="Tahoma"/>
            <family val="2"/>
          </rPr>
          <t xml:space="preserve">
Spring lambing included</t>
        </r>
      </text>
    </comment>
    <comment ref="G84" authorId="2" shapeId="0" xr:uid="{22574275-A35E-404F-B154-D2212B71A4AB}">
      <text>
        <r>
          <rPr>
            <b/>
            <sz val="9"/>
            <color indexed="81"/>
            <rFont val="Tahoma"/>
            <family val="2"/>
          </rPr>
          <t>John:</t>
        </r>
        <r>
          <rPr>
            <sz val="9"/>
            <color indexed="81"/>
            <rFont val="Tahoma"/>
            <family val="2"/>
          </rPr>
          <t xml:space="preserve">
An offset for the age that ewe lambs are mated.
In code this SAA  alters both date_born1st_iog2 &amp; _idg3
Set the age in Property.xl to 12 mths and then carry out trials that adjust relative to lambing at 12mo.</t>
        </r>
      </text>
    </comment>
    <comment ref="I84" authorId="2" shapeId="0" xr:uid="{4A36BA26-28B1-41ED-A7AF-A14F6D2486F5}">
      <text>
        <r>
          <rPr>
            <b/>
            <sz val="9"/>
            <color indexed="81"/>
            <rFont val="Tahoma"/>
            <family val="2"/>
          </rPr>
          <t>John:</t>
        </r>
        <r>
          <rPr>
            <sz val="9"/>
            <color indexed="81"/>
            <rFont val="Tahoma"/>
            <family val="2"/>
          </rPr>
          <t xml:space="preserve">
Adjust mating age offset for Ewe Lambs for all TOL &amp; all genotypes</t>
        </r>
      </text>
    </comment>
    <comment ref="G85" authorId="2" shapeId="0" xr:uid="{B0ECAD68-0810-49BD-B549-7D221161D272}">
      <text>
        <r>
          <rPr>
            <b/>
            <sz val="9"/>
            <color indexed="81"/>
            <rFont val="Tahoma"/>
            <family val="2"/>
          </rPr>
          <t>John:</t>
        </r>
        <r>
          <rPr>
            <sz val="9"/>
            <color indexed="81"/>
            <rFont val="Tahoma"/>
            <family val="2"/>
          </rPr>
          <t xml:space="preserve">
Scanning management (0,1,2,3,4) being don't scan, wet/dry, mutliples, litter size &amp; foetal age respectively</t>
        </r>
      </text>
    </comment>
    <comment ref="I85" authorId="2" shapeId="0" xr:uid="{7942F109-6075-47FF-8432-736A3BD0010C}">
      <text>
        <r>
          <rPr>
            <b/>
            <sz val="9"/>
            <color indexed="81"/>
            <rFont val="Tahoma"/>
            <family val="2"/>
          </rPr>
          <t>John:</t>
        </r>
        <r>
          <rPr>
            <sz val="9"/>
            <color indexed="81"/>
            <rFont val="Tahoma"/>
            <family val="2"/>
          </rPr>
          <t xml:space="preserve">
Ewe lambs for all genotypes</t>
        </r>
      </text>
    </comment>
    <comment ref="J85" authorId="2" shapeId="0" xr:uid="{CC54BC71-065A-437C-B590-DE34D0FE2090}">
      <text>
        <r>
          <rPr>
            <b/>
            <sz val="9"/>
            <color indexed="81"/>
            <rFont val="Tahoma"/>
            <family val="2"/>
          </rPr>
          <t>John:</t>
        </r>
        <r>
          <rPr>
            <sz val="9"/>
            <color indexed="81"/>
            <rFont val="Tahoma"/>
            <family val="2"/>
          </rPr>
          <t xml:space="preserve">
Maidens &amp; Adults for all genotypes</t>
        </r>
      </text>
    </comment>
    <comment ref="G86" authorId="0" shapeId="0" xr:uid="{073E3D5A-2A14-4DAE-A500-933D7EA8F841}">
      <text>
        <r>
          <rPr>
            <b/>
            <sz val="9"/>
            <color indexed="81"/>
            <rFont val="Tahoma"/>
            <family val="2"/>
          </rPr>
          <t>Michael Young:</t>
        </r>
        <r>
          <rPr>
            <sz val="9"/>
            <color indexed="81"/>
            <rFont val="Tahoma"/>
            <family val="2"/>
          </rPr>
          <t xml:space="preserve">
True = force sale of drys
(scan needs to be &gt; 0)
The SAV can only be "-" or True (False doesn't work)</t>
        </r>
      </text>
    </comment>
    <comment ref="I86" authorId="2" shapeId="0" xr:uid="{D1D19467-E150-4F51-8B20-73646BC79629}">
      <text>
        <r>
          <rPr>
            <b/>
            <sz val="9"/>
            <color indexed="81"/>
            <rFont val="Tahoma"/>
            <family val="2"/>
          </rPr>
          <t>John:</t>
        </r>
        <r>
          <rPr>
            <sz val="9"/>
            <color indexed="81"/>
            <rFont val="Tahoma"/>
            <family val="2"/>
          </rPr>
          <t xml:space="preserve">
0:1 is the yearlings
</t>
        </r>
      </text>
    </comment>
    <comment ref="G87" authorId="0" shapeId="0" xr:uid="{ED33B280-7B0D-414C-85F3-368EBB4E94BC}">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I87" authorId="2" shapeId="0" xr:uid="{6E87C268-F2BE-404A-914A-F4F7B1FE3E7C}">
      <text>
        <r>
          <rPr>
            <b/>
            <sz val="9"/>
            <color indexed="81"/>
            <rFont val="Tahoma"/>
            <family val="2"/>
          </rPr>
          <t>John:</t>
        </r>
        <r>
          <rPr>
            <sz val="9"/>
            <color indexed="81"/>
            <rFont val="Tahoma"/>
            <family val="2"/>
          </rPr>
          <t xml:space="preserve">
0:1 is the yearlings
</t>
        </r>
      </text>
    </comment>
    <comment ref="I88" authorId="2" shapeId="0" xr:uid="{ECBC68FD-4F4B-46D1-B8FD-EBC3E42E8735}">
      <text>
        <r>
          <rPr>
            <b/>
            <sz val="9"/>
            <color indexed="81"/>
            <rFont val="Tahoma"/>
            <family val="2"/>
          </rPr>
          <t>John:</t>
        </r>
        <r>
          <rPr>
            <sz val="9"/>
            <color indexed="81"/>
            <rFont val="Tahoma"/>
            <family val="2"/>
          </rPr>
          <t xml:space="preserve">
1: is maidens and older
</t>
        </r>
      </text>
    </comment>
    <comment ref="I89" authorId="2" shapeId="0" xr:uid="{A6E825BD-A5B1-4D23-B03C-8639330AFAC9}">
      <text>
        <r>
          <rPr>
            <b/>
            <sz val="9"/>
            <color indexed="81"/>
            <rFont val="Tahoma"/>
            <family val="2"/>
          </rPr>
          <t>John:</t>
        </r>
        <r>
          <rPr>
            <sz val="9"/>
            <color indexed="81"/>
            <rFont val="Tahoma"/>
            <family val="2"/>
          </rPr>
          <t xml:space="preserve">
1: is maidens and older
</t>
        </r>
      </text>
    </comment>
    <comment ref="G90" authorId="0" shapeId="0" xr:uid="{DC759F5A-5498-4BC2-92CD-B789F1862500}">
      <text>
        <r>
          <rPr>
            <b/>
            <sz val="9"/>
            <color indexed="81"/>
            <rFont val="Tahoma"/>
            <family val="2"/>
          </rPr>
          <t>Young:</t>
        </r>
        <r>
          <rPr>
            <sz val="9"/>
            <color indexed="81"/>
            <rFont val="Tahoma"/>
            <family val="2"/>
          </rPr>
          <t xml:space="preserve">
Estimated proportion of the drys that are retained.
This SAV alters the average weight &amp; production of the dams at prejoining in the Stock Generator by altering the weighting applied to the dry dams.
The proportion is only active if both bnd_drys_sold and bnd_drys_retained are default values (which implies that dry management is optimised and therefore needs to be estimated).
Usually only adjusted for the Ewe Lambs for which the default estimate is 50%.</t>
        </r>
      </text>
    </comment>
    <comment ref="I90" authorId="2" shapeId="0" xr:uid="{DE08F9D5-907A-476F-B17C-1498A2E904B6}">
      <text>
        <r>
          <rPr>
            <b/>
            <sz val="9"/>
            <color indexed="81"/>
            <rFont val="Tahoma"/>
            <family val="2"/>
          </rPr>
          <t>John:</t>
        </r>
        <r>
          <rPr>
            <sz val="9"/>
            <color indexed="81"/>
            <rFont val="Tahoma"/>
            <family val="2"/>
          </rPr>
          <t xml:space="preserve">
0:1 is the Yearlings
The value is likely to vary with genotype with Maternals being 100% and Merinos lower.</t>
        </r>
      </text>
    </comment>
    <comment ref="G91" authorId="0" shapeId="0" xr:uid="{3EBAFC46-9F49-454D-AF2B-150D356B5978}">
      <text>
        <r>
          <rPr>
            <b/>
            <sz val="9"/>
            <color indexed="81"/>
            <rFont val="Tahoma"/>
            <family val="2"/>
          </rPr>
          <t>Michael Young:</t>
        </r>
        <r>
          <rPr>
            <sz val="9"/>
            <color indexed="81"/>
            <rFont val="Tahoma"/>
            <family val="2"/>
          </rPr>
          <t xml:space="preserve">
True = include the bound on selling twice drys
(scan needs to be &gt; 0)</t>
        </r>
      </text>
    </comment>
    <comment ref="G92" authorId="0" shapeId="0" xr:uid="{174BF85B-63B0-434F-A4BB-1CCBDCAA2931}">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I92" authorId="0" shapeId="0" xr:uid="{1D8E106B-B6C2-4C63-AA50-22B04B479403}">
      <text>
        <r>
          <rPr>
            <b/>
            <sz val="9"/>
            <color indexed="81"/>
            <rFont val="Tahoma"/>
            <family val="2"/>
          </rPr>
          <t xml:space="preserve">Michael Young:
</t>
        </r>
        <r>
          <rPr>
            <sz val="9"/>
            <color indexed="81"/>
            <rFont val="Tahoma"/>
            <family val="2"/>
          </rPr>
          <t>This sav is applied to i_ce_c2[2,…] so the axes are: d ,c2</t>
        </r>
      </text>
    </comment>
    <comment ref="G93" authorId="0" shapeId="0" xr:uid="{B333A3DD-4602-4882-8807-7FA70B075CAD}">
      <text>
        <r>
          <rPr>
            <b/>
            <sz val="9"/>
            <color indexed="81"/>
            <rFont val="Tahoma"/>
            <family val="2"/>
          </rPr>
          <t>Michael Young:</t>
        </r>
        <r>
          <rPr>
            <sz val="9"/>
            <color indexed="81"/>
            <rFont val="Tahoma"/>
            <family val="2"/>
          </rPr>
          <t xml:space="preserve">
control if dam lowerbound is on or off.
True=bound on.
The slices and numbers are controlled in bnd_lo_dams input but this can be overridden in the code.</t>
        </r>
      </text>
    </comment>
    <comment ref="G94" authorId="0" shapeId="0" xr:uid="{F7D55EAD-DB31-46B0-B05B-FD82AC36C3C0}">
      <text>
        <r>
          <rPr>
            <b/>
            <sz val="9"/>
            <color indexed="81"/>
            <rFont val="Tahoma"/>
            <family val="2"/>
          </rPr>
          <t>Young:</t>
        </r>
        <r>
          <rPr>
            <sz val="9"/>
            <color indexed="81"/>
            <rFont val="Tahoma"/>
            <family val="2"/>
          </rPr>
          <t xml:space="preserve">
minimum number of dams
Can be either specified with an o axis (tog1) or a v axis (tVg1). This requires adjusting code in StockGenerator.py.
Note: If using tVg1 then it is important to ensure that the index slices specified here align with the DVP definitions and that the DVPs aren't being affected by insertion of nodes. Safer to use tog1 in the seasonality model.</t>
        </r>
      </text>
    </comment>
    <comment ref="I94" authorId="2" shapeId="0" xr:uid="{D5883214-AEAB-4E18-A3BB-4BEBD7AC83EA}">
      <text>
        <r>
          <rPr>
            <b/>
            <sz val="9"/>
            <color indexed="81"/>
            <rFont val="Tahoma"/>
            <family val="2"/>
          </rPr>
          <t>John:</t>
        </r>
        <r>
          <rPr>
            <sz val="9"/>
            <color indexed="81"/>
            <rFont val="Tahoma"/>
            <family val="2"/>
          </rPr>
          <t xml:space="preserve">
All slices, used to force a minimum number of dams into each slice for generating the optimum feed supply.
This is not forcing a, e, b or y. Have to force some NM ewes to ensure all b slices are included</t>
        </r>
      </text>
    </comment>
    <comment ref="J94" authorId="2" shapeId="0" xr:uid="{5C8137D4-B3F7-4840-927A-22496DE9A6A9}">
      <text>
        <r>
          <rPr>
            <b/>
            <sz val="9"/>
            <color indexed="81"/>
            <rFont val="Tahoma"/>
            <family val="2"/>
          </rPr>
          <t>John:</t>
        </r>
        <r>
          <rPr>
            <sz val="9"/>
            <color indexed="81"/>
            <rFont val="Tahoma"/>
            <family val="2"/>
          </rPr>
          <t xml:space="preserve">
Retained dams (t[2]) for the 1st lambing opportuity for BBB.</t>
        </r>
      </text>
    </comment>
    <comment ref="Q94" authorId="2" shapeId="0" xr:uid="{D281F1FC-EF2A-4C2E-8914-4FB74FE3E49E}">
      <text>
        <r>
          <rPr>
            <b/>
            <sz val="9"/>
            <color indexed="81"/>
            <rFont val="Tahoma"/>
            <family val="2"/>
          </rPr>
          <t>John:</t>
        </r>
        <r>
          <rPr>
            <sz val="9"/>
            <color indexed="81"/>
            <rFont val="Tahoma"/>
            <family val="2"/>
          </rPr>
          <t xml:space="preserve">
Retained dams (t[2]) for the 1st lambing opportuity for BBB.</t>
        </r>
      </text>
    </comment>
    <comment ref="G95" authorId="0" shapeId="0" xr:uid="{724FE917-3E5F-4656-B0AA-2DF53217CFA4}">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but can also be controlled in the code.
</t>
        </r>
      </text>
    </comment>
    <comment ref="G96" authorId="0" shapeId="0" xr:uid="{ECFA50FA-BF82-42AF-8A3F-94A058920607}">
      <text>
        <r>
          <rPr>
            <b/>
            <sz val="9"/>
            <color indexed="81"/>
            <rFont val="Tahoma"/>
            <family val="2"/>
          </rPr>
          <t>Young:</t>
        </r>
        <r>
          <rPr>
            <sz val="9"/>
            <color indexed="81"/>
            <rFont val="Tahoma"/>
            <family val="2"/>
          </rPr>
          <t xml:space="preserve">
maximum number of dams
Can be either specified with an o axis (tog1) or a v axis (tVg1). This requires adjusting code in StockGenerator.py.
Note: If using tVg1 then it is important to ensure that the index slices specified here align with the DVP definitions and that the DVPs aren't being affected by insertion of nodes. Safer to use tog1 in the seasonality model.
REason for using V is that o[0] includes v[0] and v[1,2&amp;3] because there is no lambing opportunity in v[0] even though it is  a year younger than v[4]</t>
        </r>
      </text>
    </comment>
    <comment ref="I96" authorId="0" shapeId="0" xr:uid="{C4ADC203-9CDC-4230-9075-AC8DA83CF046}">
      <text>
        <r>
          <rPr>
            <b/>
            <sz val="9"/>
            <color indexed="81"/>
            <rFont val="Tahoma"/>
            <family val="2"/>
          </rPr>
          <t>Michael Young:</t>
        </r>
        <r>
          <rPr>
            <sz val="9"/>
            <color indexed="81"/>
            <rFont val="Tahoma"/>
            <family val="2"/>
          </rPr>
          <t xml:space="preserve">
dam sales at shearing from 0-4.5yrs of age
Can set to stop sales in the t[0] slice for o[0:4] or v[0:14]  i.e. only sell at 5.5yo or older and drys at scanning (t[1] slice).
This stops sale of dams as lambs or yearlings (must be sold as offspring).</t>
        </r>
      </text>
    </comment>
    <comment ref="G97" authorId="0" shapeId="0" xr:uid="{B84ABE09-E8B5-4655-9153-54D8775B9091}">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G98" authorId="0" shapeId="0" xr:uid="{17799062-EC99-4EE0-A1C8-934743D9B08E}">
      <text>
        <r>
          <rPr>
            <b/>
            <sz val="9"/>
            <color indexed="81"/>
            <rFont val="Tahoma"/>
            <family val="2"/>
          </rPr>
          <t>Michael Young:</t>
        </r>
        <r>
          <rPr>
            <sz val="9"/>
            <color indexed="81"/>
            <rFont val="Tahoma"/>
            <family val="2"/>
          </rPr>
          <t xml:space="preserve">
min dams</t>
        </r>
      </text>
    </comment>
    <comment ref="G99" authorId="0" shapeId="0" xr:uid="{043E213D-C816-4F87-854D-AF8A4F5696B0}">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G100" authorId="0" shapeId="0" xr:uid="{8A061EBF-2795-4291-AA46-B54653D6B60E}">
      <text>
        <r>
          <rPr>
            <b/>
            <sz val="9"/>
            <color indexed="81"/>
            <rFont val="Tahoma"/>
            <family val="2"/>
          </rPr>
          <t>Young:</t>
        </r>
        <r>
          <rPr>
            <sz val="9"/>
            <color indexed="81"/>
            <rFont val="Tahoma"/>
            <family val="2"/>
          </rPr>
          <t xml:space="preserve">
max number of offspring
Can set to stop sales (t[1:]) or retention (t[0]) for different shearing opportunities
Note: the d axis is clustered in the bound so offspring of adults can be entered as d[2:3]
Can be used with min &amp; max sale age to ensure that animals are sold rather than retained without sale</t>
        </r>
      </text>
    </comment>
    <comment ref="I100" authorId="0" shapeId="0" xr:uid="{29A03AF1-91FE-44E9-A875-2338591FE39A}">
      <text>
        <r>
          <rPr>
            <b/>
            <sz val="9"/>
            <color indexed="81"/>
            <rFont val="Tahoma"/>
            <family val="2"/>
          </rPr>
          <t>Young:</t>
        </r>
        <r>
          <rPr>
            <sz val="9"/>
            <color indexed="81"/>
            <rFont val="Tahoma"/>
            <family val="2"/>
          </rPr>
          <t xml:space="preserve">
A 0 means no offspring of yearlings (d[0:1]) can be retained (t[0:1])  i.e. all must be sold as lambs (or suckers)</t>
        </r>
      </text>
    </comment>
    <comment ref="J100" authorId="0" shapeId="0" xr:uid="{788F600E-0F61-4C9A-AB0C-A4AB52A49F48}">
      <text>
        <r>
          <rPr>
            <b/>
            <sz val="9"/>
            <color indexed="81"/>
            <rFont val="Tahoma"/>
            <family val="2"/>
          </rPr>
          <t>Young:</t>
        </r>
        <r>
          <rPr>
            <sz val="9"/>
            <color indexed="81"/>
            <rFont val="Tahoma"/>
            <family val="2"/>
          </rPr>
          <t xml:space="preserve">
BBB Castrated offspring that are being retained in shearing opp 0
Set to 0 to force a sale as a sucker or prior to 1st shearing.</t>
        </r>
      </text>
    </comment>
    <comment ref="K100" authorId="0" shapeId="0" xr:uid="{5D0BCE8F-3548-4239-A787-7ED734DD4A4D}">
      <text>
        <r>
          <rPr>
            <b/>
            <sz val="9"/>
            <color indexed="81"/>
            <rFont val="Tahoma"/>
            <family val="2"/>
          </rPr>
          <t>Young:</t>
        </r>
        <r>
          <rPr>
            <sz val="9"/>
            <color indexed="81"/>
            <rFont val="Tahoma"/>
            <family val="2"/>
          </rPr>
          <t xml:space="preserve">
BBB Castrated offspring that are being retained in shearing opp 1
Set to 0 to force a sale prior to second shearing.</t>
        </r>
      </text>
    </comment>
    <comment ref="L100" authorId="0" shapeId="0" xr:uid="{8F6FCA3D-A7CB-40D0-B101-203BBCC43A1C}">
      <text>
        <r>
          <rPr>
            <b/>
            <sz val="9"/>
            <color indexed="81"/>
            <rFont val="Tahoma"/>
            <family val="2"/>
          </rPr>
          <t>Young:</t>
        </r>
        <r>
          <rPr>
            <sz val="9"/>
            <color indexed="81"/>
            <rFont val="Tahoma"/>
            <family val="2"/>
          </rPr>
          <t xml:space="preserve">
BBB Castrated offspring that are being retained in shearing opp 2
Set to 0 to force a sale prior to third shearing.</t>
        </r>
      </text>
    </comment>
    <comment ref="M100" authorId="0" shapeId="0" xr:uid="{8444C1A1-65EE-4F42-A948-6125A751B3BF}">
      <text>
        <r>
          <rPr>
            <b/>
            <sz val="9"/>
            <color indexed="81"/>
            <rFont val="Tahoma"/>
            <family val="2"/>
          </rPr>
          <t>Young:</t>
        </r>
        <r>
          <rPr>
            <sz val="9"/>
            <color indexed="81"/>
            <rFont val="Tahoma"/>
            <family val="2"/>
          </rPr>
          <t xml:space="preserve">
BBB Castrated offspring that are being retained in shearing opp 3
Set to 0 to force a sale prior to fourth shearing.</t>
        </r>
      </text>
    </comment>
    <comment ref="G101" authorId="0" shapeId="0" xr:uid="{1247A7F8-449A-44B6-B7C1-ACC125BA1167}">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G102" authorId="0" shapeId="0" xr:uid="{44BC8728-0A1C-4B2F-98F7-E453A7BC66A0}">
      <text>
        <r>
          <rPr>
            <b/>
            <sz val="9"/>
            <color indexed="81"/>
            <rFont val="Tahoma"/>
            <family val="2"/>
          </rPr>
          <t xml:space="preserve">John:
</t>
        </r>
        <r>
          <rPr>
            <sz val="9"/>
            <color indexed="81"/>
            <rFont val="Tahoma"/>
            <family val="2"/>
          </rPr>
          <t>Proportion of dams mated for each lambing opportunity of g1.
This is proportion of the animals retained as dams.</t>
        </r>
      </text>
    </comment>
    <comment ref="I102" authorId="0" shapeId="0" xr:uid="{4D87D9AB-5E63-483A-A9BA-8D8FF2CCCFAE}">
      <text>
        <r>
          <rPr>
            <b/>
            <sz val="9"/>
            <color indexed="81"/>
            <rFont val="Tahoma"/>
            <family val="2"/>
          </rPr>
          <t xml:space="preserve">John:
</t>
        </r>
        <r>
          <rPr>
            <sz val="9"/>
            <color indexed="81"/>
            <rFont val="Tahoma"/>
            <family val="2"/>
          </rPr>
          <t>0:1, 0:3 is yearlings BBB, BBM &amp; BBT (yearling BMT can be mated)</t>
        </r>
      </text>
    </comment>
    <comment ref="J102" authorId="0" shapeId="0" xr:uid="{D741ECFB-6054-4083-AF8F-1BD3D7B32F6D}">
      <text>
        <r>
          <rPr>
            <b/>
            <sz val="9"/>
            <color indexed="81"/>
            <rFont val="Tahoma"/>
            <family val="2"/>
          </rPr>
          <t xml:space="preserve">John:
</t>
        </r>
        <r>
          <rPr>
            <sz val="9"/>
            <color indexed="81"/>
            <rFont val="Tahoma"/>
            <family val="2"/>
          </rPr>
          <t>1:2, : is maidens of all genotypes</t>
        </r>
      </text>
    </comment>
    <comment ref="I103" authorId="0" shapeId="0" xr:uid="{E48F8F58-ECB6-44C1-AA15-CA1BD263DCD1}">
      <text>
        <r>
          <rPr>
            <b/>
            <sz val="9"/>
            <color indexed="81"/>
            <rFont val="Tahoma"/>
            <family val="2"/>
          </rPr>
          <t xml:space="preserve">John:
</t>
        </r>
        <r>
          <rPr>
            <sz val="9"/>
            <color indexed="81"/>
            <rFont val="Tahoma"/>
            <family val="2"/>
          </rPr>
          <t>0:1, 0:3 is yearlings BBB, BBM &amp; BBT (yearling BMT can be mated)</t>
        </r>
      </text>
    </comment>
    <comment ref="G104" authorId="0" shapeId="0" xr:uid="{97AB1DBC-BA09-465B-9B98-0E175593A963}">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G105" authorId="0" shapeId="0" xr:uid="{19A2661A-892C-4EF2-81F1-844756F78AAC}">
      <text>
        <r>
          <rPr>
            <b/>
            <sz val="9"/>
            <color indexed="81"/>
            <rFont val="Tahoma"/>
            <family val="2"/>
          </rPr>
          <t>Michael Young:</t>
        </r>
        <r>
          <rPr>
            <sz val="9"/>
            <color indexed="81"/>
            <rFont val="Tahoma"/>
            <family val="2"/>
          </rPr>
          <t xml:space="preserve">
Min sale age (days) of dams.
</t>
        </r>
      </text>
    </comment>
    <comment ref="I105" authorId="0" shapeId="0" xr:uid="{99F41765-7F3B-47A8-AAE6-4682E55AED6D}">
      <text>
        <r>
          <rPr>
            <b/>
            <sz val="9"/>
            <color indexed="81"/>
            <rFont val="Tahoma"/>
            <family val="2"/>
          </rPr>
          <t>Michael Young:</t>
        </r>
        <r>
          <rPr>
            <sz val="9"/>
            <color indexed="81"/>
            <rFont val="Tahoma"/>
            <family val="2"/>
          </rPr>
          <t xml:space="preserve">
0:3 is BBB, BBM &amp; BBT which are the BB dams.</t>
        </r>
      </text>
    </comment>
    <comment ref="G106" authorId="0" shapeId="0" xr:uid="{45B85885-371E-4994-9276-07E4AF7B11DF}">
      <text>
        <r>
          <rPr>
            <b/>
            <sz val="9"/>
            <color indexed="81"/>
            <rFont val="Tahoma"/>
            <family val="2"/>
          </rPr>
          <t>Michael Young:</t>
        </r>
        <r>
          <rPr>
            <sz val="9"/>
            <color indexed="81"/>
            <rFont val="Tahoma"/>
            <family val="2"/>
          </rPr>
          <t xml:space="preserve">
Min sale age (days) of female sheep, applies to prog &amp; offs.
Merinos are usually retained till a full wool shearing to allow selection for wool quality.
Progeny of ewe lambs are usually sold all sold and therefore don't need to be retained for a full wool shearing.</t>
        </r>
      </text>
    </comment>
    <comment ref="I106" authorId="0" shapeId="0" xr:uid="{0FB76149-8CB0-4911-AC5A-8DEBF4AE7E87}">
      <text>
        <r>
          <rPr>
            <b/>
            <sz val="9"/>
            <color indexed="81"/>
            <rFont val="Tahoma"/>
            <family val="2"/>
          </rPr>
          <t>Michael Young:</t>
        </r>
        <r>
          <rPr>
            <sz val="9"/>
            <color indexed="81"/>
            <rFont val="Tahoma"/>
            <family val="2"/>
          </rPr>
          <t xml:space="preserve">
0:1 is BBB.
Would not usually use this if the BBB is a maternal genotype</t>
        </r>
      </text>
    </comment>
    <comment ref="G107" authorId="0" shapeId="0" xr:uid="{3FB8925A-049B-4604-9940-4263D0A4B9C2}">
      <text>
        <r>
          <rPr>
            <b/>
            <sz val="9"/>
            <color indexed="81"/>
            <rFont val="Tahoma"/>
            <family val="2"/>
          </rPr>
          <t>Young:</t>
        </r>
        <r>
          <rPr>
            <sz val="9"/>
            <color indexed="81"/>
            <rFont val="Tahoma"/>
            <family val="2"/>
          </rPr>
          <t xml:space="preserve">
highest age (days) to sell female offspring.</t>
        </r>
      </text>
    </comment>
    <comment ref="I107" authorId="0" shapeId="0" xr:uid="{41ECDF5C-1F96-422D-9145-31B33A369EF4}">
      <text>
        <r>
          <rPr>
            <b/>
            <sz val="9"/>
            <color indexed="81"/>
            <rFont val="Tahoma"/>
            <family val="2"/>
          </rPr>
          <t>Young:</t>
        </r>
        <r>
          <rPr>
            <sz val="9"/>
            <color indexed="81"/>
            <rFont val="Tahoma"/>
            <family val="2"/>
          </rPr>
          <t xml:space="preserve">
0:1 to only control the sale age of the pure bred female offspring i.e. not BBM, BBT or BMT</t>
        </r>
      </text>
    </comment>
    <comment ref="G108" authorId="0" shapeId="0" xr:uid="{B87FB6D6-E182-4AF6-8346-66329E0C123E}">
      <text>
        <r>
          <rPr>
            <b/>
            <sz val="9"/>
            <color indexed="81"/>
            <rFont val="Tahoma"/>
            <family val="2"/>
          </rPr>
          <t>Michael Young:</t>
        </r>
        <r>
          <rPr>
            <sz val="9"/>
            <color indexed="81"/>
            <rFont val="Tahoma"/>
            <family val="2"/>
          </rPr>
          <t xml:space="preserve">
lowest age (days) to sell wethers.</t>
        </r>
      </text>
    </comment>
    <comment ref="I108" authorId="0" shapeId="0" xr:uid="{2C80D4ED-B799-4A8A-85B9-0614E6B4CE61}">
      <text>
        <r>
          <rPr>
            <b/>
            <sz val="9"/>
            <color indexed="81"/>
            <rFont val="Tahoma"/>
            <family val="2"/>
          </rPr>
          <t>Michael Young:</t>
        </r>
        <r>
          <rPr>
            <sz val="9"/>
            <color indexed="81"/>
            <rFont val="Tahoma"/>
            <family val="2"/>
          </rPr>
          <t xml:space="preserve">
0:1 to only control the sale age of the pure bred wether offspring i.e. not BBM, BBT or BMT</t>
        </r>
      </text>
    </comment>
    <comment ref="G109" authorId="0" shapeId="0" xr:uid="{FD76E1C0-6F72-4307-B64A-96894C343A32}">
      <text>
        <r>
          <rPr>
            <b/>
            <sz val="9"/>
            <color indexed="81"/>
            <rFont val="Tahoma"/>
            <family val="2"/>
          </rPr>
          <t>Michael Young:</t>
        </r>
        <r>
          <rPr>
            <sz val="9"/>
            <color indexed="81"/>
            <rFont val="Tahoma"/>
            <family val="2"/>
          </rPr>
          <t xml:space="preserve">
highest age (days) to sell wethers.</t>
        </r>
      </text>
    </comment>
    <comment ref="I109" authorId="0" shapeId="0" xr:uid="{0C854F3D-E65D-40EE-99A4-CD340A35ECE5}">
      <text>
        <r>
          <rPr>
            <b/>
            <sz val="9"/>
            <color indexed="81"/>
            <rFont val="Tahoma"/>
            <family val="2"/>
          </rPr>
          <t>Michael Young:</t>
        </r>
        <r>
          <rPr>
            <sz val="9"/>
            <color indexed="81"/>
            <rFont val="Tahoma"/>
            <family val="2"/>
          </rPr>
          <t xml:space="preserve">
0:1 to only control the sale age of the pure bred wether offspring i.e. not BBM, BBT or BMT</t>
        </r>
      </text>
    </comment>
    <comment ref="G110" authorId="2" shapeId="0" xr:uid="{6D078872-3E50-431E-B202-02EDE922B334}">
      <text>
        <r>
          <rPr>
            <b/>
            <sz val="9"/>
            <color indexed="81"/>
            <rFont val="Tahoma"/>
            <family val="2"/>
          </rPr>
          <t>John:</t>
        </r>
        <r>
          <rPr>
            <sz val="9"/>
            <color indexed="81"/>
            <rFont val="Tahoma"/>
            <family val="2"/>
          </rPr>
          <t xml:space="preserve">
Lower bound on the area of each rotation phase on each LMU.
The r axis is the number of the phase which is reflected in the  areasum report.</t>
        </r>
      </text>
    </comment>
    <comment ref="G111" authorId="2" shapeId="0" xr:uid="{B3F3A0EF-0CAE-4027-98A8-A62200F3CD55}">
      <text>
        <r>
          <rPr>
            <b/>
            <sz val="9"/>
            <color indexed="81"/>
            <rFont val="Tahoma"/>
            <family val="2"/>
          </rPr>
          <t>John:</t>
        </r>
        <r>
          <rPr>
            <sz val="9"/>
            <color indexed="81"/>
            <rFont val="Tahoma"/>
            <family val="2"/>
          </rPr>
          <t xml:space="preserve">
Lower bound on the area of each rotation phase on each LMU.
The r axis is the number of the phase which is reflected in the  areasum report.</t>
        </r>
      </text>
    </comment>
    <comment ref="G112" authorId="2" shapeId="0" xr:uid="{CD4B3E68-CC3D-492E-8A3B-6CBC1533F5B4}">
      <text>
        <r>
          <rPr>
            <b/>
            <sz val="9"/>
            <color indexed="81"/>
            <rFont val="Tahoma"/>
            <family val="2"/>
          </rPr>
          <t>John:</t>
        </r>
        <r>
          <rPr>
            <sz val="9"/>
            <color indexed="81"/>
            <rFont val="Tahoma"/>
            <family val="2"/>
          </rPr>
          <t xml:space="preserve">
Contract cost of the husbandry operations</t>
        </r>
      </text>
    </comment>
    <comment ref="I112" authorId="2" shapeId="0" xr:uid="{F977A9F6-882E-4ED2-82B8-4DE0AB369860}">
      <text>
        <r>
          <rPr>
            <b/>
            <sz val="9"/>
            <color indexed="81"/>
            <rFont val="Tahoma"/>
            <family val="2"/>
          </rPr>
          <t>John:</t>
        </r>
        <r>
          <rPr>
            <sz val="9"/>
            <color indexed="81"/>
            <rFont val="Tahoma"/>
            <family val="2"/>
          </rPr>
          <t xml:space="preserve">
Scanning cost (all levels of scanning) </t>
        </r>
      </text>
    </comment>
    <comment ref="G113" authorId="2" shapeId="0" xr:uid="{07B0D1F3-8D75-4B5C-A025-112A23BCFA69}">
      <text>
        <r>
          <rPr>
            <b/>
            <sz val="9"/>
            <color indexed="81"/>
            <rFont val="Tahoma"/>
            <family val="2"/>
          </rPr>
          <t>John:</t>
        </r>
        <r>
          <rPr>
            <sz val="9"/>
            <color indexed="81"/>
            <rFont val="Tahoma"/>
            <family val="2"/>
          </rPr>
          <t xml:space="preserve">
Contract cost of the husbandry operations</t>
        </r>
      </text>
    </comment>
    <comment ref="I113" authorId="2" shapeId="0" xr:uid="{FA22CA4C-C0D0-42C0-AC8B-E40442E439C2}">
      <text>
        <r>
          <rPr>
            <b/>
            <sz val="9"/>
            <color indexed="81"/>
            <rFont val="Tahoma"/>
            <family val="2"/>
          </rPr>
          <t>John:</t>
        </r>
        <r>
          <rPr>
            <sz val="9"/>
            <color indexed="81"/>
            <rFont val="Tahoma"/>
            <family val="2"/>
          </rPr>
          <t xml:space="preserve">
Scanning cost (multiples and higher) </t>
        </r>
      </text>
    </comment>
    <comment ref="G114" authorId="2" shapeId="0" xr:uid="{B808DC2F-F54D-4FEB-AA11-A23EF5C6E2B0}">
      <text>
        <r>
          <rPr>
            <b/>
            <sz val="9"/>
            <color indexed="81"/>
            <rFont val="Tahoma"/>
            <family val="2"/>
          </rPr>
          <t>John:</t>
        </r>
        <r>
          <rPr>
            <sz val="9"/>
            <color indexed="81"/>
            <rFont val="Tahoma"/>
            <family val="2"/>
          </rPr>
          <t xml:space="preserve">
Contract cost of the husbandry operations</t>
        </r>
      </text>
    </comment>
    <comment ref="I114" authorId="2" shapeId="0" xr:uid="{C2F5E934-BA77-437D-9F1B-34CA0E90B71C}">
      <text>
        <r>
          <rPr>
            <b/>
            <sz val="9"/>
            <color indexed="81"/>
            <rFont val="Tahoma"/>
            <family val="2"/>
          </rPr>
          <t>John:</t>
        </r>
        <r>
          <rPr>
            <sz val="9"/>
            <color indexed="81"/>
            <rFont val="Tahoma"/>
            <family val="2"/>
          </rPr>
          <t xml:space="preserve">
Scanning cost (all levels of scanning) </t>
        </r>
      </text>
    </comment>
    <comment ref="G115" authorId="2" shapeId="0" xr:uid="{AFADFC6A-59FC-4B7D-9140-D39763F9795C}">
      <text>
        <r>
          <rPr>
            <b/>
            <sz val="9"/>
            <color indexed="81"/>
            <rFont val="Tahoma"/>
            <family val="2"/>
          </rPr>
          <t>John:</t>
        </r>
        <r>
          <rPr>
            <sz val="9"/>
            <color indexed="81"/>
            <rFont val="Tahoma"/>
            <family val="2"/>
          </rPr>
          <t xml:space="preserve">
units of the job (h2) carried out per husbandry labour hour of each type (l2)</t>
        </r>
      </text>
    </comment>
    <comment ref="I115" authorId="2" shapeId="0" xr:uid="{7F7AA53F-E93D-490C-A06E-484BC5E1EBCB}">
      <text>
        <r>
          <rPr>
            <b/>
            <sz val="9"/>
            <color indexed="81"/>
            <rFont val="Tahoma"/>
            <family val="2"/>
          </rPr>
          <t>John:</t>
        </r>
        <r>
          <rPr>
            <sz val="9"/>
            <color indexed="81"/>
            <rFont val="Tahoma"/>
            <family val="2"/>
          </rPr>
          <t xml:space="preserve">
Scanning labour (all levels of scanning) for all types of labour</t>
        </r>
      </text>
    </comment>
    <comment ref="G116" authorId="2" shapeId="0" xr:uid="{26C9A113-1ED3-4B95-BB2A-1218D8FBA9F0}">
      <text>
        <r>
          <rPr>
            <b/>
            <sz val="9"/>
            <color indexed="81"/>
            <rFont val="Tahoma"/>
            <family val="2"/>
          </rPr>
          <t>John:</t>
        </r>
        <r>
          <rPr>
            <sz val="9"/>
            <color indexed="81"/>
            <rFont val="Tahoma"/>
            <family val="2"/>
          </rPr>
          <t xml:space="preserve">
units of the job (h2) carried out per husbandry labour hour of each type (l2)</t>
        </r>
      </text>
    </comment>
    <comment ref="I116" authorId="2" shapeId="0" xr:uid="{BCE972AC-895A-4541-8C5A-C5039F986600}">
      <text>
        <r>
          <rPr>
            <b/>
            <sz val="9"/>
            <color indexed="81"/>
            <rFont val="Tahoma"/>
            <family val="2"/>
          </rPr>
          <t>John:</t>
        </r>
        <r>
          <rPr>
            <sz val="9"/>
            <color indexed="81"/>
            <rFont val="Tahoma"/>
            <family val="2"/>
          </rPr>
          <t xml:space="preserve">
Scanning labour (multiples and higher) for casual labour only</t>
        </r>
      </text>
    </comment>
    <comment ref="G121" authorId="2" shapeId="0" xr:uid="{CC3CB322-42A3-49CA-B57D-F5866B12CFAF}">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G122" authorId="2" shapeId="0" xr:uid="{462ED699-4629-4B89-B72B-42CBAE120080}">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G123" authorId="2" shapeId="0" xr:uid="{1AD01A4F-9505-4AAA-B9AE-E48F904B0F6E}">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G124" authorId="2" shapeId="0" xr:uid="{239B58DE-C11D-46A2-9134-6792321C9176}">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I124" authorId="2" shapeId="0" xr:uid="{DB26574C-C518-492B-A177-3F040F891315}">
      <text>
        <r>
          <rPr>
            <b/>
            <sz val="9"/>
            <color indexed="81"/>
            <rFont val="Tahoma"/>
            <family val="2"/>
          </rPr>
          <t>John:</t>
        </r>
        <r>
          <rPr>
            <sz val="9"/>
            <color indexed="81"/>
            <rFont val="Tahoma"/>
            <family val="2"/>
          </rPr>
          <t xml:space="preserve">
To capture sale price of scanned dry. Breeder and Mutton
Std prices in March to June.</t>
        </r>
      </text>
    </comment>
    <comment ref="G126" authorId="2" shapeId="0" xr:uid="{BA58B2ED-EF44-429D-8106-5D652594D596}">
      <text>
        <r>
          <rPr>
            <b/>
            <sz val="9"/>
            <color indexed="81"/>
            <rFont val="Tahoma"/>
            <family val="2"/>
          </rPr>
          <t>John:</t>
        </r>
        <r>
          <rPr>
            <sz val="9"/>
            <color indexed="81"/>
            <rFont val="Tahoma"/>
            <family val="2"/>
          </rPr>
          <t xml:space="preserve">
Pasture growth rate by feed period (all LMUs)</t>
        </r>
      </text>
    </comment>
    <comment ref="H126" authorId="2" shapeId="0" xr:uid="{552EDF8D-FF87-4D86-841E-671E00CD1BB6}">
      <text>
        <r>
          <rPr>
            <b/>
            <sz val="9"/>
            <color indexed="81"/>
            <rFont val="Tahoma"/>
            <family val="2"/>
          </rPr>
          <t>John:</t>
        </r>
        <r>
          <rPr>
            <sz val="9"/>
            <color indexed="81"/>
            <rFont val="Tahoma"/>
            <family val="2"/>
          </rPr>
          <t xml:space="preserve">
Pasture type</t>
        </r>
      </text>
    </comment>
    <comment ref="I126" authorId="2" shapeId="0" xr:uid="{7AA38021-C5BE-4F34-B261-D66DF7A5717A}">
      <text>
        <r>
          <rPr>
            <b/>
            <sz val="9"/>
            <color indexed="81"/>
            <rFont val="Tahoma"/>
            <family val="2"/>
          </rPr>
          <t>John:</t>
        </r>
        <r>
          <rPr>
            <sz val="9"/>
            <color indexed="81"/>
            <rFont val="Tahoma"/>
            <family val="2"/>
          </rPr>
          <t xml:space="preserve">
Feed period 1</t>
        </r>
      </text>
    </comment>
    <comment ref="J126" authorId="2" shapeId="0" xr:uid="{BF102AE4-6830-4836-A2AD-98F112E6125B}">
      <text>
        <r>
          <rPr>
            <b/>
            <sz val="9"/>
            <color indexed="81"/>
            <rFont val="Tahoma"/>
            <family val="2"/>
          </rPr>
          <t>John:</t>
        </r>
        <r>
          <rPr>
            <sz val="9"/>
            <color indexed="81"/>
            <rFont val="Tahoma"/>
            <family val="2"/>
          </rPr>
          <t xml:space="preserve">
Feed period 4</t>
        </r>
      </text>
    </comment>
    <comment ref="K126" authorId="2" shapeId="0" xr:uid="{DE36A2B7-9C73-4FA1-8127-EEC580B66337}">
      <text>
        <r>
          <rPr>
            <b/>
            <sz val="9"/>
            <color indexed="81"/>
            <rFont val="Tahoma"/>
            <family val="2"/>
          </rPr>
          <t>John:</t>
        </r>
        <r>
          <rPr>
            <sz val="9"/>
            <color indexed="81"/>
            <rFont val="Tahoma"/>
            <family val="2"/>
          </rPr>
          <t xml:space="preserve">
Feed period 5</t>
        </r>
      </text>
    </comment>
    <comment ref="L126" authorId="2" shapeId="0" xr:uid="{7D45D896-EEA9-40B5-8AE3-CA210A080F04}">
      <text>
        <r>
          <rPr>
            <b/>
            <sz val="9"/>
            <color indexed="81"/>
            <rFont val="Tahoma"/>
            <family val="2"/>
          </rPr>
          <t>John:</t>
        </r>
        <r>
          <rPr>
            <sz val="9"/>
            <color indexed="81"/>
            <rFont val="Tahoma"/>
            <family val="2"/>
          </rPr>
          <t xml:space="preserve">
Feed period 6</t>
        </r>
      </text>
    </comment>
    <comment ref="G127" authorId="2" shapeId="0" xr:uid="{69B0A302-4AAC-4290-9309-ECD719464701}">
      <text>
        <r>
          <rPr>
            <b/>
            <sz val="9"/>
            <color indexed="81"/>
            <rFont val="Tahoma"/>
            <family val="2"/>
          </rPr>
          <t>John:</t>
        </r>
        <r>
          <rPr>
            <sz val="9"/>
            <color indexed="81"/>
            <rFont val="Tahoma"/>
            <family val="2"/>
          </rPr>
          <t xml:space="preserve">
Germination of pasture across all lmus</t>
        </r>
      </text>
    </comment>
    <comment ref="G128" authorId="2" shapeId="0" xr:uid="{5FAB01C7-7CA4-443C-891E-23871AE7D6AD}">
      <text>
        <r>
          <rPr>
            <b/>
            <sz val="9"/>
            <color indexed="81"/>
            <rFont val="Tahoma"/>
            <family val="2"/>
          </rPr>
          <t>John:</t>
        </r>
        <r>
          <rPr>
            <sz val="9"/>
            <color indexed="81"/>
            <rFont val="Tahoma"/>
            <family val="2"/>
          </rPr>
          <t xml:space="preserve">
Limit of finance available at the time defined as the overdraft limit.</t>
        </r>
      </text>
    </comment>
    <comment ref="G129" authorId="2" shapeId="0" xr:uid="{5DE0A147-BE70-4E69-B50A-6E9D3C0DF7EF}">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List>
</comments>
</file>

<file path=xl/sharedStrings.xml><?xml version="1.0" encoding="utf-8"?>
<sst xmlns="http://schemas.openxmlformats.org/spreadsheetml/2006/main" count="3296" uniqueCount="1693">
  <si>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</si>
  <si>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</si>
  <si>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</si>
  <si>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</si>
  <si>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</si>
  <si>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</si>
  <si>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</si>
  <si>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</si>
  <si>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</si>
  <si>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</si>
  <si>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</si>
  <si>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</si>
  <si>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</si>
  <si>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</si>
  <si>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</si>
  <si>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</si>
  <si>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</si>
  <si>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</si>
  <si>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</si>
  <si>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</si>
  <si>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</si>
  <si>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</si>
  <si>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</si>
  <si>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</si>
  <si>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</si>
  <si>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</si>
  <si>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</si>
  <si>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</si>
  <si>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</si>
  <si>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</si>
  <si>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</si>
  <si>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</si>
  <si>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</si>
  <si>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</si>
  <si>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</si>
  <si>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</si>
  <si>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</si>
  <si>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</si>
  <si>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</si>
  <si>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</si>
  <si>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</si>
  <si>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</si>
  <si>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</si>
  <si>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</si>
  <si>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</si>
  <si>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</si>
  <si>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</si>
  <si>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</si>
  <si>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</si>
  <si>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</si>
  <si>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</si>
  <si>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</si>
  <si>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</si>
  <si>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</si>
  <si>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</si>
  <si>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</si>
  <si>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</si>
  <si>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</si>
  <si>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</si>
  <si>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</si>
  <si>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</si>
  <si>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</si>
  <si>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</si>
  <si>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</si>
  <si>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</si>
  <si>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</si>
  <si>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</si>
  <si>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</si>
  <si>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</si>
  <si>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</si>
  <si>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</si>
  <si>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</si>
  <si>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</si>
  <si>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</si>
  <si>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</si>
  <si>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</si>
  <si>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</si>
  <si>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</si>
  <si>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</si>
  <si>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</si>
  <si>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</si>
  <si>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</si>
  <si>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</si>
  <si>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</si>
  <si>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</si>
  <si>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</si>
  <si>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</si>
  <si>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</si>
  <si>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</si>
  <si>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</si>
  <si>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</si>
  <si>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</si>
  <si>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</si>
  <si>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</si>
  <si>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</si>
  <si>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</si>
  <si>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</si>
  <si>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</si>
  <si>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</si>
  <si>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</si>
  <si>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</si>
  <si>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</si>
  <si>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</si>
  <si>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</si>
  <si>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</si>
  <si>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</si>
  <si>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</si>
  <si>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</si>
  <si>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</si>
  <si>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</si>
  <si>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</si>
  <si>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</si>
  <si>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</si>
  <si>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</si>
  <si>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</si>
  <si>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</si>
  <si>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</si>
  <si>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</si>
  <si>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</si>
  <si>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</si>
  <si>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</si>
  <si>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</si>
  <si>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</si>
  <si>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</si>
  <si>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</si>
  <si>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</si>
  <si>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</si>
  <si>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</si>
  <si>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</si>
  <si>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</si>
  <si>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</si>
  <si>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</si>
  <si>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</si>
  <si>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</si>
  <si>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</si>
  <si>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</si>
  <si>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</si>
  <si>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</si>
  <si>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</si>
  <si>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</si>
  <si>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</si>
  <si>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</si>
  <si>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</si>
  <si>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</si>
  <si>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</si>
  <si>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</si>
  <si>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</si>
  <si>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</si>
  <si>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</si>
  <si>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</si>
  <si>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</si>
  <si>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</si>
  <si>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</si>
  <si>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</si>
  <si>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</si>
  <si>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</si>
  <si>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</si>
  <si>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</si>
  <si>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</si>
  <si>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</si>
  <si>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</si>
  <si>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</si>
  <si>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</si>
  <si>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</si>
  <si>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</si>
  <si>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</si>
  <si>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</si>
  <si>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</si>
  <si>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</si>
  <si>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</si>
  <si>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</si>
  <si>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</si>
  <si>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</si>
  <si>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</si>
  <si>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</si>
  <si>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</si>
  <si>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</si>
  <si>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</si>
  <si>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</si>
  <si>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</si>
  <si>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</si>
  <si>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</si>
  <si>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</si>
  <si>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</si>
  <si>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</si>
  <si>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</si>
  <si>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</si>
  <si>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</si>
  <si>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</si>
  <si>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</si>
  <si>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</si>
  <si>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</si>
  <si>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</si>
  <si>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</si>
  <si>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</si>
  <si>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</si>
  <si>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</si>
  <si>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</si>
  <si>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</si>
  <si>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</si>
  <si>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</si>
  <si>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</si>
  <si>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</si>
  <si>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</si>
  <si>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</si>
  <si>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</si>
  <si>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</si>
  <si>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</si>
  <si>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</si>
  <si>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</si>
  <si>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</si>
  <si>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</si>
  <si>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</si>
  <si>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</si>
  <si>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</si>
  <si>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</si>
  <si>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</si>
  <si>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</si>
  <si>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</si>
  <si>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</si>
  <si>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</si>
  <si>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</si>
  <si>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</si>
  <si>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</si>
  <si>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</si>
  <si>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</si>
  <si>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</si>
  <si>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</si>
  <si>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</si>
  <si>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</si>
  <si>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</si>
  <si>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</si>
  <si>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</si>
  <si>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</si>
  <si>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</si>
  <si>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</si>
  <si>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</si>
  <si>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</si>
  <si>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</si>
  <si>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</si>
  <si>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</si>
  <si>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</si>
  <si>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</si>
  <si>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</si>
  <si>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</si>
  <si>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</si>
  <si>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</si>
  <si>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</si>
  <si>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</si>
  <si>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</si>
  <si>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</si>
  <si>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</si>
  <si>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</si>
  <si>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</si>
  <si>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</si>
  <si>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</si>
  <si>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</si>
  <si>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</si>
  <si>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</si>
  <si>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</si>
  <si>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</si>
  <si>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</si>
  <si>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</si>
  <si>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</si>
  <si>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</si>
  <si>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</si>
  <si>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</si>
  <si>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</si>
  <si>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</si>
  <si>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</si>
  <si>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</si>
  <si>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</si>
  <si>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</si>
  <si>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</si>
  <si>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</si>
  <si>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</si>
  <si>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</si>
  <si>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</si>
  <si>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</si>
  <si>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</si>
  <si>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</si>
  <si>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</si>
  <si>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</si>
  <si>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</si>
  <si>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</si>
  <si>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</si>
  <si>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</si>
  <si>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</si>
  <si>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</si>
  <si>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</si>
  <si>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</si>
  <si>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</si>
  <si>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</si>
  <si>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</si>
  <si>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</si>
  <si>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bnd_min_sale_age_wether_g3</t>
  </si>
  <si>
    <t>bnd_max_sale_age_wether_g3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</si>
  <si>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</si>
  <si>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</si>
  <si>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</si>
  <si>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</si>
  <si>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</si>
  <si>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</si>
  <si>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</si>
  <si>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</si>
  <si>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</si>
  <si>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</si>
  <si>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</si>
  <si>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</si>
  <si>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</si>
  <si>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</si>
  <si>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</si>
  <si>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</si>
  <si>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</si>
  <si>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</si>
  <si>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</si>
  <si>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</si>
  <si>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</si>
  <si>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</si>
  <si>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</si>
  <si>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</si>
  <si>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</si>
  <si>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</si>
  <si>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</si>
  <si>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</si>
  <si>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</si>
  <si>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</si>
  <si>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</si>
  <si>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</si>
  <si>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</si>
  <si>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</si>
  <si>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</si>
  <si>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</si>
  <si>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</si>
  <si>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</si>
  <si>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</si>
  <si>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</si>
  <si>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</si>
  <si>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</si>
  <si>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</si>
  <si>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</si>
  <si>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</si>
  <si>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</si>
  <si>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</si>
  <si>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</si>
  <si>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</si>
  <si>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</si>
  <si>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</si>
  <si>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</si>
  <si>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</si>
  <si>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</si>
  <si>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</si>
  <si>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</si>
  <si>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</si>
  <si>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</si>
  <si>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</si>
  <si>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</si>
  <si>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</si>
  <si>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</si>
  <si>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</si>
  <si>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</si>
  <si>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</si>
  <si>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</si>
  <si>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</si>
  <si>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</si>
  <si>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</si>
  <si>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</si>
  <si>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</si>
  <si>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</si>
  <si>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</si>
  <si>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</si>
  <si>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</si>
  <si>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</si>
  <si>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</si>
  <si>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</si>
  <si>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</si>
  <si>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</si>
  <si>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</si>
  <si>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</si>
  <si>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</si>
  <si>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</si>
  <si>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</si>
  <si>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</si>
  <si>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</si>
  <si>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Useful for coefficients that need to be altered in the middle of an experiment (makes it easier to adjust the value after the experiment is set up)</t>
  </si>
  <si>
    <t>rr</t>
  </si>
  <si>
    <t>Model Standard Original</t>
  </si>
  <si>
    <t>Add 2 levels of standard experiment (one as the standard model N33 (exp0) and other for testing N11 (exp1))</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</si>
  <si>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</si>
  <si>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</si>
  <si>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</si>
  <si>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</si>
  <si>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</si>
  <si>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</si>
  <si>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9:10,1:2,:</t>
  </si>
  <si>
    <t>Add LTW paddock level scalar sav in Exp53</t>
  </si>
  <si>
    <t>Add Exp54 Weaner eqn system</t>
  </si>
  <si>
    <t>Added sav for r2_ik2p (feed variation selected for the k2 axis)</t>
  </si>
  <si>
    <t>Added saa for feedoptions (to alter the feed supplies that can be selected)</t>
  </si>
  <si>
    <t>Changed Exp1 (Quick Test) to include Full Output and all report details</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</si>
  <si>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</si>
  <si>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</si>
  <si>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</si>
  <si>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</si>
  <si>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</si>
  <si>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</si>
  <si>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</si>
  <si>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Spring</t>
  </si>
  <si>
    <t>Added levels for the feedoptions_var in Data and populated with values for GSM. Add experiment levels and add formulas - completed</t>
  </si>
  <si>
    <t>Add price SA experiment</t>
  </si>
  <si>
    <t>Add 'Drop' to Exp offset column</t>
  </si>
  <si>
    <t>Change SR trial to grazing intensity. Bound number of ewes mated, alter winter PGR and allow nutriton profile change for dams (F3N5)</t>
  </si>
  <si>
    <t>9:13</t>
  </si>
  <si>
    <t>Add comment to the column that is the pointer to the data sheet</t>
  </si>
  <si>
    <t>rr_age_og1</t>
  </si>
  <si>
    <t>5:,:</t>
  </si>
  <si>
    <t>Add saa['rr_age_og1'] to allow control of rr after culling once and twice drys or retaining the 'performers'</t>
  </si>
  <si>
    <t>10:13</t>
  </si>
  <si>
    <t>10:13,2:3</t>
  </si>
  <si>
    <t>Add a second trial to Exp1 Quick Test</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</si>
  <si>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</si>
  <si>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</si>
  <si>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</si>
  <si>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</si>
  <si>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</si>
  <si>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</si>
  <si>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</si>
  <si>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</si>
  <si>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</si>
  <si>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</si>
  <si>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</si>
  <si>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</si>
  <si>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</si>
  <si>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</si>
  <si>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</si>
  <si>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</si>
  <si>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</si>
  <si>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</si>
  <si>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</si>
  <si>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</si>
  <si>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</si>
  <si>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</si>
  <si>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</si>
  <si>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</si>
  <si>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</si>
  <si>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</si>
  <si>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</si>
  <si>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</si>
  <si>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</si>
  <si>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</si>
  <si>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</si>
  <si>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</si>
  <si>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</si>
  <si>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</si>
  <si>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</si>
  <si>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</si>
  <si>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</si>
  <si>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</si>
  <si>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</si>
  <si>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</si>
  <si>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</si>
  <si>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</si>
  <si>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</si>
  <si>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</si>
  <si>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</si>
  <si>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</si>
  <si>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</si>
  <si>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</si>
  <si>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</si>
  <si>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</si>
  <si>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</si>
  <si>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</si>
  <si>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</si>
  <si>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</si>
  <si>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</si>
  <si>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</si>
  <si>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</si>
  <si>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</si>
  <si>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</si>
  <si>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</si>
  <si>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</si>
  <si>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</si>
  <si>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</si>
  <si>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</si>
  <si>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</si>
  <si>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</si>
  <si>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</si>
  <si>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onhand_mort_p_inc</t>
  </si>
  <si>
    <t>Changed name of the sav on including on hand to sav['onhand_mort_p_inc'] to describe the change made to separate on-hand with and without mortality weighting</t>
  </si>
  <si>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</si>
  <si>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</si>
  <si>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</si>
  <si>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</si>
  <si>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</si>
  <si>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</si>
  <si>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</si>
  <si>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</si>
  <si>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</si>
  <si>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</si>
  <si>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</si>
  <si>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</si>
  <si>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</si>
  <si>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</si>
  <si>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</si>
  <si>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</si>
  <si>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</si>
  <si>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</si>
  <si>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</si>
  <si>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</si>
  <si>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</si>
  <si>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</si>
  <si>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</si>
  <si>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</si>
  <si>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</si>
  <si>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</si>
  <si>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</si>
  <si>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</si>
  <si>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</si>
  <si>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</si>
  <si>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</si>
  <si>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Fix feedoptions_var offsets for TOL &amp; flocktype (to allow for the extra slices in the 'k2 input cluster'</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</si>
  <si>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</si>
  <si>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</si>
  <si>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Fix some errors in the Components data. Some repro effects were missing</t>
  </si>
  <si>
    <t>Adjust the INDEX formula for i_mortlaityx to only apply if sav[scan] &gt; 2</t>
  </si>
  <si>
    <t>Expanded the RR SA tables to include a Scan axis. Connected the inputs in the experiment to include the scan axis.</t>
  </si>
  <si>
    <t>Adjust the INDEX formula for i_dryman, i_dryrr_response and i_dry_salep to apply differently depending on sav[scan]</t>
  </si>
  <si>
    <t>Connect the scanning level to the standard levels in the 'defn' experiment</t>
  </si>
  <si>
    <t>feedsupply_adj_r2p</t>
  </si>
  <si>
    <t>feedsupply_r1jp</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</si>
  <si>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</si>
  <si>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</si>
  <si>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</si>
  <si>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</si>
  <si>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</si>
  <si>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</si>
  <si>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</si>
  <si>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</si>
  <si>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</si>
  <si>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</si>
  <si>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</si>
  <si>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</si>
  <si>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</si>
  <si>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Fixed Exp43 for the LTW profile. 5 levels for each of the D, S &amp; T with Scan 0, 1, &amp; 2</t>
  </si>
  <si>
    <t>Altered the Nutspread for the Offs in Exp43</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</si>
  <si>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</si>
  <si>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</si>
  <si>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</si>
  <si>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</si>
  <si>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</si>
  <si>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</si>
  <si>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</si>
  <si>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</si>
  <si>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</si>
  <si>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</si>
  <si>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</si>
  <si>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</si>
  <si>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</si>
  <si>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Add region to the inputs for mortalityx SA. So that differences in the underlying chill index can be incorporated into the possible benefit</t>
  </si>
  <si>
    <t>Delete column of sav[matedams_inc] because it is now handled automatically</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</si>
  <si>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</si>
  <si>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</si>
  <si>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</si>
  <si>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</si>
  <si>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</si>
  <si>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Differentiate the DryMan for the rr SA (which require selling of drys for anything to happen) and the standard dry management that is used in all the other trials (which can, and should, be the optimum management of the drys which can included retaining</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</si>
  <si>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</si>
  <si>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</si>
  <si>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</si>
  <si>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</si>
  <si>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</si>
  <si>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</si>
  <si>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</si>
  <si>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</si>
  <si>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</si>
  <si>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</si>
  <si>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</si>
  <si>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</si>
  <si>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</si>
  <si>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</si>
  <si>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</si>
  <si>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</si>
  <si>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</si>
  <si>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</si>
  <si>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</si>
  <si>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Add a table with the optimum LTW patterns. Connect it to the  component expt and the Exp22 inputs. Set values to last run of Exp43</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</si>
  <si>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</si>
  <si>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</si>
  <si>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</si>
  <si>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</si>
  <si>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</si>
  <si>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</si>
  <si>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</si>
  <si>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</si>
  <si>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</si>
  <si>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</si>
  <si>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</si>
  <si>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</si>
  <si>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</si>
  <si>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</si>
  <si>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</si>
  <si>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</si>
  <si>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</si>
  <si>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</si>
  <si>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</si>
  <si>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</si>
  <si>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</si>
  <si>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</si>
  <si>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</si>
  <si>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</si>
  <si>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</si>
  <si>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</si>
  <si>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</si>
  <si>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</si>
  <si>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</si>
  <si>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</si>
  <si>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</si>
  <si>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</si>
  <si>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</si>
  <si>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</si>
  <si>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</si>
  <si>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</si>
  <si>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</si>
  <si>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Add a region input table for the Dam numbers for Grazing Intensity</t>
  </si>
  <si>
    <t>SW Victoria</t>
  </si>
  <si>
    <t>Great Southern</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</si>
  <si>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</si>
  <si>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</si>
  <si>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</si>
  <si>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</si>
  <si>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</si>
  <si>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</si>
  <si>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</si>
  <si>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</si>
  <si>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</si>
  <si>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</si>
  <si>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</si>
  <si>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</si>
  <si>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</si>
  <si>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</si>
  <si>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</si>
  <si>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</si>
  <si>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</si>
  <si>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</si>
  <si>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</si>
  <si>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</si>
  <si>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</si>
  <si>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</si>
  <si>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</si>
  <si>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</si>
  <si>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</si>
  <si>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</si>
  <si>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</si>
  <si>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</si>
  <si>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</si>
  <si>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</si>
  <si>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</si>
  <si>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</si>
  <si>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</si>
  <si>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</si>
  <si>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</si>
  <si>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</si>
  <si>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</si>
  <si>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</si>
  <si>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</si>
  <si>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</si>
  <si>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</si>
  <si>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</si>
  <si>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</si>
  <si>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</si>
  <si>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</si>
  <si>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</si>
  <si>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</si>
  <si>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</si>
  <si>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</si>
  <si>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</si>
  <si>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</si>
  <si>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</si>
  <si>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</si>
  <si>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</si>
  <si>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</si>
  <si>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</si>
  <si>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</si>
  <si>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</si>
  <si>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</si>
  <si>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</si>
  <si>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</si>
  <si>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</si>
  <si>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</si>
  <si>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</si>
  <si>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</si>
  <si>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</si>
  <si>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</si>
  <si>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</si>
  <si>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</si>
  <si>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</si>
  <si>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</si>
  <si>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</si>
  <si>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</si>
  <si>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</si>
  <si>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</si>
  <si>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</si>
  <si>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</si>
  <si>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</si>
  <si>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</si>
  <si>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</si>
  <si>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</si>
  <si>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</si>
  <si>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</si>
  <si>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</si>
  <si>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</si>
  <si>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</si>
  <si>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</si>
  <si>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</si>
  <si>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</si>
  <si>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</si>
  <si>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</si>
  <si>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</si>
  <si>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</si>
  <si>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Updated the optimum LTW profiles from Exp43 &amp; 44 iter7</t>
  </si>
  <si>
    <t>Add DSE/hd to the paddock allocation formulas</t>
  </si>
  <si>
    <t>Merino: Autumn</t>
  </si>
  <si>
    <t>Maternal: Autumn</t>
  </si>
  <si>
    <t>Added DryMan inputs for Opt &amp; Other for all flocks (with all TOL)</t>
  </si>
  <si>
    <t>Change range of name i_mortalityx to incude maternals, then add a genotype switch to formulas using the range name (Experiment &amp; Data!Components)</t>
  </si>
  <si>
    <t>Expand data table i_dryrrresponse to include Flock. Reference the larger table in the Experiment</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</si>
  <si>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</si>
  <si>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</si>
  <si>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</si>
  <si>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Changed the component expt to include all the DryMan outcomes, to include extra steps</t>
  </si>
  <si>
    <t>Increased size of the Components in Experiment!</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</si>
  <si>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</si>
  <si>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</si>
  <si>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</si>
  <si>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Add optimum DryManagement for GSM flocks</t>
  </si>
  <si>
    <t>Add Trial51 with full output details (Report with #1)</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</si>
  <si>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</si>
  <si>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</si>
  <si>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Revamp the Component trial to better fit with the reporting</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</si>
  <si>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</si>
  <si>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</si>
  <si>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</si>
  <si>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</si>
  <si>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</si>
  <si>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</si>
  <si>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</si>
  <si>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</si>
  <si>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</si>
  <si>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</si>
  <si>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</si>
  <si>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</si>
  <si>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</si>
  <si>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</si>
  <si>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</si>
  <si>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</si>
  <si>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</si>
  <si>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</si>
  <si>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</si>
  <si>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</si>
  <si>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Add Exp 11 as a trial for creating rNV.xls</t>
  </si>
  <si>
    <t>Change the LTW scalar to 0 for the pre calibration trials (still 1 for the analysis experiments)</t>
  </si>
  <si>
    <t>Add a Scan1 experiment with Flock * TOL to test nut spread for Offs without scan0 &amp; 1</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</si>
  <si>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</si>
  <si>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</si>
  <si>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</si>
  <si>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</si>
  <si>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</si>
  <si>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</si>
  <si>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</si>
  <si>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</si>
  <si>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</si>
  <si>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</si>
  <si>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</si>
  <si>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</si>
  <si>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</si>
  <si>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</si>
  <si>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</si>
  <si>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Expanded sam[pgr] to separate fp4,5,6 for SWV calibration (it is stuffing up any chance of using Exp73)-Remove Exp73 from the report</t>
  </si>
  <si>
    <t>Production calibration for SWV (CFW, FD &amp; Repro)</t>
  </si>
  <si>
    <t>Add Exp13 to test a range of nutspread for each flock type with Scan=1</t>
  </si>
  <si>
    <t>Added saa on seasonality coefficient - one value to adjust both singles and twins</t>
  </si>
  <si>
    <t>Changed Meat price for Mat Aut trial to 200</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</si>
  <si>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</si>
  <si>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</si>
  <si>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</si>
  <si>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</si>
  <si>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</si>
  <si>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</si>
  <si>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</si>
  <si>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</si>
  <si>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</si>
  <si>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</si>
  <si>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</si>
  <si>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</si>
  <si>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</si>
  <si>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Build a SR experiment with tlevel controlled in Data!</t>
  </si>
  <si>
    <t>Add number of FS to the offspring nutspread (so can test a range of N1 patterns)</t>
  </si>
  <si>
    <t>Change the pointer to the optimum nutspread to be in Data! Rather than an entry in Experiment!</t>
  </si>
  <si>
    <t>minroe</t>
  </si>
  <si>
    <t>Add sam[minroe] as a std value for the analysis</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</si>
  <si>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</si>
  <si>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</si>
  <si>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</si>
  <si>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</si>
  <si>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</si>
  <si>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</si>
  <si>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</si>
  <si>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</si>
  <si>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</si>
  <si>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</si>
  <si>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</si>
  <si>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Fix error in sam[germ] in QuickTest</t>
  </si>
  <si>
    <t>fs_use_pkl</t>
  </si>
  <si>
    <t>gen_with_t</t>
  </si>
  <si>
    <t>bnd_lo_dam_inc</t>
  </si>
  <si>
    <t>bnd_up_dam_inc</t>
  </si>
  <si>
    <t>bnd_drys_retained_o</t>
  </si>
  <si>
    <t>bnd_lo_off_inc</t>
  </si>
  <si>
    <t>bnd_up_off_inc</t>
  </si>
  <si>
    <t>Add up and lower bound for offs. Fixed some positions for comments</t>
  </si>
  <si>
    <t>bnd_up_offs_tsdxg3</t>
  </si>
  <si>
    <t>bnd_lo_offs_tsdxg3</t>
  </si>
  <si>
    <t>:,:,:,:,:</t>
  </si>
  <si>
    <t>bnd_min_sale_age_female_dg3</t>
  </si>
  <si>
    <t>1:,0:1</t>
  </si>
  <si>
    <t>index level of the trial</t>
  </si>
  <si>
    <t>0:1,:</t>
  </si>
  <si>
    <t>woolp_mpg</t>
  </si>
  <si>
    <t>salep_max</t>
  </si>
  <si>
    <t>grainp</t>
  </si>
  <si>
    <t>Autumn</t>
  </si>
  <si>
    <t>Winter</t>
  </si>
  <si>
    <t>TOL_inc[0:1]</t>
  </si>
  <si>
    <t>TOL_inc[1:2]</t>
  </si>
  <si>
    <t>TOL_inc[2:3]</t>
  </si>
  <si>
    <t>Low</t>
  </si>
  <si>
    <t>High</t>
  </si>
  <si>
    <t>VHigh</t>
  </si>
  <si>
    <t>Wool price</t>
  </si>
  <si>
    <t>Meat price</t>
  </si>
  <si>
    <t>Grain price</t>
  </si>
  <si>
    <t>r2_ik0g1</t>
  </si>
  <si>
    <t>:,1:2,:</t>
  </si>
  <si>
    <t>r2_ik0g3</t>
  </si>
  <si>
    <t>run_salevalue_prog</t>
  </si>
  <si>
    <t>sale value of progeny sold as suckers per hd</t>
  </si>
  <si>
    <t>Added salevalue_prog to RunReport!</t>
  </si>
  <si>
    <t>which sale grid for progeny has highest value</t>
  </si>
  <si>
    <t>which sale grid for dams has highest value</t>
  </si>
  <si>
    <t>which sale grid for offspring has highest value</t>
  </si>
  <si>
    <t>Added a report that is all tables except nv &amp; Profit Area</t>
  </si>
  <si>
    <t>bnd_lo_dams_tVg1</t>
  </si>
  <si>
    <t>bnd_up_dams_tVg1</t>
  </si>
  <si>
    <t>0:1,0:14,:</t>
  </si>
  <si>
    <t>Altered lo &amp; up bounds on dams to have a V axis (capital because needs to be sliced to correct length).</t>
  </si>
  <si>
    <t>0:1,:,0:1,:,:</t>
  </si>
  <si>
    <t>Added a default bound on progeny of yearlings that they can't be retained as offspring. They don't transfer to the dams and this is controlled in the 'provides' coefficients</t>
  </si>
  <si>
    <t>rot_lobound_rl</t>
  </si>
  <si>
    <t>Add rotation low bound</t>
  </si>
  <si>
    <t>Add age group range for upper scalar for numbers and add lower scalar for numbers</t>
  </si>
  <si>
    <t>bnd_rotn_inc</t>
  </si>
  <si>
    <t>All regions</t>
  </si>
  <si>
    <t>Add data tables for rot_lobound</t>
  </si>
  <si>
    <t>:,0:1,:</t>
  </si>
  <si>
    <t>date_born1st_iog</t>
  </si>
  <si>
    <t>Region (SWVic, GSM, CWM) &amp; Prodn calibration</t>
  </si>
  <si>
    <t>SWV</t>
  </si>
  <si>
    <t>GSM</t>
  </si>
  <si>
    <t>CWM</t>
  </si>
  <si>
    <t>Add SAA[date_born1st] &amp; connect to data table</t>
  </si>
  <si>
    <t>Add proportion of ewe lambs mated with an estimated proportion too</t>
  </si>
  <si>
    <t>est_propn_dams_mated_og1</t>
  </si>
  <si>
    <t>est_drys_retained_scan_o</t>
  </si>
  <si>
    <t>Calibrate the region</t>
  </si>
  <si>
    <t>r2_ik0g</t>
  </si>
  <si>
    <t>indices</t>
  </si>
  <si>
    <t>There is a different data sheet for each TOL</t>
  </si>
  <si>
    <t>Added CWM input table for the Grazing Intensity. Altered formulas to refer to the larger data area</t>
  </si>
  <si>
    <t>Deleted the rangename d.Region &amp; d.RegionDesc from DataSpring</t>
  </si>
  <si>
    <t>Deleted range names from DataSpring that aren't required (so that Master is referred to when it is not TOL specific)</t>
  </si>
  <si>
    <t>Deleted range names from Master if they are referred to for specific TOL (to reduce likelihood of error)</t>
  </si>
  <si>
    <t>Adjusted the area of the phases by -0.01 so that the sum of the lo_bounds is less than the area of the farm. Also altered the precision of the AreaSum report to 0.01ha</t>
  </si>
  <si>
    <t>Add a 2nd version of the Genotype. One for the rotation phases which can be set to 0 for unconstrained phases and the other for the dam management.</t>
  </si>
  <si>
    <t>Altered the calculation for the genotype and the flock structure components - now INDEX the data table rather than doing a calculation.</t>
  </si>
  <si>
    <t>Make the optimum Adult Dry Management  a variable that can change with TOL</t>
  </si>
  <si>
    <t>Note: For the Trial description each of the regions needs the same number of characters (if the number is changed then requires changing the summarising formula in the Results)</t>
  </si>
  <si>
    <t>Price scenarios (Std prices &amp; variation)</t>
  </si>
  <si>
    <t>Time of Lambing (select option and specify the FS slice)</t>
  </si>
  <si>
    <t>run_saledateEL_offs</t>
  </si>
  <si>
    <t>Activate bnd_up_offs_tsdxg3 to stop retention of the offspring past the desired age. Note max age stops the sale but doesn't stop retention.</t>
  </si>
  <si>
    <t>TODO: Max sale age really should also limit the max retained age too.</t>
  </si>
  <si>
    <t>Change propn_dam5_retained coefficient to 0.95 to allow for 5yo mortality. With 100% sheep were infeasible</t>
  </si>
  <si>
    <t>0:1,3:,:,2:,0:1</t>
  </si>
  <si>
    <t>0:1,0:1,:,2:,0:1</t>
  </si>
  <si>
    <t>0:1,1:2,:,2:,0:1</t>
  </si>
  <si>
    <t>0:1,2:3,:,2:,0:1</t>
  </si>
  <si>
    <t>Fix slices of bnd_up_offs_tsdxg3 which had x[1:] should have been x[2:] for castrates</t>
  </si>
  <si>
    <t>Changed the data for the s[] slice of above so that 8 to 15 mth and 15 to 21 mths were both DVP[1]</t>
  </si>
  <si>
    <t>Removed the Flock Structure options from the trials</t>
  </si>
  <si>
    <t>Start building the trials for Ian with ranges of the inputs - have decided to reduce the number of options</t>
  </si>
  <si>
    <t>Blank for Calculations</t>
  </si>
  <si>
    <t>Change Template Exp to optimal landuse for each Genotype</t>
  </si>
  <si>
    <t>Enter the optimal phases for each genotype</t>
  </si>
  <si>
    <t>Adjust the slice to convert Excel Index to Python slice</t>
  </si>
  <si>
    <t>Change the inclusion formula so that it can also force TRUE or force FALSE without losing the formula</t>
  </si>
  <si>
    <t>Reduce the low NLB to -15% (from -20%) to increase the feasibility of the Merinos</t>
  </si>
  <si>
    <t>Change the Optimum mating of EL to be a copy of the non-mated experiment (so that the same scenarios are carried out in both)</t>
  </si>
  <si>
    <t xml:space="preserve">   would be good to force a minimum of 50% mated, or report the number/proportion mated - perhaps a question for the webinar.</t>
  </si>
  <si>
    <t>Date of lambing start</t>
  </si>
  <si>
    <t>DOY start of Lambing</t>
  </si>
  <si>
    <t>Alter the exp description to simplify the summarising - Day of lambing</t>
  </si>
  <si>
    <t>Align rows in DataSpring with DataMaster (add one in TOL table)</t>
  </si>
  <si>
    <t>Add calcuations to do random calculations for the trials (requires iterative calcuation with 100 iterations)</t>
  </si>
  <si>
    <t>Simplify the Duplicate formula to use COUNTIF rather than MATCH</t>
  </si>
  <si>
    <t>2:,:</t>
  </si>
  <si>
    <t>Expand the Database 1 trials to 2500 trials with copy into Database 3 experiment</t>
  </si>
  <si>
    <t>Sort the Maternals Flk Str so that they represnet 25% of the trials</t>
  </si>
  <si>
    <t>Fix shape of the GI table in DataSpring</t>
  </si>
  <si>
    <t>Add DataAutumn! &amp; DataWinter! And change all formulas to refer to each sheet.</t>
  </si>
  <si>
    <t>Set ffcfw_inc to FALSE - to reduce the amount of HD that is required for the trials. (Might need to include it again for the trials that report LW patterns)</t>
  </si>
  <si>
    <t>Note: This value leads to no important cells (just here so that the formulas are consistent across the data sheets</t>
  </si>
  <si>
    <t>Set reporting of ffcfw to FALSE. Because it is not saved (above change)</t>
  </si>
  <si>
    <r>
      <t xml:space="preserve">Temporary fix to the Dry EL management. </t>
    </r>
    <r>
      <rPr>
        <b/>
        <sz val="11"/>
        <color theme="1"/>
        <rFont val="Calibri"/>
        <family val="2"/>
      </rPr>
      <t>Formula needs fixing later (when Refresh is set again)</t>
    </r>
  </si>
  <si>
    <t>Alter the est_dry_propn by TOL inputs. They didn't align with the dry management in each row of the table.</t>
  </si>
  <si>
    <t>Copy the dryman for the EL down for each trial in the mated EL exp (30). Also required adjusting the pointer which had been 0 but needed to be 1 (had not been copied from the Not Mated exp (20)</t>
  </si>
  <si>
    <t>Add the 2 other age at joining to Exp30</t>
  </si>
  <si>
    <t>Change Exp numbers to align with the Tool summary table (10, 20, 30 …)</t>
  </si>
  <si>
    <t>Remove the DSE report</t>
  </si>
  <si>
    <t>Add SAV for the reporting of ffcfw</t>
  </si>
  <si>
    <t>Add calculations for the slice number for each TOL (reporting of ffcfw)</t>
  </si>
  <si>
    <t>Remove any trace of previously wanting ffcfw_dams with a p axis</t>
  </si>
  <si>
    <t>Fix error in number of nutrition slices (caused because Exp 10 &amp; 20 now point to trial 2 rather than the template exp).</t>
  </si>
  <si>
    <t>Change order of the p slices in the ffcfw report SAV. Hopefully to change the order that they are reported. Report order was different due to being columns that have to be different</t>
  </si>
  <si>
    <t>run_ffcfw_cut_dams</t>
  </si>
  <si>
    <t>dam FFCFW weight (for selected generator periods)</t>
  </si>
  <si>
    <t>Add run_ffcfw_cut_dams to the Report options - it is a slow report so turn off if not required.</t>
  </si>
  <si>
    <t>Add a blank row under each experiment</t>
  </si>
  <si>
    <t>Add experiment (5) to identify the landuse constraint (Set up for 13 scenarios. First is the best bet. Then 3 TOL x 4 breeds)</t>
  </si>
  <si>
    <t>Fix genotype pointer for the LMU area to correctly calcualte the Breed/Genotype</t>
  </si>
  <si>
    <t>Add experiment for ewe numbers for grazing intensity</t>
  </si>
  <si>
    <t>Change the definition of proportion of ewe lambs joined to be descending (so that 100% and 0% are adjacent)</t>
  </si>
  <si>
    <t>Change the feed supply adjustement to be -0.5, +0.5 &amp; +1.0 (to include a negative value too)</t>
  </si>
  <si>
    <t>Switch back to non-iterative calculation - except when calculating the circular formulas. Consider overwriting the circular formulas with values when the values are calculated</t>
  </si>
  <si>
    <t>Removed the "Yrl" description for wethers. Fixed the 5.5yo &amp; 6.5yo description to line up with the SAV definition</t>
  </si>
  <si>
    <t>Fix the Maternal flock structure to selling as lambs and 6.5yo - rather than optimising</t>
  </si>
  <si>
    <t>Set the retain 5 yo dams value to 90% from 95%.</t>
  </si>
  <si>
    <t>Change Exp Desc font to Consolas 10pt with 80% zoom - to give character alignment and easier viewing of the trial desciption</t>
  </si>
  <si>
    <t>Add bnd_max_sale_age_dams_g3 to Experiment! and Data!</t>
  </si>
  <si>
    <t>bnd_max_sale_age_female_g3</t>
  </si>
  <si>
    <t>Fix the wether sale age range that wasn't corrected from when yearlings were removed</t>
  </si>
  <si>
    <t>Change the zoom for some screens</t>
  </si>
  <si>
    <t>fs_use_number</t>
  </si>
  <si>
    <t>fs_create_number</t>
  </si>
  <si>
    <t>fs_create_pkl</t>
  </si>
  <si>
    <t>Add fs_create_number as a separate SAV to number to use. Change the order of the SAV so that it follows that logic that the fs_pkl is used early in the run and created late in the run.</t>
  </si>
  <si>
    <t>LTW_loops</t>
  </si>
  <si>
    <t>r2adjust_inc</t>
  </si>
  <si>
    <t>:,:</t>
  </si>
  <si>
    <t>Add sav[LTW_loops], sav[r2adjust_inc] &amp; sav[feedsupply_adj_r2p]</t>
  </si>
  <si>
    <t>Add experiment to test N33 model against N11 with and without LTW.</t>
  </si>
  <si>
    <t>Add to the Feed supply experiment</t>
  </si>
  <si>
    <t>run_mvf</t>
  </si>
  <si>
    <t>marginal value of feed in each period</t>
  </si>
  <si>
    <t>Add marginal value of feed report</t>
  </si>
  <si>
    <t>Set reportffcfw to False in feed supply experiment because was not working with optional report t axis.</t>
  </si>
  <si>
    <t>Add extra trials to the feed supply experiment for TOL x Breed x age joined x GI</t>
  </si>
  <si>
    <t>Remove special characters from the Trial descriptions (replace % with *100 p)</t>
  </si>
  <si>
    <t>Fix bnd_lo_dams that was aimed at forcing some anmals of each class. Was causing infeasible error.</t>
  </si>
  <si>
    <t>Fix error in minroe of feed supply experiment</t>
  </si>
  <si>
    <t>Change Period_is_report_ffcfw in Quicktest to examine gen_with_t and the TOL</t>
  </si>
  <si>
    <t>Add experiment to test wether flock structure. Need EL to be selected before testing is possible.</t>
  </si>
  <si>
    <t>Finalise the feedsupply experiment - LTW: Sort control table in master &amp; formulas in Experiment!</t>
  </si>
  <si>
    <t>Description of this change</t>
  </si>
  <si>
    <t>Add extra options for AgeJ to cover if it is converted to a category with 5 levels</t>
  </si>
  <si>
    <t>Tidy up the LTW adj data table in DataMaster because don't need a separate table for BMT (for the adjustments tested - because BBB &amp; BMT test the same feed supply adjustments)</t>
  </si>
  <si>
    <t>Add reporting of LW &amp; mortality to the trial that creates the final pkl_fs file (so this feed supply can be hand check for problem periods)</t>
  </si>
  <si>
    <t>Add a machine number option to the Exp Group (that corresponds to the Breed) so that trials can be spread across multiple Nimbus machines (or google machines)</t>
  </si>
  <si>
    <t>Expand the ranges for i.FS_Strategy to include the 5th level of AgeJ</t>
  </si>
  <si>
    <t>Period definitions for regions to control feed supply (with TOL, AgeJ impacts)</t>
  </si>
  <si>
    <t>Added AgeJ to ReportFFCFW &amp; changed slice formulas in i.FS_Strategy to reference calculatioins done in i.Periods</t>
  </si>
  <si>
    <t>Add the extra AgeJ trials to the FS experiment and alter the TRUE/FALSE formula on the reportFFCFW</t>
  </si>
  <si>
    <t>Fix the formulas for the feed supply pickle to use. So that a formula picks up when GI requires different trial and BBT requires different FS</t>
  </si>
  <si>
    <t>Change the First trial for the BBT to the last of the no 't' axis trials. This should allow the BBB pkl_fs to be used</t>
  </si>
  <si>
    <t>Fix FS_Strategic period offsets for Pregnancy to allow for the addition of the mid-preg period in the input table</t>
  </si>
  <si>
    <t>Split the LTW adj Feed Supply across the 3 TOL data sheets.</t>
  </si>
  <si>
    <t>Simplify, then generalise the feed supply options formulas for the LTW levels</t>
  </si>
  <si>
    <t xml:space="preserve">Change the LTW levels to only be EP &amp; multiples in late preg. </t>
  </si>
  <si>
    <t>Add the 9 levels by 3 ages to the LTW optimisation in Experiment!</t>
  </si>
  <si>
    <t>Add the extra 2 AgeJ to FSStrategic in Experiment!</t>
  </si>
  <si>
    <t>Add extra 2 levels of AgeJ to the Mated EL experiment</t>
  </si>
  <si>
    <t>Fix display of NLB in the description (include the *100)</t>
  </si>
  <si>
    <t>Add 12 standard scenarios to the Not Mated Experiment. Refresh the experiment definition</t>
  </si>
  <si>
    <t>Reduced the range for the 'Duplicate' calculation in Not Mated to speed calculation</t>
  </si>
  <si>
    <t>Added input tables for the optimum adjustment for the LWC during joining. Connected to the offset in the feed supply expt in Experiment!</t>
  </si>
  <si>
    <t>Fixed error in the LTWAdj offset that was pointing to C33 for the Breed whereas it should have been C34</t>
  </si>
  <si>
    <t>nut_mask_dams_oWi</t>
  </si>
  <si>
    <t>Remove BBT from the the trials carried out</t>
  </si>
  <si>
    <t>Change owi to oWi to align with the new code</t>
  </si>
  <si>
    <t>Added formula back that had been deleted for calculating the FeedSupply adjustment associated with the optimum LWCJ for the final trial</t>
  </si>
  <si>
    <t>Next: Remove the wether flock structures, check that the different levels of the trials can be run without recommitting (but still exclude trials based on BBT &amp; GI starting later)</t>
  </si>
  <si>
    <t>Add cell comment that QuickTest needs to have the full output saved (so that the Variable Summary with the model name can be tracked in Git)</t>
  </si>
  <si>
    <t>nlb_c2</t>
  </si>
  <si>
    <t>Change to LMAT conception calculation</t>
  </si>
  <si>
    <t>run_feedbudget</t>
  </si>
  <si>
    <t>report feed budget (big report)</t>
  </si>
  <si>
    <t/>
  </si>
  <si>
    <t>0:1, 50:63</t>
  </si>
  <si>
    <t>0:1, 63:76</t>
  </si>
  <si>
    <t>2:3, 63:76</t>
  </si>
  <si>
    <t>3:4, 63:76</t>
  </si>
  <si>
    <t>4:5, 63:76</t>
  </si>
  <si>
    <t>5:6, 63:76</t>
  </si>
  <si>
    <t>6:7, 63:76</t>
  </si>
  <si>
    <t>0:1, 53:66</t>
  </si>
  <si>
    <t>0:1, 66:79</t>
  </si>
  <si>
    <t>2:3, 66:79</t>
  </si>
  <si>
    <t>3:4, 66:79</t>
  </si>
  <si>
    <t>4:5, 66:79</t>
  </si>
  <si>
    <t>5:6, 66:79</t>
  </si>
  <si>
    <t>6:7, 66:79</t>
  </si>
  <si>
    <t>0:1, 55:68</t>
  </si>
  <si>
    <t>0:1, 68:81</t>
  </si>
  <si>
    <t>2:3, 68:81</t>
  </si>
  <si>
    <t>3:4, 68:81</t>
  </si>
  <si>
    <t>4:5, 68:81</t>
  </si>
  <si>
    <t>5:6, 68:81</t>
  </si>
  <si>
    <t>6:7, 68:81</t>
  </si>
  <si>
    <t>0:1, 57:70</t>
  </si>
  <si>
    <t>0:1, 70:83</t>
  </si>
  <si>
    <t>2:3, 70:83</t>
  </si>
  <si>
    <t>3:4, 70:83</t>
  </si>
  <si>
    <t>4:5, 70:83</t>
  </si>
  <si>
    <t>5:6, 70:83</t>
  </si>
  <si>
    <t>6:7, 70:83</t>
  </si>
  <si>
    <t>0:1, 59:72</t>
  </si>
  <si>
    <t>0:1, 72:85</t>
  </si>
  <si>
    <t>2:3, 72:85</t>
  </si>
  <si>
    <t>3:4, 72:85</t>
  </si>
  <si>
    <t>4:5, 72:85</t>
  </si>
  <si>
    <t>5:6, 72:85</t>
  </si>
  <si>
    <t>6:7, 72:85</t>
  </si>
  <si>
    <t>0:1, 102:115</t>
  </si>
  <si>
    <t>0:1, 115:128</t>
  </si>
  <si>
    <t>2:3, 115:128</t>
  </si>
  <si>
    <t>3:4, 115:128</t>
  </si>
  <si>
    <t>4:5, 115:128</t>
  </si>
  <si>
    <t>5:6, 115:128</t>
  </si>
  <si>
    <t>6:7, 115:128</t>
  </si>
  <si>
    <t>0:1, 154:167</t>
  </si>
  <si>
    <t>0:1, 167:180</t>
  </si>
  <si>
    <t>2:3, 167:180</t>
  </si>
  <si>
    <t>3:4, 167:180</t>
  </si>
  <si>
    <t>4:5, 167:180</t>
  </si>
  <si>
    <t>5:6, 167:180</t>
  </si>
  <si>
    <t>6:7, 167:180</t>
  </si>
  <si>
    <t>0:1, 206:219</t>
  </si>
  <si>
    <t>0:1, 219:232</t>
  </si>
  <si>
    <t>2:3, 219:232</t>
  </si>
  <si>
    <t>3:4, 219:232</t>
  </si>
  <si>
    <t>4:5, 219:232</t>
  </si>
  <si>
    <t>5:6, 219:232</t>
  </si>
  <si>
    <t>6:7, 219:232</t>
  </si>
  <si>
    <t>0:1, 258:271</t>
  </si>
  <si>
    <t>0:1, 271:284</t>
  </si>
  <si>
    <t>2:3, 271:284</t>
  </si>
  <si>
    <t>3:4, 271:284</t>
  </si>
  <si>
    <t>4:5, 271:284</t>
  </si>
  <si>
    <t>5:6, 271:284</t>
  </si>
  <si>
    <t>6:7, 271:284</t>
  </si>
  <si>
    <t>0:1, 310:323</t>
  </si>
  <si>
    <t>0:1, 323:336</t>
  </si>
  <si>
    <t>2:3, 323:336</t>
  </si>
  <si>
    <t>3:4, 323:336</t>
  </si>
  <si>
    <t>4:5, 323:336</t>
  </si>
  <si>
    <t>5:6, 323:336</t>
  </si>
  <si>
    <t>6:7, 323:336</t>
  </si>
  <si>
    <t>26:27, 68:81</t>
  </si>
  <si>
    <t>27:28, 68:81</t>
  </si>
  <si>
    <t>28:29, 68:81</t>
  </si>
  <si>
    <t>29:30, 68:81</t>
  </si>
  <si>
    <t>30:31, 68:81</t>
  </si>
  <si>
    <t>0:1, 58:71</t>
  </si>
  <si>
    <t>0:1, 71:84</t>
  </si>
  <si>
    <t>26:27, 71:84</t>
  </si>
  <si>
    <t>27:28, 71:84</t>
  </si>
  <si>
    <t>28:29, 71:84</t>
  </si>
  <si>
    <t>29:30, 71:84</t>
  </si>
  <si>
    <t>30:31, 71:84</t>
  </si>
  <si>
    <t>0:1, 60:73</t>
  </si>
  <si>
    <t>0:1, 73:86</t>
  </si>
  <si>
    <t>26:27, 73:86</t>
  </si>
  <si>
    <t>27:28, 73:86</t>
  </si>
  <si>
    <t>28:29, 73:86</t>
  </si>
  <si>
    <t>29:30, 73:86</t>
  </si>
  <si>
    <t>30:31, 73:86</t>
  </si>
  <si>
    <t>0:1, 62:75</t>
  </si>
  <si>
    <t>0:1, 75:88</t>
  </si>
  <si>
    <t>26:27, 75:88</t>
  </si>
  <si>
    <t>27:28, 75:88</t>
  </si>
  <si>
    <t>28:29, 75:88</t>
  </si>
  <si>
    <t>29:30, 75:88</t>
  </si>
  <si>
    <t>30:31, 75:88</t>
  </si>
  <si>
    <t>0:1, 64:77</t>
  </si>
  <si>
    <t>0:1, 77:90</t>
  </si>
  <si>
    <t>26:27, 77:90</t>
  </si>
  <si>
    <t>27:28, 77:90</t>
  </si>
  <si>
    <t>28:29, 77:90</t>
  </si>
  <si>
    <t>29:30, 77:90</t>
  </si>
  <si>
    <t>30:31, 77:90</t>
  </si>
  <si>
    <t>0:1, 107:120</t>
  </si>
  <si>
    <t>0:1, 120:133</t>
  </si>
  <si>
    <t>26:27, 120:133</t>
  </si>
  <si>
    <t>27:28, 120:133</t>
  </si>
  <si>
    <t>28:29, 120:133</t>
  </si>
  <si>
    <t>29:30, 120:133</t>
  </si>
  <si>
    <t>30:31, 120:133</t>
  </si>
  <si>
    <t>0:1, 159:172</t>
  </si>
  <si>
    <t>0:1, 172:185</t>
  </si>
  <si>
    <t>26:27, 172:185</t>
  </si>
  <si>
    <t>27:28, 172:185</t>
  </si>
  <si>
    <t>28:29, 172:185</t>
  </si>
  <si>
    <t>29:30, 172:185</t>
  </si>
  <si>
    <t>30:31, 172:185</t>
  </si>
  <si>
    <t>0:1, 211:224</t>
  </si>
  <si>
    <t>0:1, 224:237</t>
  </si>
  <si>
    <t>26:27, 224:237</t>
  </si>
  <si>
    <t>27:28, 224:237</t>
  </si>
  <si>
    <t>28:29, 224:237</t>
  </si>
  <si>
    <t>29:30, 224:237</t>
  </si>
  <si>
    <t>30:31, 224:237</t>
  </si>
  <si>
    <t>0:1, 263:276</t>
  </si>
  <si>
    <t>0:1, 276:289</t>
  </si>
  <si>
    <t>26:27, 276:289</t>
  </si>
  <si>
    <t>27:28, 276:289</t>
  </si>
  <si>
    <t>28:29, 276:289</t>
  </si>
  <si>
    <t>29:30, 276:289</t>
  </si>
  <si>
    <t>30:31, 276:289</t>
  </si>
  <si>
    <t>0:1, 315:328</t>
  </si>
  <si>
    <t>0:1, 328:341</t>
  </si>
  <si>
    <t>26:27, 328:341</t>
  </si>
  <si>
    <t>27:28, 328:341</t>
  </si>
  <si>
    <t>28:29, 328:341</t>
  </si>
  <si>
    <t>29:30, 328:341</t>
  </si>
  <si>
    <t>30:31, 328:341</t>
  </si>
  <si>
    <t>50:51, 73:86</t>
  </si>
  <si>
    <t>51:52, 73:86</t>
  </si>
  <si>
    <t>52:53, 73:86</t>
  </si>
  <si>
    <t>53:54, 73:86</t>
  </si>
  <si>
    <t>54:55, 73:86</t>
  </si>
  <si>
    <t>0:1, 76:89</t>
  </si>
  <si>
    <t>50:51, 76:89</t>
  </si>
  <si>
    <t>51:52, 76:89</t>
  </si>
  <si>
    <t>52:53, 76:89</t>
  </si>
  <si>
    <t>53:54, 76:89</t>
  </si>
  <si>
    <t>54:55, 76:89</t>
  </si>
  <si>
    <t>0:1, 65:78</t>
  </si>
  <si>
    <t>0:1, 78:91</t>
  </si>
  <si>
    <t>50:51, 78:91</t>
  </si>
  <si>
    <t>51:52, 78:91</t>
  </si>
  <si>
    <t>52:53, 78:91</t>
  </si>
  <si>
    <t>53:54, 78:91</t>
  </si>
  <si>
    <t>54:55, 78:91</t>
  </si>
  <si>
    <t>0:1, 67:80</t>
  </si>
  <si>
    <t>0:1, 80:93</t>
  </si>
  <si>
    <t>50:51, 80:93</t>
  </si>
  <si>
    <t>51:52, 80:93</t>
  </si>
  <si>
    <t>52:53, 80:93</t>
  </si>
  <si>
    <t>53:54, 80:93</t>
  </si>
  <si>
    <t>54:55, 80:93</t>
  </si>
  <si>
    <t>0:1, 69:82</t>
  </si>
  <si>
    <t>0:1, 82:95</t>
  </si>
  <si>
    <t>50:51, 82:95</t>
  </si>
  <si>
    <t>51:52, 82:95</t>
  </si>
  <si>
    <t>52:53, 82:95</t>
  </si>
  <si>
    <t>53:54, 82:95</t>
  </si>
  <si>
    <t>54:55, 82:95</t>
  </si>
  <si>
    <t>0:1, 112:125</t>
  </si>
  <si>
    <t>0:1, 125:138</t>
  </si>
  <si>
    <t>50:51, 125:138</t>
  </si>
  <si>
    <t>51:52, 125:138</t>
  </si>
  <si>
    <t>52:53, 125:138</t>
  </si>
  <si>
    <t>53:54, 125:138</t>
  </si>
  <si>
    <t>54:55, 125:138</t>
  </si>
  <si>
    <t>0:1, 164:177</t>
  </si>
  <si>
    <t>0:1, 177:190</t>
  </si>
  <si>
    <t>50:51, 177:190</t>
  </si>
  <si>
    <t>51:52, 177:190</t>
  </si>
  <si>
    <t>52:53, 177:190</t>
  </si>
  <si>
    <t>53:54, 177:190</t>
  </si>
  <si>
    <t>54:55, 177:190</t>
  </si>
  <si>
    <t>0:1, 216:229</t>
  </si>
  <si>
    <t>0:1, 229:242</t>
  </si>
  <si>
    <t>50:51, 229:242</t>
  </si>
  <si>
    <t>51:52, 229:242</t>
  </si>
  <si>
    <t>52:53, 229:242</t>
  </si>
  <si>
    <t>53:54, 229:242</t>
  </si>
  <si>
    <t>54:55, 229:242</t>
  </si>
  <si>
    <t>0:1, 268:281</t>
  </si>
  <si>
    <t>0:1, 281:294</t>
  </si>
  <si>
    <t>50:51, 281:294</t>
  </si>
  <si>
    <t>51:52, 281:294</t>
  </si>
  <si>
    <t>52:53, 281:294</t>
  </si>
  <si>
    <t>53:54, 281:294</t>
  </si>
  <si>
    <t>54:55, 281:294</t>
  </si>
  <si>
    <t>0:1, 320:333</t>
  </si>
  <si>
    <t>0:1, 333:346</t>
  </si>
  <si>
    <t>50:51, 333:346</t>
  </si>
  <si>
    <t>51:52, 333:346</t>
  </si>
  <si>
    <t>52:53, 333:346</t>
  </si>
  <si>
    <t>53:54, 333:346</t>
  </si>
  <si>
    <t>54:55, 333:346</t>
  </si>
  <si>
    <t>146:147, 63:76</t>
  </si>
  <si>
    <t>147:148, 63:76</t>
  </si>
  <si>
    <t>148:149, 63:76</t>
  </si>
  <si>
    <t>149:150, 63:76</t>
  </si>
  <si>
    <t>150:151, 63:76</t>
  </si>
  <si>
    <t>146:147, 66:79</t>
  </si>
  <si>
    <t>147:148, 66:79</t>
  </si>
  <si>
    <t>148:149, 66:79</t>
  </si>
  <si>
    <t>149:150, 66:79</t>
  </si>
  <si>
    <t>150:151, 66:79</t>
  </si>
  <si>
    <t>146:147, 68:81</t>
  </si>
  <si>
    <t>147:148, 68:81</t>
  </si>
  <si>
    <t>148:149, 68:81</t>
  </si>
  <si>
    <t>149:150, 68:81</t>
  </si>
  <si>
    <t>150:151, 68:81</t>
  </si>
  <si>
    <t>146:147, 70:83</t>
  </si>
  <si>
    <t>147:148, 70:83</t>
  </si>
  <si>
    <t>148:149, 70:83</t>
  </si>
  <si>
    <t>149:150, 70:83</t>
  </si>
  <si>
    <t>150:151, 70:83</t>
  </si>
  <si>
    <t>146:147, 72:85</t>
  </si>
  <si>
    <t>147:148, 72:85</t>
  </si>
  <si>
    <t>148:149, 72:85</t>
  </si>
  <si>
    <t>149:150, 72:85</t>
  </si>
  <si>
    <t>150:151, 72:85</t>
  </si>
  <si>
    <t>146:147, 115:128</t>
  </si>
  <si>
    <t>147:148, 115:128</t>
  </si>
  <si>
    <t>148:149, 115:128</t>
  </si>
  <si>
    <t>149:150, 115:128</t>
  </si>
  <si>
    <t>150:151, 115:128</t>
  </si>
  <si>
    <t>146:147, 167:180</t>
  </si>
  <si>
    <t>147:148, 167:180</t>
  </si>
  <si>
    <t>148:149, 167:180</t>
  </si>
  <si>
    <t>149:150, 167:180</t>
  </si>
  <si>
    <t>150:151, 167:180</t>
  </si>
  <si>
    <t>146:147, 219:232</t>
  </si>
  <si>
    <t>147:148, 219:232</t>
  </si>
  <si>
    <t>148:149, 219:232</t>
  </si>
  <si>
    <t>149:150, 219:232</t>
  </si>
  <si>
    <t>150:151, 219:232</t>
  </si>
  <si>
    <t>146:147, 271:284</t>
  </si>
  <si>
    <t>147:148, 271:284</t>
  </si>
  <si>
    <t>148:149, 271:284</t>
  </si>
  <si>
    <t>149:150, 271:284</t>
  </si>
  <si>
    <t>150:151, 271:284</t>
  </si>
  <si>
    <t>146:147, 323:336</t>
  </si>
  <si>
    <t>147:148, 323:336</t>
  </si>
  <si>
    <t>148:149, 323:336</t>
  </si>
  <si>
    <t>149:150, 323:336</t>
  </si>
  <si>
    <t>150:151, 323:336</t>
  </si>
  <si>
    <t>170:171, 68:81</t>
  </si>
  <si>
    <t>171:172, 68:81</t>
  </si>
  <si>
    <t>172:173, 68:81</t>
  </si>
  <si>
    <t>173:174, 68:81</t>
  </si>
  <si>
    <t>174:175, 68:81</t>
  </si>
  <si>
    <t>170:171, 71:84</t>
  </si>
  <si>
    <t>171:172, 71:84</t>
  </si>
  <si>
    <t>172:173, 71:84</t>
  </si>
  <si>
    <t>173:174, 71:84</t>
  </si>
  <si>
    <t>174:175, 71:84</t>
  </si>
  <si>
    <t>170:171, 73:86</t>
  </si>
  <si>
    <t>171:172, 73:86</t>
  </si>
  <si>
    <t>172:173, 73:86</t>
  </si>
  <si>
    <t>173:174, 73:86</t>
  </si>
  <si>
    <t>174:175, 73:86</t>
  </si>
  <si>
    <t>170:171, 75:88</t>
  </si>
  <si>
    <t>171:172, 75:88</t>
  </si>
  <si>
    <t>172:173, 75:88</t>
  </si>
  <si>
    <t>173:174, 75:88</t>
  </si>
  <si>
    <t>174:175, 75:88</t>
  </si>
  <si>
    <t>170:171, 77:90</t>
  </si>
  <si>
    <t>171:172, 77:90</t>
  </si>
  <si>
    <t>172:173, 77:90</t>
  </si>
  <si>
    <t>173:174, 77:90</t>
  </si>
  <si>
    <t>174:175, 77:90</t>
  </si>
  <si>
    <t>170:171, 120:133</t>
  </si>
  <si>
    <t>171:172, 120:133</t>
  </si>
  <si>
    <t>172:173, 120:133</t>
  </si>
  <si>
    <t>173:174, 120:133</t>
  </si>
  <si>
    <t>174:175, 120:133</t>
  </si>
  <si>
    <t>170:171, 172:185</t>
  </si>
  <si>
    <t>171:172, 172:185</t>
  </si>
  <si>
    <t>172:173, 172:185</t>
  </si>
  <si>
    <t>173:174, 172:185</t>
  </si>
  <si>
    <t>174:175, 172:185</t>
  </si>
  <si>
    <t>170:171, 224:237</t>
  </si>
  <si>
    <t>171:172, 224:237</t>
  </si>
  <si>
    <t>172:173, 224:237</t>
  </si>
  <si>
    <t>173:174, 224:237</t>
  </si>
  <si>
    <t>174:175, 224:237</t>
  </si>
  <si>
    <t>170:171, 276:289</t>
  </si>
  <si>
    <t>171:172, 276:289</t>
  </si>
  <si>
    <t>172:173, 276:289</t>
  </si>
  <si>
    <t>173:174, 276:289</t>
  </si>
  <si>
    <t>174:175, 276:289</t>
  </si>
  <si>
    <t>170:171, 328:341</t>
  </si>
  <si>
    <t>171:172, 328:341</t>
  </si>
  <si>
    <t>172:173, 328:341</t>
  </si>
  <si>
    <t>173:174, 328:341</t>
  </si>
  <si>
    <t>174:175, 328:341</t>
  </si>
  <si>
    <t>194:195, 73:86</t>
  </si>
  <si>
    <t>195:196, 73:86</t>
  </si>
  <si>
    <t>196:197, 73:86</t>
  </si>
  <si>
    <t>197:198, 73:86</t>
  </si>
  <si>
    <t>198:199, 73:86</t>
  </si>
  <si>
    <t>194:195, 76:89</t>
  </si>
  <si>
    <t>195:196, 76:89</t>
  </si>
  <si>
    <t>196:197, 76:89</t>
  </si>
  <si>
    <t>197:198, 76:89</t>
  </si>
  <si>
    <t>198:199, 76:89</t>
  </si>
  <si>
    <t>194:195, 78:91</t>
  </si>
  <si>
    <t>195:196, 78:91</t>
  </si>
  <si>
    <t>196:197, 78:91</t>
  </si>
  <si>
    <t>197:198, 78:91</t>
  </si>
  <si>
    <t>198:199, 78:91</t>
  </si>
  <si>
    <t>194:195, 80:93</t>
  </si>
  <si>
    <t>195:196, 80:93</t>
  </si>
  <si>
    <t>196:197, 80:93</t>
  </si>
  <si>
    <t>197:198, 80:93</t>
  </si>
  <si>
    <t>198:199, 80:93</t>
  </si>
  <si>
    <t>194:195, 82:95</t>
  </si>
  <si>
    <t>195:196, 82:95</t>
  </si>
  <si>
    <t>196:197, 82:95</t>
  </si>
  <si>
    <t>197:198, 82:95</t>
  </si>
  <si>
    <t>198:199, 82:95</t>
  </si>
  <si>
    <t>194:195, 125:138</t>
  </si>
  <si>
    <t>195:196, 125:138</t>
  </si>
  <si>
    <t>196:197, 125:138</t>
  </si>
  <si>
    <t>197:198, 125:138</t>
  </si>
  <si>
    <t>198:199, 125:138</t>
  </si>
  <si>
    <t>194:195, 177:190</t>
  </si>
  <si>
    <t>195:196, 177:190</t>
  </si>
  <si>
    <t>196:197, 177:190</t>
  </si>
  <si>
    <t>197:198, 177:190</t>
  </si>
  <si>
    <t>198:199, 177:190</t>
  </si>
  <si>
    <t>194:195, 229:242</t>
  </si>
  <si>
    <t>195:196, 229:242</t>
  </si>
  <si>
    <t>196:197, 229:242</t>
  </si>
  <si>
    <t>197:198, 229:242</t>
  </si>
  <si>
    <t>198:199, 229:242</t>
  </si>
  <si>
    <t>194:195, 281:294</t>
  </si>
  <si>
    <t>195:196, 281:294</t>
  </si>
  <si>
    <t>196:197, 281:294</t>
  </si>
  <si>
    <t>197:198, 281:294</t>
  </si>
  <si>
    <t>198:199, 281:294</t>
  </si>
  <si>
    <t>194:195, 333:346</t>
  </si>
  <si>
    <t>195:196, 333:346</t>
  </si>
  <si>
    <t>196:197, 333:346</t>
  </si>
  <si>
    <t>197:198, 333:346</t>
  </si>
  <si>
    <t>198:199, 333:346</t>
  </si>
  <si>
    <t>19:20, 33:50</t>
  </si>
  <si>
    <t>19:20, 50:55</t>
  </si>
  <si>
    <t>19:20, 55:76</t>
  </si>
  <si>
    <t>19:20, 85:102</t>
  </si>
  <si>
    <t>19:20, 36:53</t>
  </si>
  <si>
    <t>19:20, 53:58</t>
  </si>
  <si>
    <t>19:20, 58:79</t>
  </si>
  <si>
    <t>19:20, 88:102</t>
  </si>
  <si>
    <t>19:20, 38:55</t>
  </si>
  <si>
    <t>19:20, 55:60</t>
  </si>
  <si>
    <t>19:20, 60:81</t>
  </si>
  <si>
    <t>19:20, 90:102</t>
  </si>
  <si>
    <t>19:20, 40:57</t>
  </si>
  <si>
    <t>19:20, 57:62</t>
  </si>
  <si>
    <t>19:20, 62:83</t>
  </si>
  <si>
    <t>19:20, 92:102</t>
  </si>
  <si>
    <t>19:20, 42:59</t>
  </si>
  <si>
    <t>19:20, 59:64</t>
  </si>
  <si>
    <t>19:20, 64:85</t>
  </si>
  <si>
    <t>19:20, 94:102</t>
  </si>
  <si>
    <t>43:44, 38:55</t>
  </si>
  <si>
    <t>43:44, 55:60</t>
  </si>
  <si>
    <t>43:44, 60:81</t>
  </si>
  <si>
    <t>43:44, 90:107</t>
  </si>
  <si>
    <t>43:44, 41:58</t>
  </si>
  <si>
    <t>43:44, 58:63</t>
  </si>
  <si>
    <t>43:44, 63:84</t>
  </si>
  <si>
    <t>43:44, 93:107</t>
  </si>
  <si>
    <t>43:44, 43:60</t>
  </si>
  <si>
    <t>43:44, 60:65</t>
  </si>
  <si>
    <t>43:44, 65:86</t>
  </si>
  <si>
    <t>43:44, 95:107</t>
  </si>
  <si>
    <t>43:44, 45:62</t>
  </si>
  <si>
    <t>43:44, 62:67</t>
  </si>
  <si>
    <t>43:44, 67:88</t>
  </si>
  <si>
    <t>43:44, 97:107</t>
  </si>
  <si>
    <t>43:44, 47:64</t>
  </si>
  <si>
    <t>43:44, 64:69</t>
  </si>
  <si>
    <t>43:44, 69:90</t>
  </si>
  <si>
    <t>43:44, 99:107</t>
  </si>
  <si>
    <t>67:68, 43:60</t>
  </si>
  <si>
    <t>67:68, 60:65</t>
  </si>
  <si>
    <t>67:68, 65:86</t>
  </si>
  <si>
    <t>67:68, 95:112</t>
  </si>
  <si>
    <t>67:68, 46:63</t>
  </si>
  <si>
    <t>67:68, 63:68</t>
  </si>
  <si>
    <t>67:68, 68:89</t>
  </si>
  <si>
    <t>67:68, 98:112</t>
  </si>
  <si>
    <t>67:68, 48:65</t>
  </si>
  <si>
    <t>67:68, 65:70</t>
  </si>
  <si>
    <t>67:68, 70:91</t>
  </si>
  <si>
    <t>67:68, 100:112</t>
  </si>
  <si>
    <t>67:68, 50:67</t>
  </si>
  <si>
    <t>67:68, 67:72</t>
  </si>
  <si>
    <t>67:68, 72:93</t>
  </si>
  <si>
    <t>67:68, 102:112</t>
  </si>
  <si>
    <t>67:68, 52:69</t>
  </si>
  <si>
    <t>67:68, 69:74</t>
  </si>
  <si>
    <t>67:68, 74:95</t>
  </si>
  <si>
    <t>67:68, 104:112</t>
  </si>
  <si>
    <t>2:3,1:2,0:1</t>
  </si>
  <si>
    <t>2:3,4:5,0:1</t>
  </si>
  <si>
    <t>2:3,7:8,0:1</t>
  </si>
  <si>
    <t>2:3,10:11,0:1</t>
  </si>
  <si>
    <t>2:3,13:14,0:1</t>
  </si>
  <si>
    <t>2:3,16:17,0:1</t>
  </si>
  <si>
    <t>2:3,19:20,0:1</t>
  </si>
  <si>
    <t>2:3,1:2,3:4</t>
  </si>
  <si>
    <t>2:3,4:5,3:4</t>
  </si>
  <si>
    <t>2:3,7:8,3:4</t>
  </si>
  <si>
    <t>2:3,10:11,3:4</t>
  </si>
  <si>
    <t>2:3,13:14,3:4</t>
  </si>
  <si>
    <t>2:3,16:17,3:4</t>
  </si>
  <si>
    <t>2:3,19:20,3:4</t>
  </si>
  <si>
    <t>0:1,0:1</t>
  </si>
  <si>
    <t>12:13,0:1</t>
  </si>
  <si>
    <t>13:14,0:1</t>
  </si>
  <si>
    <t>26:27,0:1</t>
  </si>
  <si>
    <t>32:33,0:1</t>
  </si>
  <si>
    <t>14:15,0:1</t>
  </si>
  <si>
    <t>25:26,0:1</t>
  </si>
  <si>
    <t>31:32,0:1</t>
  </si>
  <si>
    <t>15:16,0:1</t>
  </si>
  <si>
    <t>24:25,0:1</t>
  </si>
  <si>
    <t>29:30,0:1</t>
  </si>
  <si>
    <t>2:3,0:1</t>
  </si>
  <si>
    <t>3:4,0:1</t>
  </si>
  <si>
    <t>5:6,0:1</t>
  </si>
  <si>
    <t>30:31,0:1</t>
  </si>
  <si>
    <t>12:13,1:2</t>
  </si>
  <si>
    <t>13:14,1:2</t>
  </si>
  <si>
    <t>14:15,1:2</t>
  </si>
  <si>
    <t>15:16,1:2</t>
  </si>
  <si>
    <t>16:17,1:2</t>
  </si>
  <si>
    <t>19:20,1:2</t>
  </si>
  <si>
    <t>18:19,1:2</t>
  </si>
  <si>
    <t>17:18,1:2</t>
  </si>
  <si>
    <t>10:11,1:2</t>
  </si>
  <si>
    <t>11:12,1:2</t>
  </si>
  <si>
    <t>9:10,1:2</t>
  </si>
  <si>
    <t>0:1,1:2</t>
  </si>
  <si>
    <t>26:27,1:2</t>
  </si>
  <si>
    <t>32:33,1:2</t>
  </si>
  <si>
    <t>25:26,1:2</t>
  </si>
  <si>
    <t>12:13,2:3</t>
  </si>
  <si>
    <t>13:14,2:3</t>
  </si>
  <si>
    <t>32:33,2:3</t>
  </si>
  <si>
    <t>31:32,2:3</t>
  </si>
  <si>
    <t>30:31,2:3</t>
  </si>
  <si>
    <t>19:20,2:3</t>
  </si>
  <si>
    <t>18:19,2:3</t>
  </si>
  <si>
    <t>0:1,2:3</t>
  </si>
  <si>
    <t>26:27,2:3</t>
  </si>
  <si>
    <t>14:15,2:3</t>
  </si>
  <si>
    <t>25:26,2:3</t>
  </si>
  <si>
    <t>15:16,2:3</t>
  </si>
  <si>
    <t>24:25,2:3</t>
  </si>
  <si>
    <t>29:30,2:3</t>
  </si>
  <si>
    <t>2:3,2:3</t>
  </si>
  <si>
    <t>:,3:4</t>
  </si>
  <si>
    <t>:,4:5</t>
  </si>
  <si>
    <t>:,5:6</t>
  </si>
  <si>
    <t>:,6:7</t>
  </si>
  <si>
    <t>:,7:8</t>
  </si>
  <si>
    <t>feedbud_inc</t>
  </si>
  <si>
    <t>SA variables to check if exist</t>
  </si>
  <si>
    <t>Add Feedbud report. Tidy up 'SA variable'!</t>
  </si>
  <si>
    <t>mask_z</t>
  </si>
  <si>
    <t>:</t>
  </si>
  <si>
    <t>1:-1</t>
  </si>
  <si>
    <t>Add sav[mask_z] with comments</t>
  </si>
  <si>
    <t>Convert to a Master exp.xl</t>
  </si>
  <si>
    <t>LTW_loops_increment</t>
  </si>
  <si>
    <t>Change the LTW_loop to increment and change other comments</t>
  </si>
  <si>
    <t>Change LTW_dams, LTW_offs &amp; minroe to default values in 'Model Standard for Analysis'</t>
  </si>
  <si>
    <t>seq_len</t>
  </si>
  <si>
    <t>overdraw_limit</t>
  </si>
  <si>
    <t>Report inclusions</t>
  </si>
  <si>
    <t>Model controls</t>
  </si>
  <si>
    <t>Feed supply &amp; LTW</t>
  </si>
  <si>
    <t>Equations &amp; REVs</t>
  </si>
  <si>
    <t>LW profiles &amp; nutrition</t>
  </si>
  <si>
    <t>Genotypes &amp; adjustments</t>
  </si>
  <si>
    <t>Management</t>
  </si>
  <si>
    <t>Costs &amp; Prices</t>
  </si>
  <si>
    <t>Region &amp; Farm</t>
  </si>
  <si>
    <t>Model structure</t>
  </si>
  <si>
    <t>mask_z[:]</t>
  </si>
  <si>
    <t>mask_z[1:-1]</t>
  </si>
  <si>
    <t>SE</t>
  </si>
  <si>
    <t>DSP</t>
  </si>
  <si>
    <t>SQ</t>
  </si>
  <si>
    <t>Other DSP vs SE tests</t>
  </si>
  <si>
    <t>overdraw</t>
  </si>
  <si>
    <t>std</t>
  </si>
  <si>
    <t>high</t>
  </si>
  <si>
    <t>low</t>
  </si>
  <si>
    <t>med</t>
  </si>
  <si>
    <t>Minroe</t>
  </si>
  <si>
    <t>Overdraw</t>
  </si>
  <si>
    <t>pinp_rot</t>
  </si>
  <si>
    <t>run_period_dates</t>
  </si>
  <si>
    <t>period dates and other key dates</t>
  </si>
  <si>
    <t>grainp_k</t>
  </si>
  <si>
    <t>10:12</t>
  </si>
  <si>
    <t>15:17</t>
  </si>
  <si>
    <t>mach_option</t>
  </si>
  <si>
    <t>Machine compliment</t>
  </si>
  <si>
    <t>interest_rate</t>
  </si>
  <si>
    <t>opp_cost_capital</t>
  </si>
  <si>
    <t>Interest</t>
  </si>
  <si>
    <t>Opportunity cost</t>
  </si>
  <si>
    <t>casual_ub</t>
  </si>
  <si>
    <t>seedharv_casual_ub</t>
  </si>
  <si>
    <t>Canola price</t>
  </si>
  <si>
    <t>Casual ub</t>
  </si>
  <si>
    <t>cropgrazing_inc</t>
  </si>
  <si>
    <t>Cropgrazin included</t>
  </si>
  <si>
    <t>all_rot_yield</t>
  </si>
  <si>
    <t>Crop yields</t>
  </si>
  <si>
    <t>Pasture productivity</t>
  </si>
  <si>
    <t>pgr</t>
  </si>
  <si>
    <t>pasture productivity</t>
  </si>
  <si>
    <t>scan</t>
  </si>
  <si>
    <t>Scan management</t>
  </si>
  <si>
    <t>REV</t>
  </si>
  <si>
    <t>CFW</t>
  </si>
  <si>
    <t>std (no rev)</t>
  </si>
  <si>
    <t>Repro</t>
  </si>
  <si>
    <t>inc_c1_variation</t>
  </si>
  <si>
    <t>inc_risk_aversion</t>
  </si>
  <si>
    <t>Risk aversion</t>
  </si>
  <si>
    <t>Risk</t>
  </si>
  <si>
    <t>risk method</t>
  </si>
  <si>
    <t>CARA risk coeff</t>
  </si>
  <si>
    <t>CRRA risk coeff</t>
  </si>
  <si>
    <t>No risk</t>
  </si>
  <si>
    <t>utility_method</t>
  </si>
  <si>
    <t>cara_risk_coef</t>
  </si>
  <si>
    <t>crra_risk_coef</t>
  </si>
  <si>
    <t>CARA-low</t>
  </si>
  <si>
    <t>CARA-high</t>
  </si>
  <si>
    <t>CRRA-low</t>
  </si>
  <si>
    <t>CRRA-high</t>
  </si>
  <si>
    <t>CFW_rev_use</t>
  </si>
  <si>
    <t>run_wc</t>
  </si>
  <si>
    <t>use_pkl_condensed_start_condition</t>
  </si>
  <si>
    <t>Pinp</t>
  </si>
  <si>
    <t>bnd_sup_per_dse</t>
  </si>
  <si>
    <t>run_saleage_offs</t>
  </si>
  <si>
    <t>2:,:,:</t>
  </si>
  <si>
    <t>manager_ub</t>
  </si>
  <si>
    <t>run_biomass_penalty</t>
  </si>
  <si>
    <t>biomass penalty from crop grazing and seeding timeliness</t>
  </si>
  <si>
    <t>mortalityx_ol0g1</t>
  </si>
  <si>
    <t>:,2:4,:</t>
  </si>
  <si>
    <t>:,:,1:,:,:</t>
  </si>
  <si>
    <t>732:733,2:3</t>
  </si>
  <si>
    <t>:,:,:,0:2,:</t>
  </si>
  <si>
    <t>run_profit</t>
  </si>
  <si>
    <t>run_croparea_qsz</t>
  </si>
  <si>
    <t>run_numbers_qsz</t>
  </si>
  <si>
    <t>capital_limit</t>
  </si>
  <si>
    <t>inc_sup_selectivity</t>
  </si>
  <si>
    <t>max_sup_selectivity</t>
  </si>
  <si>
    <t>poc_inc</t>
  </si>
  <si>
    <t>go_mask_use_number</t>
  </si>
  <si>
    <t>go_mask_create_number</t>
  </si>
  <si>
    <t>go_mask_z_inc_z</t>
  </si>
  <si>
    <t>mask_no_tactics_z</t>
  </si>
  <si>
    <t>mask_stock_no_tactics_z</t>
  </si>
  <si>
    <t>go pasture mask</t>
  </si>
  <si>
    <t>rot tactics mask</t>
  </si>
  <si>
    <t>stk tactics mask</t>
  </si>
  <si>
    <t>POC tactics inc</t>
  </si>
  <si>
    <t>poc_inc_z</t>
  </si>
  <si>
    <t>cropgrazing_inc_z</t>
  </si>
  <si>
    <t>typ</t>
  </si>
  <si>
    <t>8:9</t>
  </si>
  <si>
    <t>run_cropcon</t>
  </si>
  <si>
    <t>mask_no_rot_tactics_z</t>
  </si>
  <si>
    <t>no_cropgraze_z0</t>
  </si>
  <si>
    <t>no_cropgraze_z1</t>
  </si>
  <si>
    <t>no_cropgraze_z2</t>
  </si>
  <si>
    <t>no_cropgraze_z3</t>
  </si>
  <si>
    <t>no_cropgraze_z4</t>
  </si>
  <si>
    <t>no_cropgraze_z5</t>
  </si>
  <si>
    <t>no_cropgraze_z6</t>
  </si>
  <si>
    <t>no_cropgraze_z7</t>
  </si>
  <si>
    <t>yes_cropgraze_z0</t>
  </si>
  <si>
    <t>yes_cropgraze_z1</t>
  </si>
  <si>
    <t>yes_cropgraze_z2</t>
  </si>
  <si>
    <t>yes_cropgraze_z3</t>
  </si>
  <si>
    <t>yes_cropgraze_z4</t>
  </si>
  <si>
    <t>yes_cropgraze_z5</t>
  </si>
  <si>
    <t>yes_cropgraze_z6</t>
  </si>
  <si>
    <t>yes_cropgraze_z7</t>
  </si>
  <si>
    <t>no_poc_z0</t>
  </si>
  <si>
    <t>no_poc_z1</t>
  </si>
  <si>
    <t>no_poc_z2</t>
  </si>
  <si>
    <t>no_poc_z3</t>
  </si>
  <si>
    <t>no_poc_z4</t>
  </si>
  <si>
    <t>no_poc_z5</t>
  </si>
  <si>
    <t>no_poc_z6</t>
  </si>
  <si>
    <t>no_poc_z7</t>
  </si>
  <si>
    <t>yes_poc_z0</t>
  </si>
  <si>
    <t>yes_poc_z1</t>
  </si>
  <si>
    <t>yes_poc_z2</t>
  </si>
  <si>
    <t>yes_poc_z3</t>
  </si>
  <si>
    <t>yes_poc_z4</t>
  </si>
  <si>
    <t>yes_poc_z5</t>
  </si>
  <si>
    <t>yes_poc_z6</t>
  </si>
  <si>
    <t>yes_poc_z7</t>
  </si>
  <si>
    <t>no_go_z0</t>
  </si>
  <si>
    <t>no_go_z1</t>
  </si>
  <si>
    <t>no_go_z2</t>
  </si>
  <si>
    <t>no_go_z3</t>
  </si>
  <si>
    <t>no_go_z4</t>
  </si>
  <si>
    <t>no_go_z5</t>
  </si>
  <si>
    <t>no_go_z6</t>
  </si>
  <si>
    <t>no_go_z7</t>
  </si>
  <si>
    <t>yes_go_z0</t>
  </si>
  <si>
    <t>yes_go_z1</t>
  </si>
  <si>
    <t>yes_go_z2</t>
  </si>
  <si>
    <t>yes_go_z3</t>
  </si>
  <si>
    <t>yes_go_z4</t>
  </si>
  <si>
    <t>yes_go_z5</t>
  </si>
  <si>
    <t>yes_go_z6</t>
  </si>
  <si>
    <t>yes_go_z7</t>
  </si>
  <si>
    <t>no_rot_z0</t>
  </si>
  <si>
    <t>no_rot_z1</t>
  </si>
  <si>
    <t>no_rot_z2</t>
  </si>
  <si>
    <t>no_rot_z3</t>
  </si>
  <si>
    <t>no_rot_z4</t>
  </si>
  <si>
    <t>no_rot_z5</t>
  </si>
  <si>
    <t>no_rot_z6</t>
  </si>
  <si>
    <t>no_rot_z7</t>
  </si>
  <si>
    <t>yes_rot_z0</t>
  </si>
  <si>
    <t>yes_rot_z1</t>
  </si>
  <si>
    <t>yes_rot_z2</t>
  </si>
  <si>
    <t>yes_rot_z3</t>
  </si>
  <si>
    <t>yes_rot_z4</t>
  </si>
  <si>
    <t>yes_rot_z5</t>
  </si>
  <si>
    <t>yes_rot_z6</t>
  </si>
  <si>
    <t>yes_rot_z7</t>
  </si>
  <si>
    <t>no_stk_z0</t>
  </si>
  <si>
    <t>no_stk_z1</t>
  </si>
  <si>
    <t>no_stk_z2</t>
  </si>
  <si>
    <t>no_stk_z3</t>
  </si>
  <si>
    <t>no_stk_z4</t>
  </si>
  <si>
    <t>no_stk_z5</t>
  </si>
  <si>
    <t>no_stk_z6</t>
  </si>
  <si>
    <t>no_stk_z7</t>
  </si>
  <si>
    <t>yes_stk_z0</t>
  </si>
  <si>
    <t>yes_stk_z1</t>
  </si>
  <si>
    <t>yes_stk_z2</t>
  </si>
  <si>
    <t>yes_stk_z3</t>
  </si>
  <si>
    <t>yes_stk_z4</t>
  </si>
  <si>
    <t>yes_stk_z5</t>
  </si>
  <si>
    <t>yes_stk_z6</t>
  </si>
  <si>
    <t>yes_stk_z7</t>
  </si>
  <si>
    <t>no_cropgraze_allZ</t>
  </si>
  <si>
    <t>yes_cropgraze_allZ</t>
  </si>
  <si>
    <t>yes_stk_allZ</t>
  </si>
  <si>
    <t>no_stk_allZ</t>
  </si>
  <si>
    <t>yes_rot_allZ</t>
  </si>
  <si>
    <t>no_rot_allZ</t>
  </si>
  <si>
    <t>yes_go_allZ</t>
  </si>
  <si>
    <t>no_go_allZ</t>
  </si>
  <si>
    <t>yes_poc_allZ</t>
  </si>
  <si>
    <t>no_poc_allZ</t>
  </si>
  <si>
    <t>zsdfg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</si>
</sst>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E+00"/>
  </numFmts>
  <fonts count="33">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rgb="FF0000CC"/>
      <name val="Calibri"/>
      <family val="2"/>
      <scheme val="minor"/>
    </font>
    <font>
      <b/>
      <sz val="11"/>
      <color theme="1"/>
      <name val="Calibri"/>
      <family val="2"/>
    </font>
    <font>
      <sz val="11"/>
      <name val="Calibri"/>
      <family val="2"/>
      <scheme val="minor"/>
    </font>
    <font>
      <u val="singleAccounting"/>
      <sz val="10"/>
      <name val="Calibri"/>
      <family val="2"/>
      <scheme val="minor"/>
    </font>
    <font>
      <sz val="10"/>
      <color theme="0"/>
      <name val="Calibri"/>
      <family val="2"/>
      <scheme val="minor"/>
    </font>
    <font>
      <b/>
      <sz val="10"/>
      <color rgb="FFFF0000"/>
      <name val="Calibri"/>
      <family val="2"/>
      <scheme val="minor"/>
    </font>
    <font>
      <sz val="11"/>
      <color rgb="FFFF0000"/>
      <name val="Calibri"/>
      <family val="2"/>
      <scheme val="minor"/>
    </font>
    <font>
      <sz val="9"/>
      <color rgb="FF0000CC"/>
      <name val="Calibri"/>
      <family val="2"/>
      <scheme val="minor"/>
    </font>
    <font>
      <sz val="10"/>
      <color theme="0" tint="-0.249977111117893"/>
      <name val="Calibri"/>
      <family val="2"/>
      <scheme val="minor"/>
    </font>
    <font>
      <b/>
      <sz val="9.8000000000000007"/>
      <color rgb="FF080808"/>
      <name val="JetBrains Mono"/>
    </font>
    <font>
      <sz val="10"/>
      <color theme="1"/>
      <name val="Consolas"/>
      <family val="3"/>
    </font>
    <font>
      <sz val="11"/>
      <color theme="0" tint="-0.24994659260841701"/>
      <name val="Calibri"/>
      <family val="2"/>
      <scheme val="minor"/>
    </font>
    <font>
      <b/>
      <sz val="8"/>
      <color theme="1"/>
      <name val="Calibri"/>
      <family val="2"/>
      <scheme val="minor"/>
    </font>
    <font>
      <b/>
      <sz val="10"/>
      <name val="Calibri"/>
      <family val="2"/>
      <scheme val="minor"/>
    </font>
  </fonts>
  <fills count="23">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rgb="FFF1F7ED"/>
        <bgColor indexed="64"/>
      </patternFill>
    </fill>
    <fill>
      <patternFill patternType="solid">
        <fgColor theme="6" tint="0.79998168889431442"/>
        <bgColor indexed="65"/>
      </patternFill>
    </fill>
    <fill>
      <patternFill patternType="solid">
        <fgColor theme="9" tint="-0.499984740745262"/>
        <bgColor indexed="64"/>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24994659260841701"/>
      </left>
      <right/>
      <top/>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theme="0" tint="-0.499984740745262"/>
      </left>
      <right style="thin">
        <color indexed="64"/>
      </right>
      <top style="hair">
        <color theme="0" tint="-0.499984740745262"/>
      </top>
      <bottom style="thin">
        <color theme="0" tint="-0.499984740745262"/>
      </bottom>
      <diagonal/>
    </border>
    <border>
      <left style="hair">
        <color theme="0" tint="-0.499984740745262"/>
      </left>
      <right style="thin">
        <color indexed="64"/>
      </right>
      <top style="hair">
        <color theme="0" tint="-0.499984740745262"/>
      </top>
      <bottom style="hair">
        <color theme="0" tint="-0.499984740745262"/>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21">
    <xf numFmtId="0" fontId="0" fillId="0" borderId="0"/>
    <xf numFmtId="0" fontId="3" fillId="14"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2" borderId="2" applyNumberFormat="0" applyAlignment="0"/>
    <xf numFmtId="0" fontId="5" fillId="13" borderId="7" applyAlignment="0">
      <protection locked="0"/>
    </xf>
    <xf numFmtId="0" fontId="11" fillId="15" borderId="2" applyNumberFormat="0" applyAlignment="0"/>
    <xf numFmtId="0" fontId="5" fillId="17" borderId="2" applyFont="0" applyBorder="0" applyAlignment="0"/>
    <xf numFmtId="0" fontId="5" fillId="16" borderId="2" applyFont="0" applyBorder="0" applyAlignment="0"/>
    <xf numFmtId="0" fontId="11" fillId="18" borderId="2" applyAlignment="0"/>
    <xf numFmtId="0" fontId="11" fillId="19" borderId="2" applyAlignment="0"/>
    <xf numFmtId="0" fontId="5" fillId="20" borderId="2" applyFont="0" applyBorder="0" applyAlignment="0"/>
    <xf numFmtId="0" fontId="6" fillId="21" borderId="0" applyNumberFormat="0" applyBorder="0" applyAlignment="0" applyProtection="0"/>
    <xf numFmtId="0" fontId="30" fillId="22" borderId="0" applyNumberFormat="0" applyBorder="0" applyAlignment="0" applyProtection="0">
      <alignment horizontal="center"/>
    </xf>
    <xf numFmtId="9" fontId="6" fillId="0" borderId="0" applyFont="0" applyFill="0" applyBorder="0" applyAlignment="0" applyProtection="0"/>
  </cellStyleXfs>
  <cellXfs count="151">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4" borderId="1" xfId="1"/>
    <xf numFmtId="0" fontId="0" fillId="0" borderId="0" xfId="0" applyAlignment="1">
      <alignment wrapText="1"/>
    </xf>
    <xf numFmtId="0" fontId="0" fillId="3" borderId="0" xfId="0" applyFill="1"/>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0" fillId="8" borderId="3" xfId="7" applyFont="1" applyProtection="1">
      <protection locked="0"/>
    </xf>
    <xf numFmtId="0" fontId="5" fillId="4" borderId="2" xfId="2"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1" borderId="0" xfId="0" applyFont="1" applyFill="1" applyAlignment="1">
      <alignment vertical="center"/>
    </xf>
    <xf numFmtId="0" fontId="5" fillId="4" borderId="2" xfId="2">
      <protection locked="0"/>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4" fillId="0" borderId="0" xfId="0" applyFont="1"/>
    <xf numFmtId="0" fontId="0" fillId="3" borderId="0" xfId="0" applyNumberFormat="1" applyFill="1"/>
    <xf numFmtId="0" fontId="15" fillId="0" borderId="0" xfId="0" applyFont="1"/>
    <xf numFmtId="0" fontId="7" fillId="0" borderId="0" xfId="0" applyFont="1" applyAlignment="1">
      <alignment wrapText="1"/>
    </xf>
    <xf numFmtId="0" fontId="13" fillId="11" borderId="4" xfId="0" applyFont="1" applyFill="1" applyBorder="1" applyAlignment="1">
      <alignment vertical="center"/>
    </xf>
    <xf numFmtId="0" fontId="5" fillId="4" borderId="6" xfId="2" applyBorder="1">
      <protection locked="0"/>
    </xf>
    <xf numFmtId="0" fontId="17" fillId="0" borderId="0" xfId="0" applyFont="1" applyAlignment="1">
      <alignment horizontal="center" textRotation="90"/>
    </xf>
    <xf numFmtId="0" fontId="16" fillId="0" borderId="0" xfId="0" applyFont="1" applyAlignment="1">
      <alignment horizontal="center" textRotation="90"/>
    </xf>
    <xf numFmtId="0" fontId="8" fillId="0" borderId="0" xfId="0" applyFont="1"/>
    <xf numFmtId="0" fontId="16" fillId="0" borderId="0" xfId="0" applyFont="1"/>
    <xf numFmtId="0" fontId="0" fillId="0" borderId="0" xfId="0" applyFont="1"/>
    <xf numFmtId="0" fontId="19" fillId="4" borderId="2" xfId="2" applyFont="1">
      <protection locked="0"/>
    </xf>
    <xf numFmtId="0" fontId="17" fillId="0" borderId="0" xfId="0" applyFont="1" applyAlignment="1">
      <alignment wrapText="1"/>
    </xf>
    <xf numFmtId="0" fontId="19" fillId="4" borderId="2" xfId="2" applyFont="1" applyAlignment="1">
      <alignment horizontal="center" vertical="center"/>
      <protection locked="0"/>
    </xf>
    <xf numFmtId="0" fontId="17" fillId="0" borderId="10" xfId="0" applyFont="1" applyBorder="1" applyAlignment="1">
      <alignment horizontal="right" wrapText="1"/>
    </xf>
    <xf numFmtId="0" fontId="17" fillId="0" borderId="8" xfId="0" applyFont="1" applyBorder="1" applyAlignment="1">
      <alignment horizontal="right" wrapText="1"/>
    </xf>
    <xf numFmtId="0" fontId="5" fillId="4" borderId="9" xfId="2" applyBorder="1">
      <protection locked="0"/>
    </xf>
    <xf numFmtId="0" fontId="5" fillId="4" borderId="2" xfId="2" applyBorder="1">
      <protection locked="0"/>
    </xf>
    <xf numFmtId="0" fontId="19" fillId="5" borderId="6" xfId="3" applyFont="1" applyBorder="1" applyAlignment="1">
      <alignment horizontal="center"/>
    </xf>
    <xf numFmtId="0" fontId="19" fillId="5" borderId="5" xfId="3" applyFont="1" applyBorder="1" applyAlignment="1">
      <alignment horizontal="center"/>
    </xf>
    <xf numFmtId="164" fontId="0" fillId="0" borderId="0" xfId="0" applyNumberFormat="1" applyAlignment="1">
      <alignment horizontal="center" vertical="top"/>
    </xf>
    <xf numFmtId="0" fontId="17" fillId="0" borderId="0" xfId="0" applyFont="1" applyAlignment="1">
      <alignment horizontal="left" wrapText="1"/>
    </xf>
    <xf numFmtId="0" fontId="21" fillId="0" borderId="0" xfId="0" applyFont="1"/>
    <xf numFmtId="0" fontId="22" fillId="0" borderId="0" xfId="0" applyFont="1" applyAlignment="1">
      <alignment horizontal="centerContinuous"/>
    </xf>
    <xf numFmtId="0" fontId="17" fillId="0" borderId="0" xfId="0" applyFont="1" applyAlignment="1">
      <alignment horizontal="center" vertical="top" wrapText="1"/>
    </xf>
    <xf numFmtId="0" fontId="19" fillId="4" borderId="6" xfId="2" applyFont="1" applyBorder="1">
      <protection locked="0"/>
    </xf>
    <xf numFmtId="0" fontId="19" fillId="4" borderId="12" xfId="2" applyFont="1" applyBorder="1">
      <protection locked="0"/>
    </xf>
    <xf numFmtId="0" fontId="19" fillId="4" borderId="5" xfId="2" applyFont="1" applyBorder="1">
      <protection locked="0"/>
    </xf>
    <xf numFmtId="0" fontId="19" fillId="4" borderId="13" xfId="2" applyFont="1" applyBorder="1">
      <protection locked="0"/>
    </xf>
    <xf numFmtId="0" fontId="5" fillId="4" borderId="14" xfId="2" applyBorder="1">
      <protection locked="0"/>
    </xf>
    <xf numFmtId="0" fontId="12" fillId="0" borderId="15" xfId="0" applyFont="1" applyBorder="1" applyAlignment="1">
      <alignment vertical="center"/>
    </xf>
    <xf numFmtId="0" fontId="12" fillId="0" borderId="16" xfId="0" applyFont="1" applyBorder="1" applyAlignment="1">
      <alignment vertical="center"/>
    </xf>
    <xf numFmtId="0" fontId="0" fillId="0" borderId="2" xfId="0" applyBorder="1"/>
    <xf numFmtId="0" fontId="12" fillId="0" borderId="17" xfId="0" applyFont="1" applyBorder="1" applyAlignment="1">
      <alignment vertical="center"/>
    </xf>
    <xf numFmtId="0" fontId="0" fillId="0" borderId="5" xfId="0" applyBorder="1"/>
    <xf numFmtId="0" fontId="0" fillId="0" borderId="0" xfId="0" applyFill="1" applyAlignment="1">
      <alignment wrapText="1"/>
    </xf>
    <xf numFmtId="0" fontId="0" fillId="0" borderId="0" xfId="0" applyAlignment="1">
      <alignment wrapText="1"/>
    </xf>
    <xf numFmtId="0" fontId="19" fillId="5" borderId="18" xfId="3" applyFont="1" applyBorder="1" applyAlignment="1">
      <alignment horizontal="center"/>
    </xf>
    <xf numFmtId="0" fontId="19" fillId="4" borderId="18" xfId="2" applyFont="1" applyBorder="1">
      <protection locked="0"/>
    </xf>
    <xf numFmtId="0" fontId="19" fillId="4" borderId="19" xfId="2" applyFont="1" applyBorder="1">
      <protection locked="0"/>
    </xf>
    <xf numFmtId="0" fontId="19" fillId="5" borderId="20" xfId="3" applyFont="1" applyBorder="1" applyAlignment="1">
      <alignment horizontal="center"/>
    </xf>
    <xf numFmtId="0" fontId="19" fillId="4" borderId="20" xfId="2" applyFont="1" applyBorder="1">
      <protection locked="0"/>
    </xf>
    <xf numFmtId="0" fontId="19" fillId="4" borderId="21" xfId="2" applyFont="1" applyBorder="1">
      <protection locked="0"/>
    </xf>
    <xf numFmtId="0" fontId="19" fillId="5" borderId="22" xfId="3" applyFont="1" applyBorder="1" applyAlignment="1">
      <alignment horizontal="center"/>
    </xf>
    <xf numFmtId="0" fontId="19" fillId="4" borderId="22" xfId="2" applyFont="1" applyBorder="1">
      <protection locked="0"/>
    </xf>
    <xf numFmtId="0" fontId="19" fillId="4" borderId="23" xfId="2" applyFont="1" applyBorder="1">
      <protection locked="0"/>
    </xf>
    <xf numFmtId="49" fontId="16" fillId="0" borderId="0" xfId="0" applyNumberFormat="1" applyFont="1"/>
    <xf numFmtId="49" fontId="23" fillId="0" borderId="0" xfId="0" quotePrefix="1" applyNumberFormat="1" applyFont="1"/>
    <xf numFmtId="49" fontId="16" fillId="3" borderId="0" xfId="0" applyNumberFormat="1" applyFont="1" applyFill="1"/>
    <xf numFmtId="49" fontId="16" fillId="0" borderId="0" xfId="0" applyNumberFormat="1" applyFont="1" applyAlignment="1">
      <alignment horizontal="center" textRotation="90"/>
    </xf>
    <xf numFmtId="22" fontId="24" fillId="0" borderId="0" xfId="0" applyNumberFormat="1" applyFont="1" applyAlignment="1">
      <alignment horizontal="left" textRotation="90"/>
    </xf>
    <xf numFmtId="49" fontId="16" fillId="0" borderId="0" xfId="0" quotePrefix="1" applyNumberFormat="1" applyFont="1" applyAlignment="1">
      <alignment horizontal="left" textRotation="90"/>
    </xf>
    <xf numFmtId="49" fontId="16" fillId="3" borderId="0" xfId="0" applyNumberFormat="1" applyFont="1" applyFill="1" applyAlignment="1">
      <alignment horizontal="left"/>
    </xf>
    <xf numFmtId="0" fontId="16" fillId="0" borderId="0" xfId="0" applyNumberFormat="1" applyFont="1" applyAlignment="1">
      <alignment horizontal="center" vertical="center" wrapText="1"/>
    </xf>
    <xf numFmtId="22" fontId="16" fillId="0" borderId="0" xfId="0" applyNumberFormat="1" applyFont="1" applyAlignment="1">
      <alignment horizontal="center" vertical="center" wrapText="1"/>
    </xf>
    <xf numFmtId="0" fontId="16" fillId="0" borderId="0" xfId="0" applyFont="1" applyAlignment="1">
      <alignment horizontal="centerContinuous" vertical="center" wrapText="1"/>
    </xf>
    <xf numFmtId="0" fontId="19" fillId="4" borderId="24" xfId="2" applyFont="1" applyBorder="1">
      <protection locked="0"/>
    </xf>
    <xf numFmtId="0" fontId="19" fillId="4" borderId="10" xfId="2" applyFont="1" applyBorder="1">
      <protection locked="0"/>
    </xf>
    <xf numFmtId="0" fontId="19" fillId="4" borderId="25" xfId="2" applyFont="1" applyBorder="1">
      <protection locked="0"/>
    </xf>
    <xf numFmtId="0" fontId="19" fillId="4" borderId="4" xfId="2" applyFont="1" applyBorder="1">
      <protection locked="0"/>
    </xf>
    <xf numFmtId="0" fontId="19" fillId="4" borderId="0" xfId="2" applyFont="1" applyBorder="1">
      <protection locked="0"/>
    </xf>
    <xf numFmtId="0" fontId="19" fillId="4" borderId="26" xfId="2" applyFont="1" applyBorder="1">
      <protection locked="0"/>
    </xf>
    <xf numFmtId="0" fontId="19" fillId="4" borderId="8" xfId="2" applyFont="1" applyBorder="1">
      <protection locked="0"/>
    </xf>
    <xf numFmtId="2" fontId="19" fillId="4" borderId="2" xfId="2" applyNumberFormat="1" applyFont="1">
      <protection locked="0"/>
    </xf>
    <xf numFmtId="2" fontId="0" fillId="0" borderId="0" xfId="0" applyNumberFormat="1"/>
    <xf numFmtId="0" fontId="18" fillId="0" borderId="0" xfId="0" applyFont="1" applyAlignment="1">
      <alignment horizontal="center" textRotation="90"/>
    </xf>
    <xf numFmtId="49" fontId="18" fillId="3" borderId="0" xfId="0" applyNumberFormat="1" applyFont="1" applyFill="1"/>
    <xf numFmtId="0" fontId="0" fillId="2" borderId="0" xfId="0" applyFill="1" applyAlignment="1">
      <alignment horizontal="right"/>
    </xf>
    <xf numFmtId="49" fontId="16" fillId="2" borderId="0" xfId="0" applyNumberFormat="1" applyFont="1" applyFill="1" applyAlignment="1">
      <alignment horizontal="right"/>
    </xf>
    <xf numFmtId="22" fontId="0" fillId="0" borderId="0" xfId="0" applyNumberFormat="1" applyAlignment="1">
      <alignment horizontal="center"/>
    </xf>
    <xf numFmtId="0" fontId="16" fillId="0" borderId="0" xfId="0" applyFont="1" applyAlignment="1"/>
    <xf numFmtId="0" fontId="16" fillId="0" borderId="0" xfId="0" applyFont="1" applyAlignment="1">
      <alignment horizontal="center"/>
    </xf>
    <xf numFmtId="0" fontId="18" fillId="0" borderId="0" xfId="0" applyFont="1" applyAlignment="1">
      <alignment horizontal="center"/>
    </xf>
    <xf numFmtId="0" fontId="0" fillId="0" borderId="0" xfId="0" applyAlignment="1"/>
    <xf numFmtId="49" fontId="16" fillId="0" borderId="0" xfId="0" applyNumberFormat="1" applyFont="1" applyAlignment="1">
      <alignment horizontal="center"/>
    </xf>
    <xf numFmtId="49" fontId="18" fillId="3" borderId="0" xfId="0" applyNumberFormat="1" applyFont="1" applyFill="1" applyAlignment="1"/>
    <xf numFmtId="49" fontId="16" fillId="3" borderId="0" xfId="0" applyNumberFormat="1" applyFont="1" applyFill="1" applyAlignment="1"/>
    <xf numFmtId="0" fontId="25" fillId="0" borderId="0" xfId="0" applyFont="1"/>
    <xf numFmtId="0" fontId="19" fillId="4" borderId="27" xfId="2" applyFont="1" applyBorder="1" applyAlignment="1">
      <alignment horizontal="center"/>
      <protection locked="0"/>
    </xf>
    <xf numFmtId="0" fontId="19" fillId="4" borderId="28" xfId="2" applyFont="1" applyBorder="1" applyAlignment="1">
      <alignment horizontal="center"/>
      <protection locked="0"/>
    </xf>
    <xf numFmtId="0" fontId="19" fillId="4" borderId="29" xfId="2" applyFont="1" applyBorder="1" applyAlignment="1">
      <alignment horizontal="center"/>
      <protection locked="0"/>
    </xf>
    <xf numFmtId="0" fontId="5" fillId="4" borderId="5" xfId="2" applyBorder="1">
      <protection locked="0"/>
    </xf>
    <xf numFmtId="0" fontId="28" fillId="0" borderId="0" xfId="0" applyFont="1" applyAlignment="1">
      <alignment vertical="center"/>
    </xf>
    <xf numFmtId="0" fontId="0" fillId="0" borderId="0" xfId="0" applyAlignment="1">
      <alignment horizontal="center"/>
    </xf>
    <xf numFmtId="0" fontId="0" fillId="0" borderId="0" xfId="0"/>
    <xf numFmtId="0" fontId="17" fillId="0" borderId="0" xfId="0" applyFont="1" applyAlignment="1">
      <alignment horizontal="center" textRotation="90" wrapText="1"/>
    </xf>
    <xf numFmtId="16" fontId="26" fillId="4" borderId="2" xfId="2" applyNumberFormat="1" applyFont="1">
      <protection locked="0"/>
    </xf>
    <xf numFmtId="0" fontId="27" fillId="4" borderId="2" xfId="2" applyFont="1" applyAlignment="1">
      <alignment horizontal="center" vertical="center"/>
      <protection locked="0"/>
    </xf>
    <xf numFmtId="0" fontId="13" fillId="11" borderId="11" xfId="0" applyFont="1" applyFill="1" applyBorder="1" applyAlignment="1">
      <alignment vertical="center"/>
    </xf>
    <xf numFmtId="0" fontId="16" fillId="21" borderId="0" xfId="18" applyFont="1" applyAlignment="1">
      <alignment horizontal="center" textRotation="90"/>
    </xf>
    <xf numFmtId="0" fontId="29" fillId="2" borderId="0" xfId="0" applyFont="1" applyFill="1" applyAlignment="1">
      <alignment horizontal="right" indent="2"/>
    </xf>
    <xf numFmtId="49" fontId="29" fillId="2" borderId="0" xfId="0" applyNumberFormat="1" applyFont="1" applyFill="1" applyAlignment="1">
      <alignment horizontal="right" indent="2"/>
    </xf>
    <xf numFmtId="0" fontId="29" fillId="2" borderId="0" xfId="0" applyFont="1" applyFill="1"/>
    <xf numFmtId="0" fontId="29" fillId="3" borderId="0" xfId="0" applyFont="1" applyFill="1"/>
    <xf numFmtId="0" fontId="17" fillId="0" borderId="0" xfId="0" applyFont="1" applyAlignment="1">
      <alignment horizontal="right" wrapText="1"/>
    </xf>
    <xf numFmtId="0" fontId="0" fillId="0" borderId="0" xfId="0"/>
    <xf numFmtId="0" fontId="0" fillId="0" borderId="0" xfId="0" applyAlignment="1">
      <alignment horizontal="center" textRotation="90"/>
    </xf>
    <xf numFmtId="0" fontId="3" fillId="14" borderId="1" xfId="1"/>
    <xf numFmtId="0" fontId="0" fillId="3" borderId="3" xfId="7" applyFont="1" applyFill="1"/>
    <xf numFmtId="0" fontId="0" fillId="8" borderId="3" xfId="7" applyFont="1" applyProtection="1">
      <protection locked="0"/>
    </xf>
    <xf numFmtId="0" fontId="5" fillId="4" borderId="2" xfId="2">
      <protection locked="0"/>
    </xf>
    <xf numFmtId="49" fontId="16" fillId="0" borderId="0" xfId="0" applyNumberFormat="1" applyFont="1" applyAlignment="1">
      <alignment horizontal="center" textRotation="90"/>
    </xf>
    <xf numFmtId="49" fontId="16" fillId="0" borderId="0" xfId="0" quotePrefix="1" applyNumberFormat="1" applyFont="1" applyAlignment="1">
      <alignment horizontal="left" textRotation="90"/>
    </xf>
    <xf numFmtId="0" fontId="18" fillId="0" borderId="0" xfId="0" applyFont="1" applyAlignment="1">
      <alignment horizontal="center" textRotation="90"/>
    </xf>
    <xf numFmtId="0" fontId="3" fillId="14" borderId="1" xfId="1"/>
    <xf numFmtId="0" fontId="5" fillId="4" borderId="2" xfId="2">
      <protection locked="0"/>
    </xf>
    <xf numFmtId="0" fontId="16" fillId="0" borderId="0" xfId="0" quotePrefix="1" applyNumberFormat="1" applyFont="1" applyAlignment="1">
      <alignment horizontal="left" textRotation="90"/>
    </xf>
    <xf numFmtId="16" fontId="19" fillId="4" borderId="2" xfId="2" applyNumberFormat="1" applyFont="1">
      <protection locked="0"/>
    </xf>
    <xf numFmtId="0" fontId="19" fillId="13" borderId="31" xfId="11" applyFont="1" applyBorder="1">
      <protection locked="0"/>
    </xf>
    <xf numFmtId="0" fontId="19" fillId="13" borderId="30" xfId="11" applyFont="1" applyBorder="1">
      <protection locked="0"/>
    </xf>
    <xf numFmtId="0" fontId="12" fillId="0" borderId="32" xfId="0" applyFont="1" applyBorder="1" applyAlignment="1">
      <alignment vertical="center"/>
    </xf>
    <xf numFmtId="0" fontId="5" fillId="4" borderId="33" xfId="2" applyBorder="1">
      <protection locked="0"/>
    </xf>
    <xf numFmtId="22" fontId="24" fillId="0" borderId="0" xfId="0" applyNumberFormat="1" applyFont="1" applyAlignment="1">
      <alignment horizontal="center"/>
    </xf>
    <xf numFmtId="49" fontId="16" fillId="0" borderId="0" xfId="0" quotePrefix="1" applyNumberFormat="1" applyFont="1" applyAlignment="1">
      <alignment horizontal="center"/>
    </xf>
    <xf numFmtId="0" fontId="19" fillId="13" borderId="7" xfId="11" quotePrefix="1" applyFont="1" applyAlignment="1">
      <alignment horizontal="center"/>
      <protection locked="0"/>
    </xf>
    <xf numFmtId="0" fontId="26" fillId="5" borderId="7" xfId="3" quotePrefix="1" applyFont="1" applyBorder="1" applyAlignment="1">
      <alignment horizontal="center"/>
    </xf>
    <xf numFmtId="0" fontId="26" fillId="6" borderId="7" xfId="4" quotePrefix="1" applyFont="1" applyBorder="1" applyAlignment="1">
      <alignment horizontal="center"/>
    </xf>
    <xf numFmtId="0" fontId="26" fillId="7" borderId="7" xfId="5" quotePrefix="1" applyFont="1" applyBorder="1" applyAlignment="1">
      <alignment horizontal="center"/>
    </xf>
    <xf numFmtId="0" fontId="26" fillId="13" borderId="7" xfId="11" quotePrefix="1" applyFont="1" applyAlignment="1">
      <alignment horizontal="center"/>
      <protection locked="0"/>
    </xf>
    <xf numFmtId="0" fontId="16" fillId="0" borderId="0" xfId="0" quotePrefix="1" applyNumberFormat="1" applyFont="1" applyAlignment="1">
      <alignment horizontal="center"/>
    </xf>
    <xf numFmtId="0" fontId="31" fillId="0" borderId="0" xfId="0" applyFont="1" applyAlignment="1">
      <alignment horizontal="center" textRotation="90"/>
    </xf>
    <xf numFmtId="165" fontId="19" fillId="4" borderId="2" xfId="2" applyNumberFormat="1" applyFont="1">
      <protection locked="0"/>
    </xf>
    <xf numFmtId="10" fontId="19" fillId="4" borderId="2" xfId="20" applyNumberFormat="1" applyFont="1" applyFill="1" applyBorder="1" applyProtection="1">
      <protection locked="0"/>
    </xf>
    <xf numFmtId="0" fontId="19" fillId="4" borderId="2" xfId="2" applyNumberFormat="1" applyFont="1">
      <protection locked="0"/>
    </xf>
    <xf numFmtId="0" fontId="5" fillId="13" borderId="7" xfId="11" applyNumberFormat="1">
      <protection locked="0"/>
    </xf>
    <xf numFmtId="0" fontId="5" fillId="13" borderId="7" xfId="11">
      <protection locked="0"/>
    </xf>
    <xf numFmtId="0" fontId="16" fillId="0" borderId="0" xfId="0" applyFont="1" applyAlignment="1">
      <alignment horizontal="center" vertical="center" wrapText="1"/>
    </xf>
    <xf numFmtId="22" fontId="32" fillId="0" borderId="0" xfId="0" applyNumberFormat="1" applyFont="1" applyAlignment="1">
      <alignment horizontal="left" textRotation="90"/>
    </xf>
    <xf numFmtId="20" fontId="32" fillId="0" borderId="0" xfId="0" quotePrefix="1" applyNumberFormat="1" applyFont="1" applyAlignment="1">
      <alignment horizontal="left" textRotation="90"/>
    </xf>
  </cellXfs>
  <cellStyles count="21">
    <cellStyle name="20% - Accent3" xfId="18" builtinId="38"/>
    <cellStyle name="Above" xfId="8" xr:uid="{72CEC041-4C58-4048-94A0-F2D8C1D87BE4}"/>
    <cellStyle name="Above2" xfId="9" xr:uid="{0F0E7D07-52C8-4C8B-BF71-5781CB577BF2}"/>
    <cellStyle name="Above-x" xfId="12" xr:uid="{FE4E424E-8CC1-44E5-ABC9-591266FF4E6F}"/>
    <cellStyle name="Beside" xfId="16" xr:uid="{45D0CBEA-2A42-47E7-8E0F-F2C28C2EF706}"/>
    <cellStyle name="Beside-x" xfId="15" xr:uid="{B093B39C-781A-45C8-93B7-E4CFB9B62706}"/>
    <cellStyle name="Calc00" xfId="17"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06" xfId="19" xr:uid="{6A10CA4B-7388-455C-8769-2ADC9E427F9F}"/>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20" builtinId="5"/>
    <cellStyle name="RowOffset" xfId="10" xr:uid="{6BCBE2E1-4AE5-47DA-BDCD-1B6365A95D6D}"/>
    <cellStyle name="Std" xfId="6" xr:uid="{7F900438-BD5A-45A7-97C8-C912120AAA44}"/>
  </cellStyles>
  <dxfs count="56">
    <dxf>
      <font>
        <b/>
        <i val="0"/>
      </font>
      <fill>
        <patternFill>
          <bgColor rgb="FFFFFF00"/>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FC7C8"/>
        </patternFill>
      </fill>
    </dxf>
  </dxfs>
  <tableStyles count="0" defaultTableStyle="TableStyleMedium2" defaultPivotStyle="PivotStyleLight16"/>
  <colors>
    <mruColors>
      <color rgb="FF99FF66"/>
      <color rgb="FF0000CC"/>
      <color rgb="FFFF0000"/>
      <color rgb="FFF86446"/>
      <color rgb="FFFEBAC9"/>
      <color rgb="FFDA4472"/>
      <color rgb="FFF1F7ED"/>
      <color rgb="FFFFC7C8"/>
      <color rgb="FFFFD966"/>
      <color rgb="FFF2F2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28575</xdr:colOff>
      <xdr:row>29</xdr:row>
      <xdr:rowOff>19050</xdr:rowOff>
    </xdr:from>
    <xdr:to>
      <xdr:col>6</xdr:col>
      <xdr:colOff>409575</xdr:colOff>
      <xdr:row>29</xdr:row>
      <xdr:rowOff>161925</xdr:rowOff>
    </xdr:to>
    <xdr:sp macro="" textlink="">
      <xdr:nvSpPr>
        <xdr:cNvPr id="2" name="TextBox 1">
          <a:extLst>
            <a:ext uri="{FF2B5EF4-FFF2-40B4-BE49-F238E27FC236}">
              <a16:creationId xmlns:a16="http://schemas.microsoft.com/office/drawing/2014/main" id="{063A2D8D-FCDA-4F90-9A38-CAE40114AA11}"/>
            </a:ext>
          </a:extLst>
        </xdr:cNvPr>
        <xdr:cNvSpPr txBox="1"/>
      </xdr:nvSpPr>
      <xdr:spPr>
        <a:xfrm>
          <a:off x="5305425" y="4457700"/>
          <a:ext cx="381000" cy="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r>
            <a:rPr lang="en-AU" sz="800"/>
            <a:t>freeze</a:t>
          </a:r>
          <a:endParaRPr lang="en-AU"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95250</xdr:colOff>
      <xdr:row>3</xdr:row>
      <xdr:rowOff>57150</xdr:rowOff>
    </xdr:from>
    <xdr:to>
      <xdr:col>21</xdr:col>
      <xdr:colOff>95250</xdr:colOff>
      <xdr:row>17</xdr:row>
      <xdr:rowOff>76199</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10029825" y="790575"/>
          <a:ext cx="3657600" cy="1352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Specify</a:t>
          </a:r>
          <a:r>
            <a:rPr lang="en-AU" sz="1100" baseline="0">
              <a:solidFill>
                <a:schemeClr val="dk1"/>
              </a:solidFill>
              <a:effectLst/>
              <a:latin typeface="+mn-lt"/>
              <a:ea typeface="+mn-ea"/>
              <a:cs typeface="+mn-cs"/>
            </a:rPr>
            <a:t> the reports to run for each option in this table. One of these options can be selected when running ReportControl.py</a:t>
          </a:r>
          <a:endParaRPr lang="en-AU" sz="1100">
            <a:solidFill>
              <a:schemeClr val="dk1"/>
            </a:solidFill>
            <a:effectLst/>
            <a:latin typeface="+mn-lt"/>
            <a:ea typeface="+mn-ea"/>
            <a:cs typeface="+mn-cs"/>
          </a:endParaRPr>
        </a:p>
        <a:p>
          <a:endParaRPr lang="en-AU">
            <a:effectLst/>
          </a:endParaRPr>
        </a:p>
        <a:p>
          <a:r>
            <a:rPr lang="en-AU" sz="1100">
              <a:solidFill>
                <a:schemeClr val="dk1"/>
              </a:solidFill>
              <a:effectLst/>
              <a:latin typeface="+mn-lt"/>
              <a:ea typeface="+mn-ea"/>
              <a:cs typeface="+mn-cs"/>
            </a:rPr>
            <a:t>When ReportControl.py is run, each report from the selected option is run for each trial that is being reported (which is controlled in column 6 of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ummaryRight="0"/>
  </sheetPr>
  <dimension ref="A1:JJ8"/>
  <sheetViews>
    <sheetView tabSelected="1" zoomScale="80" zoomScaleNormal="80" workbookViewId="0">
      <pane xSplit="30" ySplit="6" topLeftCell="JB7" activePane="bottomRight" state="frozen"/>
      <selection pane="topRight" activeCell="AP1" sqref="AP1"/>
      <selection pane="bottomLeft" activeCell="A20" sqref="A20"/>
      <selection pane="bottomRight" activeCell="JI6" sqref="JI6"/>
    </sheetView>
  </sheetViews>
  <sheetFormatPr defaultRowHeight="14.5" outlineLevelCol="1"/>
  <cols>
    <col min="2" max="2" width="8.7265625" style="117"/>
    <col min="3" max="3" width="10.54296875" customWidth="1"/>
    <col min="6" max="7" width="3.81640625" customWidth="1"/>
    <col min="8" max="9" width="3.81640625" style="117" customWidth="1" outlineLevel="1"/>
    <col min="10" max="11" width="3.81640625" customWidth="1" outlineLevel="1"/>
    <col min="12" max="15" width="3.81640625" style="117" customWidth="1" outlineLevel="1"/>
    <col min="16" max="19" width="3.81640625" style="117" customWidth="1"/>
    <col min="20" max="20" width="3.81640625" style="117" customWidth="1" collapsed="1"/>
    <col min="21" max="23" width="3.81640625" style="117" hidden="1" customWidth="1" outlineLevel="1"/>
    <col min="24" max="26" width="3.81640625" hidden="1" customWidth="1" outlineLevel="1"/>
    <col min="27" max="27" width="3.81640625" style="117" hidden="1" customWidth="1" outlineLevel="1"/>
    <col min="28" max="28" width="3.81640625" customWidth="1"/>
    <col min="29" max="29" width="97.54296875" style="3" customWidth="1"/>
    <col min="30" max="30" width="6.1796875" customWidth="1"/>
    <col min="31" max="31" width="6.1796875" style="117" customWidth="1"/>
    <col min="32" max="36" width="6.26953125" customWidth="1" outlineLevel="1"/>
    <col min="37" max="37" width="6.26953125" style="117" customWidth="1" outlineLevel="1"/>
    <col min="38" max="38" width="6.1796875" style="117" customWidth="1"/>
    <col min="39" max="39" width="6.26953125" customWidth="1" outlineLevel="1"/>
    <col min="40" max="42" width="6.26953125" style="117" customWidth="1" outlineLevel="1"/>
    <col min="43" max="43" width="6.26953125" customWidth="1" outlineLevel="1"/>
    <col min="44" max="44" width="6.26953125" style="117" customWidth="1" outlineLevel="1"/>
    <col min="45" max="45" width="6.26953125" customWidth="1" outlineLevel="1"/>
    <col min="46" max="50" width="6.26953125" style="117" customWidth="1" outlineLevel="1"/>
    <col min="51" max="51" width="6.1796875" style="117" customWidth="1"/>
    <col min="52" max="52" width="6.26953125" customWidth="1" outlineLevel="1"/>
    <col min="53" max="53" width="6.26953125" style="117" customWidth="1" outlineLevel="1"/>
    <col min="54" max="54" width="6.26953125" customWidth="1" outlineLevel="1"/>
    <col min="55" max="55" width="8.453125" customWidth="1" outlineLevel="1"/>
    <col min="56" max="56" width="6.26953125" style="106" customWidth="1" outlineLevel="1"/>
    <col min="57" max="57" width="6.26953125" style="117" customWidth="1" outlineLevel="1"/>
    <col min="58" max="58" width="6.26953125" customWidth="1" outlineLevel="1"/>
    <col min="59" max="59" width="8.26953125" style="106" customWidth="1" outlineLevel="1"/>
    <col min="60" max="60" width="6.81640625" style="106" customWidth="1" outlineLevel="1"/>
    <col min="61" max="64" width="6.26953125" customWidth="1" outlineLevel="1"/>
    <col min="65" max="113" width="6.26953125" style="117" customWidth="1" outlineLevel="1"/>
    <col min="114" max="114" width="6.1796875" style="117" customWidth="1"/>
    <col min="115" max="135" width="6.26953125" customWidth="1" outlineLevel="1"/>
    <col min="136" max="136" width="6.1796875" style="117" customWidth="1"/>
    <col min="137" max="160" width="6.26953125" customWidth="1" outlineLevel="1"/>
    <col min="161" max="161" width="6.1796875" style="117" customWidth="1"/>
    <col min="162" max="162" width="7.1796875" customWidth="1" outlineLevel="1"/>
    <col min="163" max="194" width="6.26953125" customWidth="1" outlineLevel="1"/>
    <col min="195" max="195" width="6.26953125" style="106" customWidth="1" outlineLevel="1"/>
    <col min="196" max="197" width="6.26953125" customWidth="1" outlineLevel="1"/>
    <col min="198" max="198" width="6.1796875" style="117" customWidth="1"/>
    <col min="199" max="199" width="6.26953125" customWidth="1" outlineLevel="1"/>
    <col min="200" max="200" width="9" customWidth="1" outlineLevel="1"/>
    <col min="201" max="202" width="6.26953125" customWidth="1" outlineLevel="1"/>
    <col min="203" max="203" width="6.26953125" style="117" customWidth="1" outlineLevel="1"/>
    <col min="204" max="216" width="6.26953125" customWidth="1" outlineLevel="1"/>
    <col min="217" max="217" width="5.7265625" customWidth="1" outlineLevel="1"/>
    <col min="218" max="237" width="6.26953125" customWidth="1" outlineLevel="1"/>
    <col min="238" max="238" width="6.26953125" style="106" customWidth="1" outlineLevel="1"/>
    <col min="239" max="239" width="6.26953125" customWidth="1" outlineLevel="1"/>
    <col min="240" max="240" width="6.26953125" style="117" customWidth="1" outlineLevel="1"/>
    <col min="241" max="241" width="6.1796875" style="117" customWidth="1"/>
    <col min="242" max="242" width="6.26953125" customWidth="1" outlineLevel="1"/>
    <col min="243" max="244" width="6.26953125" style="117" customWidth="1" outlineLevel="1"/>
    <col min="245" max="255" width="6.26953125" customWidth="1" outlineLevel="1"/>
    <col min="256" max="257" width="6.26953125" style="117" customWidth="1" outlineLevel="1"/>
    <col min="258" max="258" width="6.26953125" customWidth="1" outlineLevel="1"/>
    <col min="259" max="259" width="6.1796875" style="117" customWidth="1"/>
    <col min="260" max="260" width="6.26953125" customWidth="1" outlineLevel="1"/>
    <col min="261" max="262" width="6.26953125" style="117" customWidth="1" outlineLevel="1"/>
    <col min="263" max="263" width="6.26953125" customWidth="1" outlineLevel="1"/>
    <col min="264" max="268" width="6.26953125" style="117" customWidth="1" outlineLevel="1"/>
    <col min="269" max="269" width="6.26953125" customWidth="1"/>
    <col min="270" max="270" width="2.81640625" customWidth="1"/>
  </cols>
  <sheetData>
    <row r="1" spans="1:270" s="1" customFormat="1" ht="30" customHeight="1">
      <c r="A1" s="4" t="s">
        <v>18</v>
      </c>
      <c r="B1" s="118" t="s">
        <v>18</v>
      </c>
      <c r="C1" s="6" t="s">
        <v>12</v>
      </c>
      <c r="F1" s="4" t="s">
        <v>18</v>
      </c>
      <c r="G1" s="4" t="s">
        <v>18</v>
      </c>
      <c r="H1" s="118" t="s">
        <v>18</v>
      </c>
      <c r="I1" s="118" t="s">
        <v>18</v>
      </c>
      <c r="J1" s="4" t="s">
        <v>18</v>
      </c>
      <c r="K1" s="4" t="s">
        <v>18</v>
      </c>
      <c r="L1" s="118" t="s">
        <v>18</v>
      </c>
      <c r="M1" s="118" t="s">
        <v>18</v>
      </c>
      <c r="N1" s="118" t="s">
        <v>18</v>
      </c>
      <c r="O1" s="118" t="s">
        <v>18</v>
      </c>
      <c r="P1" s="118" t="s">
        <v>18</v>
      </c>
      <c r="Q1" s="118" t="s">
        <v>18</v>
      </c>
      <c r="R1" s="118" t="s">
        <v>18</v>
      </c>
      <c r="S1" s="118" t="s">
        <v>18</v>
      </c>
      <c r="T1" s="118" t="s">
        <v>18</v>
      </c>
      <c r="U1" s="118" t="s">
        <v>18</v>
      </c>
      <c r="V1" s="118" t="s">
        <v>18</v>
      </c>
      <c r="W1" s="118" t="s">
        <v>18</v>
      </c>
      <c r="X1" s="4" t="s">
        <v>18</v>
      </c>
      <c r="Y1" s="4" t="s">
        <v>18</v>
      </c>
      <c r="Z1" s="4" t="s">
        <v>18</v>
      </c>
      <c r="AA1" s="118" t="s">
        <v>18</v>
      </c>
      <c r="AB1" s="4" t="s">
        <v>18</v>
      </c>
      <c r="AC1" s="112" t="s">
        <v>1</v>
      </c>
      <c r="AD1" s="8" t="s">
        <v>18</v>
      </c>
      <c r="AE1" s="8" t="s">
        <v>18</v>
      </c>
      <c r="AF1" s="4" t="s">
        <v>10</v>
      </c>
      <c r="AG1" s="4" t="s">
        <v>10</v>
      </c>
      <c r="AH1" s="4" t="s">
        <v>10</v>
      </c>
      <c r="AI1" s="4" t="s">
        <v>10</v>
      </c>
      <c r="AJ1" s="4" t="s">
        <v>10</v>
      </c>
      <c r="AK1" s="118" t="s">
        <v>10</v>
      </c>
      <c r="AL1" s="8" t="s">
        <v>18</v>
      </c>
      <c r="AM1" s="4" t="s">
        <v>10</v>
      </c>
      <c r="AN1" s="118" t="s">
        <v>10</v>
      </c>
      <c r="AO1" s="118" t="s">
        <v>10</v>
      </c>
      <c r="AP1" s="118" t="s">
        <v>10</v>
      </c>
      <c r="AQ1" s="4" t="s">
        <v>10</v>
      </c>
      <c r="AR1" s="118" t="s">
        <v>10</v>
      </c>
      <c r="AS1" s="4" t="s">
        <v>10</v>
      </c>
      <c r="AT1" s="118" t="s">
        <v>10</v>
      </c>
      <c r="AU1" s="118" t="s">
        <v>10</v>
      </c>
      <c r="AV1" s="118" t="s">
        <v>10</v>
      </c>
      <c r="AW1" s="118" t="s">
        <v>10</v>
      </c>
      <c r="AX1" s="118" t="s">
        <v>10</v>
      </c>
      <c r="AY1" s="8" t="s">
        <v>18</v>
      </c>
      <c r="AZ1" s="4" t="s">
        <v>10</v>
      </c>
      <c r="BA1" s="118" t="s">
        <v>10</v>
      </c>
      <c r="BB1" s="4" t="s">
        <v>10</v>
      </c>
      <c r="BC1" s="4" t="s">
        <v>10</v>
      </c>
      <c r="BD1" s="4" t="s">
        <v>10</v>
      </c>
      <c r="BE1" s="118" t="s">
        <v>10</v>
      </c>
      <c r="BF1" s="4" t="s">
        <v>10</v>
      </c>
      <c r="BG1" s="4" t="s">
        <v>10</v>
      </c>
      <c r="BH1" s="4" t="s">
        <v>10</v>
      </c>
      <c r="BI1" s="1" t="s">
        <v>0</v>
      </c>
      <c r="BJ1" s="1" t="s">
        <v>0</v>
      </c>
      <c r="BK1" s="4" t="s">
        <v>10</v>
      </c>
      <c r="BL1" s="4" t="s">
        <v>10</v>
      </c>
      <c r="BM1" s="118" t="s">
        <v>10</v>
      </c>
      <c r="BN1" s="118" t="s">
        <v>10</v>
      </c>
      <c r="BO1" s="118" t="s">
        <v>10</v>
      </c>
      <c r="BP1" s="118" t="s">
        <v>10</v>
      </c>
      <c r="BQ1" s="118" t="s">
        <v>10</v>
      </c>
      <c r="BR1" s="118" t="s">
        <v>10</v>
      </c>
      <c r="BS1" s="118" t="s">
        <v>10</v>
      </c>
      <c r="BT1" s="118" t="s">
        <v>10</v>
      </c>
      <c r="BU1" s="118" t="s">
        <v>10</v>
      </c>
      <c r="BV1" s="118" t="s">
        <v>10</v>
      </c>
      <c r="BW1" s="118" t="s">
        <v>10</v>
      </c>
      <c r="BX1" s="118" t="s">
        <v>10</v>
      </c>
      <c r="BY1" s="118" t="s">
        <v>10</v>
      </c>
      <c r="BZ1" s="118" t="s">
        <v>10</v>
      </c>
      <c r="CA1" s="118" t="s">
        <v>10</v>
      </c>
      <c r="CB1" s="118" t="s">
        <v>10</v>
      </c>
      <c r="CC1" s="118" t="s">
        <v>10</v>
      </c>
      <c r="CD1" s="118" t="s">
        <v>10</v>
      </c>
      <c r="CE1" s="118" t="s">
        <v>10</v>
      </c>
      <c r="CF1" s="118" t="s">
        <v>10</v>
      </c>
      <c r="CG1" s="118" t="s">
        <v>10</v>
      </c>
      <c r="CH1" s="118" t="s">
        <v>10</v>
      </c>
      <c r="CI1" s="118" t="s">
        <v>10</v>
      </c>
      <c r="CJ1" s="118" t="s">
        <v>10</v>
      </c>
      <c r="CK1" s="118" t="s">
        <v>10</v>
      </c>
      <c r="CL1" s="118" t="s">
        <v>10</v>
      </c>
      <c r="CM1" s="118" t="s">
        <v>10</v>
      </c>
      <c r="CN1" s="118" t="s">
        <v>10</v>
      </c>
      <c r="CO1" s="118" t="s">
        <v>10</v>
      </c>
      <c r="CP1" s="118" t="s">
        <v>10</v>
      </c>
      <c r="CQ1" s="118" t="s">
        <v>10</v>
      </c>
      <c r="CR1" s="118" t="s">
        <v>10</v>
      </c>
      <c r="CS1" s="118" t="s">
        <v>10</v>
      </c>
      <c r="CT1" s="118" t="s">
        <v>10</v>
      </c>
      <c r="CU1" s="118" t="s">
        <v>10</v>
      </c>
      <c r="CV1" s="118" t="s">
        <v>10</v>
      </c>
      <c r="CW1" s="118" t="s">
        <v>10</v>
      </c>
      <c r="CX1" s="118" t="s">
        <v>10</v>
      </c>
      <c r="CY1" s="118" t="s">
        <v>10</v>
      </c>
      <c r="CZ1" s="118" t="s">
        <v>10</v>
      </c>
      <c r="DA1" s="118" t="s">
        <v>10</v>
      </c>
      <c r="DB1" s="118" t="s">
        <v>10</v>
      </c>
      <c r="DC1" s="118" t="s">
        <v>10</v>
      </c>
      <c r="DD1" s="118" t="s">
        <v>10</v>
      </c>
      <c r="DE1" s="118" t="s">
        <v>10</v>
      </c>
      <c r="DF1" s="118" t="s">
        <v>10</v>
      </c>
      <c r="DG1" s="118" t="s">
        <v>10</v>
      </c>
      <c r="DH1" s="118" t="s">
        <v>10</v>
      </c>
      <c r="DI1" s="118" t="s">
        <v>10</v>
      </c>
      <c r="DJ1" s="8" t="s">
        <v>18</v>
      </c>
      <c r="DK1" s="4" t="s">
        <v>10</v>
      </c>
      <c r="DL1" s="4" t="s">
        <v>10</v>
      </c>
      <c r="DM1" s="4" t="s">
        <v>10</v>
      </c>
      <c r="DN1" s="4" t="s">
        <v>10</v>
      </c>
      <c r="DO1" s="4" t="s">
        <v>10</v>
      </c>
      <c r="DP1" s="4" t="s">
        <v>10</v>
      </c>
      <c r="DQ1" s="4" t="s">
        <v>10</v>
      </c>
      <c r="DR1" s="4" t="s">
        <v>10</v>
      </c>
      <c r="DS1" s="4" t="s">
        <v>10</v>
      </c>
      <c r="DT1" s="4" t="s">
        <v>10</v>
      </c>
      <c r="DU1" s="4" t="s">
        <v>10</v>
      </c>
      <c r="DV1" s="4" t="s">
        <v>10</v>
      </c>
      <c r="DW1" s="4" t="s">
        <v>10</v>
      </c>
      <c r="DX1" s="4" t="s">
        <v>10</v>
      </c>
      <c r="DY1" s="4" t="s">
        <v>10</v>
      </c>
      <c r="DZ1" s="4" t="s">
        <v>10</v>
      </c>
      <c r="EA1" s="4" t="s">
        <v>10</v>
      </c>
      <c r="EB1" s="4" t="s">
        <v>10</v>
      </c>
      <c r="EC1" s="4" t="s">
        <v>10</v>
      </c>
      <c r="ED1" s="4" t="s">
        <v>10</v>
      </c>
      <c r="EE1" s="4" t="s">
        <v>10</v>
      </c>
      <c r="EF1" s="8" t="s">
        <v>18</v>
      </c>
      <c r="EG1" s="4" t="s">
        <v>10</v>
      </c>
      <c r="EH1" s="4" t="s">
        <v>10</v>
      </c>
      <c r="EI1" s="4" t="s">
        <v>10</v>
      </c>
      <c r="EJ1" s="4" t="s">
        <v>10</v>
      </c>
      <c r="EK1" s="4" t="s">
        <v>10</v>
      </c>
      <c r="EL1" s="4" t="s">
        <v>10</v>
      </c>
      <c r="EM1" s="4" t="s">
        <v>10</v>
      </c>
      <c r="EN1" s="4" t="s">
        <v>10</v>
      </c>
      <c r="EO1" s="4" t="s">
        <v>10</v>
      </c>
      <c r="EP1" s="4" t="s">
        <v>10</v>
      </c>
      <c r="EQ1" s="4" t="s">
        <v>10</v>
      </c>
      <c r="ER1" s="4" t="s">
        <v>10</v>
      </c>
      <c r="ES1" s="4" t="s">
        <v>10</v>
      </c>
      <c r="ET1" s="4" t="s">
        <v>10</v>
      </c>
      <c r="EU1" s="4" t="s">
        <v>10</v>
      </c>
      <c r="EV1" s="4" t="s">
        <v>10</v>
      </c>
      <c r="EW1" s="4" t="s">
        <v>10</v>
      </c>
      <c r="EX1" s="4" t="s">
        <v>10</v>
      </c>
      <c r="EY1" s="4" t="s">
        <v>10</v>
      </c>
      <c r="EZ1" s="4" t="s">
        <v>10</v>
      </c>
      <c r="FA1" s="4" t="s">
        <v>10</v>
      </c>
      <c r="FB1" s="4" t="s">
        <v>10</v>
      </c>
      <c r="FC1" s="4" t="s">
        <v>10</v>
      </c>
      <c r="FD1" s="4" t="s">
        <v>10</v>
      </c>
      <c r="FE1" s="8" t="s">
        <v>18</v>
      </c>
      <c r="FF1" s="4" t="s">
        <v>10</v>
      </c>
      <c r="FG1" s="4" t="s">
        <v>10</v>
      </c>
      <c r="FH1" s="4" t="s">
        <v>10</v>
      </c>
      <c r="FI1" s="4" t="s">
        <v>10</v>
      </c>
      <c r="FJ1" s="4" t="s">
        <v>10</v>
      </c>
      <c r="FK1" s="4" t="s">
        <v>10</v>
      </c>
      <c r="FL1" s="4" t="s">
        <v>10</v>
      </c>
      <c r="FM1" s="4" t="s">
        <v>9</v>
      </c>
      <c r="FN1" s="4" t="s">
        <v>10</v>
      </c>
      <c r="FO1" s="4" t="s">
        <v>0</v>
      </c>
      <c r="FP1" s="4" t="s">
        <v>9</v>
      </c>
      <c r="FQ1" s="4" t="s">
        <v>0</v>
      </c>
      <c r="FR1" s="4" t="s">
        <v>11</v>
      </c>
      <c r="FS1" s="4" t="s">
        <v>0</v>
      </c>
      <c r="FT1" s="4" t="s">
        <v>0</v>
      </c>
      <c r="FU1" s="4" t="s">
        <v>0</v>
      </c>
      <c r="FV1" s="4" t="s">
        <v>11</v>
      </c>
      <c r="FW1" s="4" t="s">
        <v>11</v>
      </c>
      <c r="FX1" s="4" t="s">
        <v>9</v>
      </c>
      <c r="FY1" s="4" t="s">
        <v>9</v>
      </c>
      <c r="FZ1" s="4" t="s">
        <v>9</v>
      </c>
      <c r="GA1" s="4" t="s">
        <v>9</v>
      </c>
      <c r="GB1" s="4" t="s">
        <v>9</v>
      </c>
      <c r="GC1" s="4" t="s">
        <v>9</v>
      </c>
      <c r="GD1" s="1" t="s">
        <v>9</v>
      </c>
      <c r="GE1" s="1" t="s">
        <v>9</v>
      </c>
      <c r="GF1" s="4" t="s">
        <v>11</v>
      </c>
      <c r="GG1" s="4" t="s">
        <v>11</v>
      </c>
      <c r="GH1" s="1" t="s">
        <v>0</v>
      </c>
      <c r="GI1" s="1" t="s">
        <v>9</v>
      </c>
      <c r="GJ1" s="1" t="s">
        <v>9</v>
      </c>
      <c r="GK1" s="1" t="s">
        <v>9</v>
      </c>
      <c r="GL1" s="1" t="s">
        <v>9</v>
      </c>
      <c r="GM1" s="1" t="s">
        <v>9</v>
      </c>
      <c r="GN1" s="1" t="s">
        <v>9</v>
      </c>
      <c r="GO1" s="1" t="s">
        <v>9</v>
      </c>
      <c r="GP1" s="8" t="s">
        <v>18</v>
      </c>
      <c r="GQ1" s="4" t="s">
        <v>10</v>
      </c>
      <c r="GR1" s="4" t="s">
        <v>10</v>
      </c>
      <c r="GS1" s="4" t="s">
        <v>10</v>
      </c>
      <c r="GT1" s="4" t="s">
        <v>10</v>
      </c>
      <c r="GU1" s="118" t="s">
        <v>10</v>
      </c>
      <c r="GV1" s="4" t="s">
        <v>10</v>
      </c>
      <c r="GW1" s="4" t="s">
        <v>10</v>
      </c>
      <c r="GX1" s="4" t="s">
        <v>10</v>
      </c>
      <c r="GY1" s="1" t="s">
        <v>9</v>
      </c>
      <c r="GZ1" s="4" t="s">
        <v>10</v>
      </c>
      <c r="HA1" s="4" t="s">
        <v>10</v>
      </c>
      <c r="HB1" s="4" t="s">
        <v>10</v>
      </c>
      <c r="HC1" s="4" t="s">
        <v>10</v>
      </c>
      <c r="HD1" s="4" t="s">
        <v>10</v>
      </c>
      <c r="HE1" s="4" t="s">
        <v>10</v>
      </c>
      <c r="HF1" s="4" t="s">
        <v>10</v>
      </c>
      <c r="HG1" s="4" t="s">
        <v>10</v>
      </c>
      <c r="HH1" s="4" t="s">
        <v>10</v>
      </c>
      <c r="HI1" s="4" t="s">
        <v>10</v>
      </c>
      <c r="HJ1" s="4" t="s">
        <v>10</v>
      </c>
      <c r="HK1" s="4" t="s">
        <v>10</v>
      </c>
      <c r="HL1" s="4" t="s">
        <v>10</v>
      </c>
      <c r="HM1" s="4" t="s">
        <v>10</v>
      </c>
      <c r="HN1" s="4" t="s">
        <v>10</v>
      </c>
      <c r="HO1" s="4" t="s">
        <v>10</v>
      </c>
      <c r="HP1" s="4" t="s">
        <v>10</v>
      </c>
      <c r="HQ1" s="4" t="s">
        <v>10</v>
      </c>
      <c r="HR1" s="4" t="s">
        <v>10</v>
      </c>
      <c r="HS1" s="4" t="s">
        <v>10</v>
      </c>
      <c r="HT1" s="4" t="s">
        <v>10</v>
      </c>
      <c r="HU1" s="4" t="s">
        <v>10</v>
      </c>
      <c r="HV1" s="4" t="s">
        <v>10</v>
      </c>
      <c r="HW1" s="4" t="s">
        <v>10</v>
      </c>
      <c r="HX1" s="4" t="s">
        <v>10</v>
      </c>
      <c r="HY1" s="4" t="s">
        <v>10</v>
      </c>
      <c r="HZ1" s="4" t="s">
        <v>10</v>
      </c>
      <c r="IA1" s="4" t="s">
        <v>10</v>
      </c>
      <c r="IB1" s="4" t="s">
        <v>10</v>
      </c>
      <c r="IC1" s="4" t="s">
        <v>10</v>
      </c>
      <c r="ID1" s="4" t="s">
        <v>10</v>
      </c>
      <c r="IE1" s="1" t="s">
        <v>10</v>
      </c>
      <c r="IF1" s="1" t="s">
        <v>10</v>
      </c>
      <c r="IG1" s="8" t="s">
        <v>18</v>
      </c>
      <c r="IH1" s="4" t="s">
        <v>10</v>
      </c>
      <c r="II1" s="118" t="s">
        <v>10</v>
      </c>
      <c r="IJ1" s="118" t="s">
        <v>0</v>
      </c>
      <c r="IK1" s="4" t="s">
        <v>9</v>
      </c>
      <c r="IL1" s="4" t="s">
        <v>0</v>
      </c>
      <c r="IM1" s="4" t="s">
        <v>0</v>
      </c>
      <c r="IN1" s="4" t="s">
        <v>9</v>
      </c>
      <c r="IO1" s="4" t="s">
        <v>10</v>
      </c>
      <c r="IP1" s="4" t="s">
        <v>10</v>
      </c>
      <c r="IQ1" s="4" t="s">
        <v>10</v>
      </c>
      <c r="IR1" s="4" t="s">
        <v>10</v>
      </c>
      <c r="IS1" s="4" t="s">
        <v>0</v>
      </c>
      <c r="IT1" s="4" t="s">
        <v>0</v>
      </c>
      <c r="IU1" s="4" t="s">
        <v>0</v>
      </c>
      <c r="IV1" s="118" t="s">
        <v>0</v>
      </c>
      <c r="IW1" s="118" t="s">
        <v>0</v>
      </c>
      <c r="IX1" s="4" t="s">
        <v>0</v>
      </c>
      <c r="IY1" s="8" t="s">
        <v>18</v>
      </c>
      <c r="IZ1" s="4" t="s">
        <v>0</v>
      </c>
      <c r="JA1" s="118" t="s">
        <v>0</v>
      </c>
      <c r="JB1" s="1" t="s">
        <v>0</v>
      </c>
      <c r="JC1" s="4" t="s">
        <v>0</v>
      </c>
      <c r="JD1" s="118" t="s">
        <v>10</v>
      </c>
      <c r="JE1" s="1" t="s">
        <v>10</v>
      </c>
      <c r="JF1" s="1" t="s">
        <v>10</v>
      </c>
      <c r="JG1" s="1" t="s">
        <v>10</v>
      </c>
      <c r="JH1" s="1" t="s">
        <v>10</v>
      </c>
      <c r="JI1" s="4" t="s">
        <v>0</v>
      </c>
      <c r="JJ1" s="8" t="s">
        <v>18</v>
      </c>
    </row>
    <row r="2" spans="1:270" s="2" customFormat="1" ht="115.5" customHeight="1">
      <c r="A2" s="69" t="s">
        <v>69</v>
      </c>
      <c r="B2" s="69" t="s">
        <v>69</v>
      </c>
      <c r="C2" s="68"/>
      <c r="D2" s="68"/>
      <c r="E2" s="68"/>
      <c r="F2" s="111" t="s">
        <v>564</v>
      </c>
      <c r="G2" s="111" t="s">
        <v>1507</v>
      </c>
      <c r="H2" s="111" t="s">
        <v>1552</v>
      </c>
      <c r="I2" s="111" t="s">
        <v>1546</v>
      </c>
      <c r="J2" s="111" t="s">
        <v>1519</v>
      </c>
      <c r="K2" s="111" t="s">
        <v>1520</v>
      </c>
      <c r="L2" s="111" t="s">
        <v>1528</v>
      </c>
      <c r="M2" s="111" t="s">
        <v>1531</v>
      </c>
      <c r="N2" s="111" t="s">
        <v>1532</v>
      </c>
      <c r="O2" s="111" t="s">
        <v>1536</v>
      </c>
      <c r="P2" s="111" t="s">
        <v>1538</v>
      </c>
      <c r="Q2" s="111" t="s">
        <v>1595</v>
      </c>
      <c r="R2" s="111" t="s">
        <v>1592</v>
      </c>
      <c r="S2" s="111" t="s">
        <v>1593</v>
      </c>
      <c r="T2" s="111" t="s">
        <v>1594</v>
      </c>
      <c r="U2" s="111" t="s">
        <v>1540</v>
      </c>
      <c r="V2" s="111" t="s">
        <v>1541</v>
      </c>
      <c r="W2" s="111" t="s">
        <v>1545</v>
      </c>
      <c r="X2" s="111" t="s">
        <v>838</v>
      </c>
      <c r="Y2" s="111" t="s">
        <v>839</v>
      </c>
      <c r="Z2" s="111" t="s">
        <v>840</v>
      </c>
      <c r="AA2" s="111" t="s">
        <v>1535</v>
      </c>
      <c r="AB2" s="29" t="s">
        <v>900</v>
      </c>
      <c r="AC2" s="113" t="s">
        <v>2</v>
      </c>
      <c r="AD2" s="31"/>
      <c r="AE2" s="142" t="s">
        <v>1498</v>
      </c>
      <c r="AF2" s="87" t="s">
        <v>651</v>
      </c>
      <c r="AG2" s="87" t="s">
        <v>24</v>
      </c>
      <c r="AH2" s="87" t="s">
        <v>25</v>
      </c>
      <c r="AI2" s="87" t="s">
        <v>487</v>
      </c>
      <c r="AJ2" s="87" t="s">
        <v>198</v>
      </c>
      <c r="AK2" s="125" t="s">
        <v>1485</v>
      </c>
      <c r="AL2" s="142" t="s">
        <v>1499</v>
      </c>
      <c r="AM2" s="87" t="s">
        <v>23</v>
      </c>
      <c r="AN2" s="125" t="s">
        <v>1496</v>
      </c>
      <c r="AO2" s="125" t="s">
        <v>1488</v>
      </c>
      <c r="AP2" s="125" t="s">
        <v>1488</v>
      </c>
      <c r="AQ2" s="87" t="s">
        <v>688</v>
      </c>
      <c r="AR2" s="125" t="s">
        <v>1521</v>
      </c>
      <c r="AS2" s="87" t="s">
        <v>798</v>
      </c>
      <c r="AT2" s="125" t="s">
        <v>1550</v>
      </c>
      <c r="AU2" s="125" t="s">
        <v>1551</v>
      </c>
      <c r="AV2" s="125" t="s">
        <v>1558</v>
      </c>
      <c r="AW2" s="125" t="s">
        <v>1559</v>
      </c>
      <c r="AX2" s="125" t="s">
        <v>1560</v>
      </c>
      <c r="AY2" s="142" t="s">
        <v>1500</v>
      </c>
      <c r="AZ2" s="87" t="s">
        <v>813</v>
      </c>
      <c r="BA2" s="125" t="s">
        <v>1567</v>
      </c>
      <c r="BB2" s="87" t="s">
        <v>812</v>
      </c>
      <c r="BC2" s="87" t="s">
        <v>951</v>
      </c>
      <c r="BD2" s="87" t="s">
        <v>956</v>
      </c>
      <c r="BE2" s="125" t="s">
        <v>528</v>
      </c>
      <c r="BF2" s="87" t="s">
        <v>953</v>
      </c>
      <c r="BG2" s="87" t="s">
        <v>952</v>
      </c>
      <c r="BH2" s="87" t="s">
        <v>1493</v>
      </c>
      <c r="BI2" s="87" t="s">
        <v>377</v>
      </c>
      <c r="BJ2" s="87" t="s">
        <v>378</v>
      </c>
      <c r="BK2" s="87" t="s">
        <v>28</v>
      </c>
      <c r="BL2" s="87" t="s">
        <v>28</v>
      </c>
      <c r="BM2" s="125" t="s">
        <v>1597</v>
      </c>
      <c r="BN2" s="125" t="s">
        <v>1597</v>
      </c>
      <c r="BO2" s="125" t="s">
        <v>1597</v>
      </c>
      <c r="BP2" s="125" t="s">
        <v>1597</v>
      </c>
      <c r="BQ2" s="125" t="s">
        <v>1597</v>
      </c>
      <c r="BR2" s="125" t="s">
        <v>1597</v>
      </c>
      <c r="BS2" s="125" t="s">
        <v>1597</v>
      </c>
      <c r="BT2" s="125" t="s">
        <v>1597</v>
      </c>
      <c r="BU2" s="125" t="s">
        <v>1597</v>
      </c>
      <c r="BV2" s="125" t="s">
        <v>1596</v>
      </c>
      <c r="BW2" s="125" t="s">
        <v>1596</v>
      </c>
      <c r="BX2" s="125" t="s">
        <v>1596</v>
      </c>
      <c r="BY2" s="125" t="s">
        <v>1596</v>
      </c>
      <c r="BZ2" s="125" t="s">
        <v>1596</v>
      </c>
      <c r="CA2" s="125" t="s">
        <v>1596</v>
      </c>
      <c r="CB2" s="125" t="s">
        <v>1596</v>
      </c>
      <c r="CC2" s="125" t="s">
        <v>1596</v>
      </c>
      <c r="CD2" s="125" t="s">
        <v>1596</v>
      </c>
      <c r="CE2" s="125" t="s">
        <v>1584</v>
      </c>
      <c r="CF2" s="125" t="s">
        <v>1585</v>
      </c>
      <c r="CG2" s="125" t="s">
        <v>1588</v>
      </c>
      <c r="CH2" s="125" t="s">
        <v>1587</v>
      </c>
      <c r="CI2" s="125" t="s">
        <v>1589</v>
      </c>
      <c r="CJ2" s="125" t="s">
        <v>1589</v>
      </c>
      <c r="CK2" s="125" t="s">
        <v>1589</v>
      </c>
      <c r="CL2" s="125" t="s">
        <v>1589</v>
      </c>
      <c r="CM2" s="125" t="s">
        <v>1589</v>
      </c>
      <c r="CN2" s="125" t="s">
        <v>1589</v>
      </c>
      <c r="CO2" s="125" t="s">
        <v>1589</v>
      </c>
      <c r="CP2" s="125" t="s">
        <v>1589</v>
      </c>
      <c r="CQ2" s="125" t="s">
        <v>1589</v>
      </c>
      <c r="CR2" s="125" t="s">
        <v>1590</v>
      </c>
      <c r="CS2" s="125" t="s">
        <v>1590</v>
      </c>
      <c r="CT2" s="125" t="s">
        <v>1590</v>
      </c>
      <c r="CU2" s="125" t="s">
        <v>1590</v>
      </c>
      <c r="CV2" s="125" t="s">
        <v>1590</v>
      </c>
      <c r="CW2" s="125" t="s">
        <v>1590</v>
      </c>
      <c r="CX2" s="125" t="s">
        <v>1590</v>
      </c>
      <c r="CY2" s="125" t="s">
        <v>1590</v>
      </c>
      <c r="CZ2" s="125" t="s">
        <v>1590</v>
      </c>
      <c r="DA2" s="125" t="s">
        <v>1591</v>
      </c>
      <c r="DB2" s="125" t="s">
        <v>1591</v>
      </c>
      <c r="DC2" s="125" t="s">
        <v>1591</v>
      </c>
      <c r="DD2" s="125" t="s">
        <v>1591</v>
      </c>
      <c r="DE2" s="125" t="s">
        <v>1591</v>
      </c>
      <c r="DF2" s="125" t="s">
        <v>1591</v>
      </c>
      <c r="DG2" s="125" t="s">
        <v>1591</v>
      </c>
      <c r="DH2" s="125" t="s">
        <v>1591</v>
      </c>
      <c r="DI2" s="125" t="s">
        <v>1591</v>
      </c>
      <c r="DJ2" s="142" t="s">
        <v>1501</v>
      </c>
      <c r="DK2" s="87" t="s">
        <v>748</v>
      </c>
      <c r="DL2" s="87" t="s">
        <v>22</v>
      </c>
      <c r="DM2" s="87" t="s">
        <v>22</v>
      </c>
      <c r="DN2" s="87" t="s">
        <v>22</v>
      </c>
      <c r="DO2" s="87" t="s">
        <v>21</v>
      </c>
      <c r="DP2" s="87" t="s">
        <v>21</v>
      </c>
      <c r="DQ2" s="87" t="s">
        <v>21</v>
      </c>
      <c r="DR2" s="87" t="s">
        <v>21</v>
      </c>
      <c r="DS2" s="87" t="s">
        <v>20</v>
      </c>
      <c r="DT2" s="87" t="s">
        <v>20</v>
      </c>
      <c r="DU2" s="87" t="s">
        <v>13</v>
      </c>
      <c r="DV2" s="87" t="s">
        <v>239</v>
      </c>
      <c r="DW2" s="87" t="s">
        <v>240</v>
      </c>
      <c r="DX2" s="87" t="s">
        <v>241</v>
      </c>
      <c r="DY2" s="87" t="s">
        <v>241</v>
      </c>
      <c r="DZ2" s="87" t="s">
        <v>241</v>
      </c>
      <c r="EA2" s="87" t="s">
        <v>241</v>
      </c>
      <c r="EB2" s="87" t="s">
        <v>241</v>
      </c>
      <c r="EC2" s="87" t="s">
        <v>241</v>
      </c>
      <c r="ED2" s="87" t="s">
        <v>241</v>
      </c>
      <c r="EE2" s="87" t="s">
        <v>241</v>
      </c>
      <c r="EF2" s="142" t="s">
        <v>1502</v>
      </c>
      <c r="EG2" s="87" t="s">
        <v>242</v>
      </c>
      <c r="EH2" s="87" t="s">
        <v>242</v>
      </c>
      <c r="EI2" s="87" t="s">
        <v>243</v>
      </c>
      <c r="EJ2" s="87" t="s">
        <v>244</v>
      </c>
      <c r="EK2" s="87" t="s">
        <v>245</v>
      </c>
      <c r="EL2" s="87" t="s">
        <v>344</v>
      </c>
      <c r="EM2" s="87" t="s">
        <v>345</v>
      </c>
      <c r="EN2" s="87" t="s">
        <v>995</v>
      </c>
      <c r="EO2" s="87" t="s">
        <v>237</v>
      </c>
      <c r="EP2" s="87" t="s">
        <v>238</v>
      </c>
      <c r="EQ2" s="87" t="s">
        <v>35</v>
      </c>
      <c r="ER2" s="87" t="s">
        <v>35</v>
      </c>
      <c r="ES2" s="87" t="s">
        <v>35</v>
      </c>
      <c r="ET2" s="87" t="s">
        <v>35</v>
      </c>
      <c r="EU2" s="87" t="s">
        <v>35</v>
      </c>
      <c r="EV2" s="87" t="s">
        <v>35</v>
      </c>
      <c r="EW2" s="87" t="s">
        <v>35</v>
      </c>
      <c r="EX2" s="87" t="s">
        <v>35</v>
      </c>
      <c r="EY2" s="87" t="s">
        <v>37</v>
      </c>
      <c r="EZ2" s="87" t="s">
        <v>37</v>
      </c>
      <c r="FA2" s="87" t="s">
        <v>37</v>
      </c>
      <c r="FB2" s="87" t="s">
        <v>37</v>
      </c>
      <c r="FC2" s="87" t="s">
        <v>37</v>
      </c>
      <c r="FD2" s="87" t="s">
        <v>37</v>
      </c>
      <c r="FE2" s="142" t="s">
        <v>1503</v>
      </c>
      <c r="FF2" s="87" t="s">
        <v>34</v>
      </c>
      <c r="FG2" s="87" t="s">
        <v>34</v>
      </c>
      <c r="FH2" s="87" t="s">
        <v>34</v>
      </c>
      <c r="FI2" s="87" t="s">
        <v>15</v>
      </c>
      <c r="FJ2" s="87" t="s">
        <v>15</v>
      </c>
      <c r="FK2" s="87" t="s">
        <v>15</v>
      </c>
      <c r="FL2" s="87" t="s">
        <v>15</v>
      </c>
      <c r="FM2" s="87" t="s">
        <v>213</v>
      </c>
      <c r="FN2" s="87" t="s">
        <v>27</v>
      </c>
      <c r="FO2" s="87" t="s">
        <v>29</v>
      </c>
      <c r="FP2" s="87" t="s">
        <v>30</v>
      </c>
      <c r="FQ2" s="87" t="s">
        <v>168</v>
      </c>
      <c r="FR2" s="87" t="s">
        <v>75</v>
      </c>
      <c r="FS2" s="87" t="s">
        <v>31</v>
      </c>
      <c r="FT2" s="87" t="s">
        <v>165</v>
      </c>
      <c r="FU2" s="87" t="s">
        <v>246</v>
      </c>
      <c r="FV2" s="87" t="s">
        <v>247</v>
      </c>
      <c r="FW2" s="87" t="s">
        <v>248</v>
      </c>
      <c r="FX2" s="87" t="s">
        <v>28</v>
      </c>
      <c r="FY2" s="87" t="s">
        <v>28</v>
      </c>
      <c r="FZ2" s="87" t="s">
        <v>28</v>
      </c>
      <c r="GA2" s="87" t="s">
        <v>28</v>
      </c>
      <c r="GB2" s="87" t="s">
        <v>28</v>
      </c>
      <c r="GC2" s="87" t="s">
        <v>28</v>
      </c>
      <c r="GD2" s="87" t="s">
        <v>1575</v>
      </c>
      <c r="GE2" s="87" t="s">
        <v>1575</v>
      </c>
      <c r="GF2" s="87" t="s">
        <v>32</v>
      </c>
      <c r="GG2" s="87" t="s">
        <v>205</v>
      </c>
      <c r="GH2" s="87" t="s">
        <v>385</v>
      </c>
      <c r="GI2" s="87" t="s">
        <v>385</v>
      </c>
      <c r="GJ2" s="87" t="s">
        <v>414</v>
      </c>
      <c r="GK2" s="87" t="s">
        <v>414</v>
      </c>
      <c r="GL2" s="87" t="s">
        <v>414</v>
      </c>
      <c r="GM2" s="87" t="s">
        <v>414</v>
      </c>
      <c r="GN2" s="87" t="s">
        <v>414</v>
      </c>
      <c r="GO2" s="87" t="s">
        <v>414</v>
      </c>
      <c r="GP2" s="142" t="s">
        <v>1504</v>
      </c>
      <c r="GQ2" s="87" t="s">
        <v>17</v>
      </c>
      <c r="GR2" s="87" t="s">
        <v>16</v>
      </c>
      <c r="GS2" s="87" t="s">
        <v>293</v>
      </c>
      <c r="GT2" s="87" t="s">
        <v>294</v>
      </c>
      <c r="GU2" s="125" t="s">
        <v>1569</v>
      </c>
      <c r="GV2" s="87" t="s">
        <v>14</v>
      </c>
      <c r="GW2" s="87" t="s">
        <v>14</v>
      </c>
      <c r="GX2" s="87" t="s">
        <v>14</v>
      </c>
      <c r="GY2" s="87" t="s">
        <v>864</v>
      </c>
      <c r="GZ2" s="87" t="s">
        <v>19</v>
      </c>
      <c r="HA2" s="87" t="s">
        <v>19</v>
      </c>
      <c r="HB2" s="87" t="s">
        <v>706</v>
      </c>
      <c r="HC2" s="87" t="s">
        <v>816</v>
      </c>
      <c r="HD2" s="87" t="s">
        <v>706</v>
      </c>
      <c r="HE2" s="87" t="s">
        <v>816</v>
      </c>
      <c r="HF2" s="87" t="s">
        <v>872</v>
      </c>
      <c r="HG2" s="87" t="s">
        <v>369</v>
      </c>
      <c r="HH2" s="87" t="s">
        <v>370</v>
      </c>
      <c r="HI2" s="87" t="s">
        <v>814</v>
      </c>
      <c r="HJ2" s="87" t="s">
        <v>851</v>
      </c>
      <c r="HK2" s="87" t="s">
        <v>815</v>
      </c>
      <c r="HL2" s="87" t="s">
        <v>852</v>
      </c>
      <c r="HM2" s="87" t="s">
        <v>817</v>
      </c>
      <c r="HN2" s="87" t="s">
        <v>821</v>
      </c>
      <c r="HO2" s="87" t="s">
        <v>818</v>
      </c>
      <c r="HP2" s="87" t="s">
        <v>820</v>
      </c>
      <c r="HQ2" s="87" t="s">
        <v>820</v>
      </c>
      <c r="HR2" s="87" t="s">
        <v>820</v>
      </c>
      <c r="HS2" s="87" t="s">
        <v>820</v>
      </c>
      <c r="HT2" s="87" t="s">
        <v>820</v>
      </c>
      <c r="HU2" s="87" t="s">
        <v>402</v>
      </c>
      <c r="HV2" s="87" t="s">
        <v>318</v>
      </c>
      <c r="HW2" s="87" t="s">
        <v>318</v>
      </c>
      <c r="HX2" s="87" t="s">
        <v>871</v>
      </c>
      <c r="HY2" s="87" t="s">
        <v>403</v>
      </c>
      <c r="HZ2" s="87" t="s">
        <v>360</v>
      </c>
      <c r="IA2" s="87" t="s">
        <v>823</v>
      </c>
      <c r="IB2" s="87" t="s">
        <v>948</v>
      </c>
      <c r="IC2" s="87" t="s">
        <v>295</v>
      </c>
      <c r="ID2" s="87" t="s">
        <v>296</v>
      </c>
      <c r="IE2" s="87" t="s">
        <v>860</v>
      </c>
      <c r="IF2" s="125" t="s">
        <v>857</v>
      </c>
      <c r="IG2" s="142" t="s">
        <v>1505</v>
      </c>
      <c r="IH2" s="87" t="s">
        <v>1529</v>
      </c>
      <c r="II2" s="125" t="s">
        <v>1530</v>
      </c>
      <c r="IJ2" s="125" t="s">
        <v>215</v>
      </c>
      <c r="IK2" s="87" t="s">
        <v>215</v>
      </c>
      <c r="IL2" s="87" t="s">
        <v>582</v>
      </c>
      <c r="IM2" s="87" t="s">
        <v>214</v>
      </c>
      <c r="IN2" s="87" t="s">
        <v>214</v>
      </c>
      <c r="IO2" s="87" t="s">
        <v>78</v>
      </c>
      <c r="IP2" s="87" t="s">
        <v>117</v>
      </c>
      <c r="IQ2" s="87" t="s">
        <v>79</v>
      </c>
      <c r="IR2" s="87" t="s">
        <v>374</v>
      </c>
      <c r="IS2" s="87" t="s">
        <v>827</v>
      </c>
      <c r="IT2" s="87" t="s">
        <v>828</v>
      </c>
      <c r="IU2" s="87" t="s">
        <v>829</v>
      </c>
      <c r="IV2" s="125" t="s">
        <v>1524</v>
      </c>
      <c r="IW2" s="125" t="s">
        <v>1524</v>
      </c>
      <c r="IX2" s="87" t="s">
        <v>644</v>
      </c>
      <c r="IY2" s="142" t="s">
        <v>1506</v>
      </c>
      <c r="IZ2" s="87" t="s">
        <v>371</v>
      </c>
      <c r="JA2" s="125" t="s">
        <v>1542</v>
      </c>
      <c r="JB2" s="125" t="s">
        <v>782</v>
      </c>
      <c r="JC2" s="87" t="s">
        <v>1539</v>
      </c>
      <c r="JD2" s="125" t="s">
        <v>1527</v>
      </c>
      <c r="JE2" s="125" t="s">
        <v>1583</v>
      </c>
      <c r="JF2" s="125" t="s">
        <v>1572</v>
      </c>
      <c r="JG2" s="125" t="s">
        <v>1533</v>
      </c>
      <c r="JH2" s="125" t="s">
        <v>1534</v>
      </c>
      <c r="JI2" s="87" t="s">
        <v>496</v>
      </c>
      <c r="JJ2" s="88" t="s">
        <v>194</v>
      </c>
    </row>
    <row r="3" spans="1:270" s="2" customFormat="1" ht="28.5" customHeight="1">
      <c r="A3" s="69" t="s">
        <v>69</v>
      </c>
      <c r="B3" s="69" t="s">
        <v>69</v>
      </c>
      <c r="C3" s="68"/>
      <c r="D3" s="68"/>
      <c r="E3" s="68"/>
      <c r="F3" s="31"/>
      <c r="G3" s="31"/>
      <c r="H3" s="31"/>
      <c r="I3" s="31"/>
      <c r="J3" s="31"/>
      <c r="K3" s="31"/>
      <c r="L3" s="31"/>
      <c r="M3" s="31"/>
      <c r="N3" s="31"/>
      <c r="O3" s="31"/>
      <c r="P3" s="31"/>
      <c r="Q3" s="31"/>
      <c r="R3" s="31"/>
      <c r="S3" s="31"/>
      <c r="T3" s="31"/>
      <c r="U3" s="31"/>
      <c r="V3" s="31"/>
      <c r="W3" s="31"/>
      <c r="X3" s="31"/>
      <c r="Y3" s="31"/>
      <c r="Z3" s="31"/>
      <c r="AA3" s="31"/>
      <c r="AB3" s="31"/>
      <c r="AC3" s="113" t="s">
        <v>3</v>
      </c>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123"/>
      <c r="BF3" s="29"/>
      <c r="BG3" s="29"/>
      <c r="BH3" s="29"/>
      <c r="BI3" s="71"/>
      <c r="BJ3" s="71"/>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71"/>
      <c r="GE3" s="71"/>
      <c r="GF3" s="29"/>
      <c r="GG3" s="29"/>
      <c r="GH3" s="71"/>
      <c r="GI3" s="71"/>
      <c r="GJ3" s="71"/>
      <c r="GK3" s="71"/>
      <c r="GL3" s="71"/>
      <c r="GM3" s="71"/>
      <c r="GN3" s="71"/>
      <c r="GO3" s="71"/>
      <c r="GP3" s="29"/>
      <c r="GQ3" s="29"/>
      <c r="GR3" s="29"/>
      <c r="GS3" s="71"/>
      <c r="GT3" s="71"/>
      <c r="GU3" s="123"/>
      <c r="GV3" s="29"/>
      <c r="GW3" s="29"/>
      <c r="GX3" s="29"/>
      <c r="GY3" s="71"/>
      <c r="GZ3" s="29"/>
      <c r="HA3" s="29"/>
      <c r="HB3" s="29"/>
      <c r="HC3" s="29"/>
      <c r="HD3" s="29"/>
      <c r="HE3" s="29"/>
      <c r="HF3" s="29"/>
      <c r="HG3" s="29"/>
      <c r="HH3" s="29"/>
      <c r="HI3" s="29"/>
      <c r="HJ3" s="29"/>
      <c r="HK3" s="29"/>
      <c r="HL3" s="29"/>
      <c r="HM3" s="29"/>
      <c r="HN3" s="29"/>
      <c r="HO3" s="29"/>
      <c r="HP3" s="29"/>
      <c r="HQ3" s="29"/>
      <c r="HR3" s="29"/>
      <c r="HS3" s="29"/>
      <c r="HT3" s="29"/>
      <c r="HU3" s="29"/>
      <c r="HV3" s="29"/>
      <c r="HW3" s="29"/>
      <c r="HX3" s="29"/>
      <c r="HY3" s="71"/>
      <c r="HZ3" s="71"/>
      <c r="IA3" s="71"/>
      <c r="IB3" s="71"/>
      <c r="IC3" s="71"/>
      <c r="ID3" s="71"/>
      <c r="IE3" s="71"/>
      <c r="IF3" s="123"/>
      <c r="IG3" s="29"/>
      <c r="IH3" s="29"/>
      <c r="II3" s="29"/>
      <c r="IJ3" s="29"/>
      <c r="IK3" s="29"/>
      <c r="IL3" s="29"/>
      <c r="IM3" s="29"/>
      <c r="IN3" s="29"/>
      <c r="IO3" s="29"/>
      <c r="IP3" s="29"/>
      <c r="IQ3" s="29"/>
      <c r="IR3" s="29"/>
      <c r="IS3" s="71"/>
      <c r="IT3" s="71"/>
      <c r="IU3" s="71"/>
      <c r="IV3" s="123"/>
      <c r="IW3" s="123"/>
      <c r="IX3" s="29"/>
      <c r="IY3" s="29"/>
      <c r="IZ3" s="29"/>
      <c r="JA3" s="29" t="s">
        <v>275</v>
      </c>
      <c r="JB3" s="123" t="s">
        <v>275</v>
      </c>
      <c r="JC3" s="71"/>
      <c r="JD3" s="123"/>
      <c r="JE3" s="123"/>
      <c r="JF3" s="123"/>
      <c r="JG3" s="123"/>
      <c r="JH3" s="123"/>
      <c r="JI3" s="71"/>
      <c r="JJ3" s="70" t="s">
        <v>194</v>
      </c>
    </row>
    <row r="4" spans="1:270" s="2" customFormat="1" ht="65.25" customHeight="1">
      <c r="A4" s="75" t="s">
        <v>68</v>
      </c>
      <c r="B4" s="148" t="s">
        <v>1568</v>
      </c>
      <c r="C4" s="75" t="e">
        <f>"Run Trials
("&amp;COUNTIFS(C$5:C$7,TRUE)&amp;")
("&amp;TEXT(COUNTIFS(C$5:C$7,TRUE)/(COUNTA(#REF!)-1),"0.0%)")</f>
        <v>#DIV/0!</v>
      </c>
      <c r="D4" s="76" t="str">
        <f>"Full output
("&amp;TEXT(COUNTIFS($C$5:$C$7,TRUE,D$5:D$7,TRUE)/COUNTIFS($C$5:$C$7,TRUE),"0%)")</f>
        <v>Full output
(100%)</v>
      </c>
      <c r="E4" s="75" t="str">
        <f>"Report
("&amp;TEXT(COUNTIFS(E$5:E$7,TRUE)/(COUNTA(E$5:E$7)-1),"0.0%)")&amp;"
("&amp;TEXT(COUNTIFS(E$5:E$7,TRUE,$C$5:$C$7,TRUE)/COUNTIFS($C$5:$C$7,TRUE),"0%)")</f>
        <v>Report
(50.0%)
(100%)</v>
      </c>
      <c r="F4" s="77" t="s">
        <v>825</v>
      </c>
      <c r="G4" s="77"/>
      <c r="H4" s="77"/>
      <c r="I4" s="77"/>
      <c r="J4" s="77"/>
      <c r="K4" s="77"/>
      <c r="L4" s="77"/>
      <c r="M4" s="77"/>
      <c r="N4" s="77"/>
      <c r="O4" s="77"/>
      <c r="P4" s="77"/>
      <c r="Q4" s="77"/>
      <c r="R4" s="77"/>
      <c r="S4" s="77"/>
      <c r="T4" s="77"/>
      <c r="U4" s="77"/>
      <c r="V4" s="77"/>
      <c r="W4" s="77"/>
      <c r="X4" s="77"/>
      <c r="Y4" s="77"/>
      <c r="Z4" s="77"/>
      <c r="AA4" s="77"/>
      <c r="AB4" s="77"/>
      <c r="AC4" s="113" t="s">
        <v>4</v>
      </c>
      <c r="AD4" s="72" t="str">
        <f>IF(COUNTIFS(AD$5:AD$7,"Dup")&gt;0,"Dup","")</f>
        <v/>
      </c>
      <c r="AE4" s="72"/>
      <c r="AF4" s="73"/>
      <c r="AG4" s="73"/>
      <c r="AH4" s="73"/>
      <c r="AI4" s="73"/>
      <c r="AJ4" s="124"/>
      <c r="AK4" s="124"/>
      <c r="AL4" s="72"/>
      <c r="AM4" s="73"/>
      <c r="AN4" s="124"/>
      <c r="AO4" s="124" t="s">
        <v>1489</v>
      </c>
      <c r="AP4" s="124" t="s">
        <v>1490</v>
      </c>
      <c r="AQ4" s="73"/>
      <c r="AR4" s="124"/>
      <c r="AS4" s="73"/>
      <c r="AT4" s="124"/>
      <c r="AU4" s="124"/>
      <c r="AV4" s="124"/>
      <c r="AW4" s="124"/>
      <c r="AX4" s="124"/>
      <c r="AY4" s="72"/>
      <c r="AZ4" s="73"/>
      <c r="BA4" s="124"/>
      <c r="BB4" s="73"/>
      <c r="BC4" s="73"/>
      <c r="BD4" s="73"/>
      <c r="BE4" s="124" t="s">
        <v>957</v>
      </c>
      <c r="BF4" s="73"/>
      <c r="BG4" s="73"/>
      <c r="BH4" s="73"/>
      <c r="BI4" s="73"/>
      <c r="BJ4" s="73"/>
      <c r="BK4" s="73" t="s">
        <v>394</v>
      </c>
      <c r="BL4" s="73" t="s">
        <v>659</v>
      </c>
      <c r="BM4" s="150" t="s">
        <v>6</v>
      </c>
      <c r="BN4" s="150" t="s">
        <v>7</v>
      </c>
      <c r="BO4" s="150" t="s">
        <v>8</v>
      </c>
      <c r="BP4" s="150" t="s">
        <v>172</v>
      </c>
      <c r="BQ4" s="150" t="s">
        <v>187</v>
      </c>
      <c r="BR4" s="150" t="s">
        <v>253</v>
      </c>
      <c r="BS4" s="150" t="s">
        <v>255</v>
      </c>
      <c r="BT4" s="150" t="s">
        <v>290</v>
      </c>
      <c r="BU4" s="150" t="s">
        <v>1599</v>
      </c>
      <c r="BV4" s="150" t="s">
        <v>6</v>
      </c>
      <c r="BW4" s="150" t="s">
        <v>7</v>
      </c>
      <c r="BX4" s="150" t="s">
        <v>8</v>
      </c>
      <c r="BY4" s="150" t="s">
        <v>172</v>
      </c>
      <c r="BZ4" s="150" t="s">
        <v>187</v>
      </c>
      <c r="CA4" s="150" t="s">
        <v>253</v>
      </c>
      <c r="CB4" s="150" t="s">
        <v>255</v>
      </c>
      <c r="CC4" s="150" t="s">
        <v>290</v>
      </c>
      <c r="CD4" s="150" t="s">
        <v>1599</v>
      </c>
      <c r="CE4" s="72"/>
      <c r="CF4" s="72"/>
      <c r="CG4" s="72"/>
      <c r="CH4" s="72"/>
      <c r="CI4" s="150" t="s">
        <v>6</v>
      </c>
      <c r="CJ4" s="150" t="s">
        <v>7</v>
      </c>
      <c r="CK4" s="150" t="s">
        <v>8</v>
      </c>
      <c r="CL4" s="150" t="s">
        <v>172</v>
      </c>
      <c r="CM4" s="150" t="s">
        <v>187</v>
      </c>
      <c r="CN4" s="150" t="s">
        <v>253</v>
      </c>
      <c r="CO4" s="150" t="s">
        <v>255</v>
      </c>
      <c r="CP4" s="150" t="s">
        <v>290</v>
      </c>
      <c r="CQ4" s="150" t="s">
        <v>1599</v>
      </c>
      <c r="CR4" s="150" t="s">
        <v>6</v>
      </c>
      <c r="CS4" s="150" t="s">
        <v>7</v>
      </c>
      <c r="CT4" s="150" t="s">
        <v>8</v>
      </c>
      <c r="CU4" s="150" t="s">
        <v>172</v>
      </c>
      <c r="CV4" s="150" t="s">
        <v>187</v>
      </c>
      <c r="CW4" s="150" t="s">
        <v>253</v>
      </c>
      <c r="CX4" s="150" t="s">
        <v>255</v>
      </c>
      <c r="CY4" s="150" t="s">
        <v>290</v>
      </c>
      <c r="CZ4" s="150" t="s">
        <v>1599</v>
      </c>
      <c r="DA4" s="150" t="s">
        <v>6</v>
      </c>
      <c r="DB4" s="150" t="s">
        <v>7</v>
      </c>
      <c r="DC4" s="150" t="s">
        <v>8</v>
      </c>
      <c r="DD4" s="150" t="s">
        <v>172</v>
      </c>
      <c r="DE4" s="150" t="s">
        <v>187</v>
      </c>
      <c r="DF4" s="150" t="s">
        <v>253</v>
      </c>
      <c r="DG4" s="150" t="s">
        <v>255</v>
      </c>
      <c r="DH4" s="150" t="s">
        <v>290</v>
      </c>
      <c r="DI4" s="150" t="s">
        <v>1599</v>
      </c>
      <c r="DJ4" s="72"/>
      <c r="DK4" s="73" t="s">
        <v>750</v>
      </c>
      <c r="DL4" s="73" t="s">
        <v>390</v>
      </c>
      <c r="DM4" s="73" t="s">
        <v>110</v>
      </c>
      <c r="DN4" s="73" t="s">
        <v>750</v>
      </c>
      <c r="DO4" s="73" t="s">
        <v>392</v>
      </c>
      <c r="DP4" s="73" t="s">
        <v>750</v>
      </c>
      <c r="DQ4" s="73" t="s">
        <v>391</v>
      </c>
      <c r="DR4" s="73" t="s">
        <v>366</v>
      </c>
      <c r="DS4" s="73" t="s">
        <v>390</v>
      </c>
      <c r="DT4" s="73" t="s">
        <v>750</v>
      </c>
      <c r="DU4" s="73"/>
      <c r="DV4" s="73"/>
      <c r="DW4" s="73"/>
      <c r="DX4" s="73" t="s">
        <v>6</v>
      </c>
      <c r="DY4" s="73" t="s">
        <v>7</v>
      </c>
      <c r="DZ4" s="73" t="s">
        <v>8</v>
      </c>
      <c r="EA4" s="73" t="s">
        <v>172</v>
      </c>
      <c r="EB4" s="73" t="s">
        <v>187</v>
      </c>
      <c r="EC4" s="73" t="s">
        <v>253</v>
      </c>
      <c r="ED4" s="73" t="s">
        <v>255</v>
      </c>
      <c r="EE4" s="73" t="s">
        <v>290</v>
      </c>
      <c r="EF4" s="72"/>
      <c r="EG4" s="124" t="s">
        <v>6</v>
      </c>
      <c r="EH4" s="124" t="s">
        <v>7</v>
      </c>
      <c r="EI4" s="73"/>
      <c r="EJ4" s="73" t="s">
        <v>8</v>
      </c>
      <c r="EK4" s="73"/>
      <c r="EL4" s="73"/>
      <c r="EM4" s="73"/>
      <c r="EN4" s="124" t="s">
        <v>308</v>
      </c>
      <c r="EO4" s="73"/>
      <c r="EP4" s="73"/>
      <c r="EQ4" s="73" t="s">
        <v>6</v>
      </c>
      <c r="ER4" s="73" t="s">
        <v>7</v>
      </c>
      <c r="ES4" s="73" t="s">
        <v>8</v>
      </c>
      <c r="ET4" s="73" t="s">
        <v>172</v>
      </c>
      <c r="EU4" s="73" t="s">
        <v>187</v>
      </c>
      <c r="EV4" s="73" t="s">
        <v>253</v>
      </c>
      <c r="EW4" s="73" t="s">
        <v>255</v>
      </c>
      <c r="EX4" s="73" t="s">
        <v>290</v>
      </c>
      <c r="EY4" s="73" t="s">
        <v>6</v>
      </c>
      <c r="EZ4" s="73" t="s">
        <v>7</v>
      </c>
      <c r="FA4" s="73" t="s">
        <v>8</v>
      </c>
      <c r="FB4" s="73" t="s">
        <v>172</v>
      </c>
      <c r="FC4" s="73" t="s">
        <v>187</v>
      </c>
      <c r="FD4" s="73" t="s">
        <v>253</v>
      </c>
      <c r="FE4" s="72"/>
      <c r="FF4" s="73" t="s">
        <v>6</v>
      </c>
      <c r="FG4" s="73" t="s">
        <v>7</v>
      </c>
      <c r="FH4" s="73" t="s">
        <v>8</v>
      </c>
      <c r="FI4" s="73" t="s">
        <v>6</v>
      </c>
      <c r="FJ4" s="73" t="s">
        <v>7</v>
      </c>
      <c r="FK4" s="73" t="s">
        <v>8</v>
      </c>
      <c r="FL4" s="73" t="s">
        <v>172</v>
      </c>
      <c r="FM4" s="73"/>
      <c r="FN4" s="73"/>
      <c r="FO4" s="73"/>
      <c r="FP4" s="73"/>
      <c r="FQ4" s="73"/>
      <c r="FR4" s="73"/>
      <c r="FS4" s="73"/>
      <c r="FT4" s="73"/>
      <c r="FU4" s="73"/>
      <c r="FV4" s="73"/>
      <c r="FW4" s="73"/>
      <c r="FX4" s="73" t="s">
        <v>658</v>
      </c>
      <c r="FY4" s="73" t="s">
        <v>657</v>
      </c>
      <c r="FZ4" s="73" t="s">
        <v>786</v>
      </c>
      <c r="GA4" s="73" t="s">
        <v>787</v>
      </c>
      <c r="GB4" s="73" t="s">
        <v>33</v>
      </c>
      <c r="GC4" s="73" t="s">
        <v>95</v>
      </c>
      <c r="GD4" s="124" t="s">
        <v>842</v>
      </c>
      <c r="GE4" s="124" t="s">
        <v>1576</v>
      </c>
      <c r="GF4" s="73"/>
      <c r="GG4" s="73"/>
      <c r="GH4" s="73"/>
      <c r="GI4" s="73"/>
      <c r="GJ4" s="73" t="s">
        <v>826</v>
      </c>
      <c r="GK4" s="73" t="s">
        <v>392</v>
      </c>
      <c r="GL4" s="73" t="s">
        <v>914</v>
      </c>
      <c r="GM4" s="73" t="s">
        <v>390</v>
      </c>
      <c r="GN4" s="73" t="s">
        <v>604</v>
      </c>
      <c r="GO4" s="73" t="s">
        <v>415</v>
      </c>
      <c r="GP4" s="72"/>
      <c r="GQ4" s="73"/>
      <c r="GR4" s="73"/>
      <c r="GS4" s="73"/>
      <c r="GT4" s="73" t="s">
        <v>1489</v>
      </c>
      <c r="GU4" s="124"/>
      <c r="GV4" s="73" t="s">
        <v>6</v>
      </c>
      <c r="GW4" s="73" t="s">
        <v>7</v>
      </c>
      <c r="GX4" s="73" t="s">
        <v>8</v>
      </c>
      <c r="GY4" s="73" t="s">
        <v>863</v>
      </c>
      <c r="GZ4" s="73" t="s">
        <v>826</v>
      </c>
      <c r="HA4" s="73" t="s">
        <v>579</v>
      </c>
      <c r="HB4" s="73" t="s">
        <v>6</v>
      </c>
      <c r="HC4" s="73" t="s">
        <v>6</v>
      </c>
      <c r="HD4" s="73" t="s">
        <v>707</v>
      </c>
      <c r="HE4" s="73" t="s">
        <v>707</v>
      </c>
      <c r="HF4" s="73" t="s">
        <v>6</v>
      </c>
      <c r="HG4" s="73"/>
      <c r="HH4" s="73"/>
      <c r="HI4" s="73"/>
      <c r="HJ4" s="128" t="s">
        <v>1571</v>
      </c>
      <c r="HK4" s="73"/>
      <c r="HL4" s="124" t="s">
        <v>853</v>
      </c>
      <c r="HM4" s="73"/>
      <c r="HN4" s="124" t="s">
        <v>1577</v>
      </c>
      <c r="HO4" s="73"/>
      <c r="HP4" s="124" t="s">
        <v>1579</v>
      </c>
      <c r="HQ4" s="73" t="s">
        <v>893</v>
      </c>
      <c r="HR4" s="73" t="s">
        <v>894</v>
      </c>
      <c r="HS4" s="73" t="s">
        <v>895</v>
      </c>
      <c r="HT4" s="73" t="s">
        <v>892</v>
      </c>
      <c r="HU4" s="73"/>
      <c r="HV4" s="73" t="s">
        <v>359</v>
      </c>
      <c r="HW4" s="73" t="s">
        <v>392</v>
      </c>
      <c r="HX4" s="73" t="s">
        <v>359</v>
      </c>
      <c r="HY4" s="73"/>
      <c r="HZ4" s="73" t="s">
        <v>361</v>
      </c>
      <c r="IA4" s="73" t="s">
        <v>824</v>
      </c>
      <c r="IB4" s="73" t="s">
        <v>6</v>
      </c>
      <c r="IC4" s="73" t="s">
        <v>6</v>
      </c>
      <c r="ID4" s="73" t="s">
        <v>6</v>
      </c>
      <c r="IE4" s="73"/>
      <c r="IF4" s="124" t="s">
        <v>1578</v>
      </c>
      <c r="IG4" s="72"/>
      <c r="IH4" s="73"/>
      <c r="II4" s="124"/>
      <c r="IJ4" s="124" t="s">
        <v>412</v>
      </c>
      <c r="IK4" s="73" t="s">
        <v>417</v>
      </c>
      <c r="IL4" s="73" t="s">
        <v>412</v>
      </c>
      <c r="IM4" s="73" t="s">
        <v>424</v>
      </c>
      <c r="IN4" s="73" t="s">
        <v>418</v>
      </c>
      <c r="IO4" s="73"/>
      <c r="IP4" s="73"/>
      <c r="IQ4" s="73"/>
      <c r="IR4" s="73"/>
      <c r="IS4" s="73"/>
      <c r="IT4" s="73"/>
      <c r="IU4" s="73"/>
      <c r="IV4" s="124" t="s">
        <v>1525</v>
      </c>
      <c r="IW4" s="124" t="s">
        <v>1526</v>
      </c>
      <c r="IX4" s="73" t="s">
        <v>532</v>
      </c>
      <c r="IY4" s="72"/>
      <c r="IZ4" s="73"/>
      <c r="JA4" s="124"/>
      <c r="JB4" s="124"/>
      <c r="JC4" s="73"/>
      <c r="JD4" s="124"/>
      <c r="JE4" s="124"/>
      <c r="JF4" s="124"/>
      <c r="JG4" s="124"/>
      <c r="JH4" s="124"/>
      <c r="JI4" s="73"/>
      <c r="JJ4" s="74" t="s">
        <v>194</v>
      </c>
    </row>
    <row r="5" spans="1:270">
      <c r="A5">
        <v>0</v>
      </c>
      <c r="B5" s="117" t="s">
        <v>867</v>
      </c>
      <c r="C5" t="b">
        <v>0</v>
      </c>
      <c r="D5" t="b">
        <v>0</v>
      </c>
      <c r="E5" t="b">
        <v>0</v>
      </c>
      <c r="AC5" s="114" t="s">
        <v>5</v>
      </c>
      <c r="AF5" s="5" t="str">
        <f t="shared" ref="AF5:AK5" si="0">_xlfn.IFS(OR(AF$1="sam",AF$1="sai"),1,AF$1="sav","-",OR(AF$1="sap",AF$1="saa",AF$1="sar",AF$1="sat"),0)</f>
        <v>-</v>
      </c>
      <c r="AG5" s="5" t="str">
        <f t="shared" si="0"/>
        <v>-</v>
      </c>
      <c r="AH5" s="5" t="str">
        <f t="shared" si="0"/>
        <v>-</v>
      </c>
      <c r="AI5" s="5" t="str">
        <f t="shared" si="0"/>
        <v>-</v>
      </c>
      <c r="AJ5" s="5" t="str">
        <f t="shared" si="0"/>
        <v>-</v>
      </c>
      <c r="AK5" s="126" t="str">
        <f t="shared" si="0"/>
        <v>-</v>
      </c>
      <c r="AM5" s="5" t="str">
        <f t="shared" ref="AM5:DI5" si="1">_xlfn.IFS(OR(AM$1="sam",AM$1="sai"),1,AM$1="sav","-",OR(AM$1="sap",AM$1="saa",AM$1="sar",AM$1="sat"),0)</f>
        <v>-</v>
      </c>
      <c r="AN5" s="126" t="str">
        <f t="shared" si="1"/>
        <v>-</v>
      </c>
      <c r="AO5" s="126" t="str">
        <f t="shared" si="1"/>
        <v>-</v>
      </c>
      <c r="AP5" s="126" t="str">
        <f t="shared" si="1"/>
        <v>-</v>
      </c>
      <c r="AQ5" s="5" t="str">
        <f t="shared" si="1"/>
        <v>-</v>
      </c>
      <c r="AR5" s="126" t="str">
        <f>_xlfn.IFS(OR(AR$1="sam",AR$1="sai"),1,AR$1="sav","-",OR(AR$1="sap",AR$1="saa",AR$1="sar",AR$1="sat"),0)</f>
        <v>-</v>
      </c>
      <c r="AS5" s="5" t="str">
        <f>_xlfn.IFS(OR(AS$1="sam",AS$1="sai"),1,AS$1="sav","-",OR(AS$1="sap",AS$1="saa",AS$1="sar",AS$1="sat"),0)</f>
        <v>-</v>
      </c>
      <c r="AT5" s="126" t="str">
        <f t="shared" ref="AT5:AX5" si="2">_xlfn.IFS(OR(AT$1="sam",AT$1="sai"),1,AT$1="sav","-",OR(AT$1="sap",AT$1="saa",AT$1="sar",AT$1="sat"),0)</f>
        <v>-</v>
      </c>
      <c r="AU5" s="126" t="str">
        <f t="shared" si="2"/>
        <v>-</v>
      </c>
      <c r="AV5" s="126" t="str">
        <f t="shared" si="2"/>
        <v>-</v>
      </c>
      <c r="AW5" s="126" t="str">
        <f t="shared" si="2"/>
        <v>-</v>
      </c>
      <c r="AX5" s="126" t="str">
        <f t="shared" si="2"/>
        <v>-</v>
      </c>
      <c r="AZ5" s="5" t="str">
        <f t="shared" si="1"/>
        <v>-</v>
      </c>
      <c r="BA5" s="126" t="str">
        <f>_xlfn.IFS(OR(BA$1="sam",BA$1="sai"),1,BA$1="sav","-",OR(BA$1="sap",BA$1="saa",BA$1="sar",BA$1="sat"),0)</f>
        <v>-</v>
      </c>
      <c r="BB5" s="5" t="str">
        <f>_xlfn.IFS(OR(BB$1="sam",BB$1="sai"),1,BB$1="sav","-",OR(BB$1="sap",BB$1="saa",BB$1="sar",BB$1="sat"),0)</f>
        <v>-</v>
      </c>
      <c r="BC5" s="5" t="str">
        <f>_xlfn.IFS(OR(BC$1="sam",BC$1="sai"),1,BC$1="sav","-",OR(BC$1="sap",BC$1="saa",BC$1="sar",BC$1="sat"),0)</f>
        <v>-</v>
      </c>
      <c r="BD5" s="5" t="str">
        <f t="shared" si="1"/>
        <v>-</v>
      </c>
      <c r="BE5" s="119" t="str">
        <f t="shared" si="1"/>
        <v>-</v>
      </c>
      <c r="BF5" s="5" t="str">
        <f t="shared" si="1"/>
        <v>-</v>
      </c>
      <c r="BG5" s="5" t="str">
        <f t="shared" si="1"/>
        <v>-</v>
      </c>
      <c r="BH5" s="5" t="str">
        <f t="shared" si="1"/>
        <v>-</v>
      </c>
      <c r="BI5" s="5">
        <f t="shared" si="1"/>
        <v>1</v>
      </c>
      <c r="BJ5" s="5">
        <f t="shared" si="1"/>
        <v>1</v>
      </c>
      <c r="BK5" s="5" t="str">
        <f t="shared" si="1"/>
        <v>-</v>
      </c>
      <c r="BL5" s="5" t="str">
        <f t="shared" si="1"/>
        <v>-</v>
      </c>
      <c r="BM5" s="126" t="str">
        <f t="shared" si="1"/>
        <v>-</v>
      </c>
      <c r="BN5" s="126" t="str">
        <f t="shared" si="1"/>
        <v>-</v>
      </c>
      <c r="BO5" s="126" t="str">
        <f t="shared" si="1"/>
        <v>-</v>
      </c>
      <c r="BP5" s="126" t="str">
        <f t="shared" si="1"/>
        <v>-</v>
      </c>
      <c r="BQ5" s="126" t="str">
        <f t="shared" si="1"/>
        <v>-</v>
      </c>
      <c r="BR5" s="126" t="str">
        <f t="shared" si="1"/>
        <v>-</v>
      </c>
      <c r="BS5" s="126" t="str">
        <f t="shared" si="1"/>
        <v>-</v>
      </c>
      <c r="BT5" s="126" t="str">
        <f t="shared" si="1"/>
        <v>-</v>
      </c>
      <c r="BU5" s="126" t="str">
        <f t="shared" si="1"/>
        <v>-</v>
      </c>
      <c r="BV5" s="126" t="str">
        <f t="shared" si="1"/>
        <v>-</v>
      </c>
      <c r="BW5" s="126" t="str">
        <f t="shared" si="1"/>
        <v>-</v>
      </c>
      <c r="BX5" s="126" t="str">
        <f t="shared" si="1"/>
        <v>-</v>
      </c>
      <c r="BY5" s="126" t="str">
        <f t="shared" si="1"/>
        <v>-</v>
      </c>
      <c r="BZ5" s="126" t="str">
        <f t="shared" si="1"/>
        <v>-</v>
      </c>
      <c r="CA5" s="126" t="str">
        <f t="shared" si="1"/>
        <v>-</v>
      </c>
      <c r="CB5" s="126" t="str">
        <f t="shared" si="1"/>
        <v>-</v>
      </c>
      <c r="CC5" s="126" t="str">
        <f t="shared" si="1"/>
        <v>-</v>
      </c>
      <c r="CD5" s="126" t="str">
        <f t="shared" si="1"/>
        <v>-</v>
      </c>
      <c r="CE5" s="126" t="str">
        <f t="shared" si="1"/>
        <v>-</v>
      </c>
      <c r="CF5" s="126" t="str">
        <f t="shared" si="1"/>
        <v>-</v>
      </c>
      <c r="CG5" s="126" t="str">
        <f t="shared" si="1"/>
        <v>-</v>
      </c>
      <c r="CH5" s="126" t="str">
        <f t="shared" si="1"/>
        <v>-</v>
      </c>
      <c r="CI5" s="126" t="str">
        <f t="shared" si="1"/>
        <v>-</v>
      </c>
      <c r="CJ5" s="126" t="str">
        <f t="shared" si="1"/>
        <v>-</v>
      </c>
      <c r="CK5" s="126" t="str">
        <f t="shared" si="1"/>
        <v>-</v>
      </c>
      <c r="CL5" s="126" t="str">
        <f t="shared" si="1"/>
        <v>-</v>
      </c>
      <c r="CM5" s="126" t="str">
        <f t="shared" si="1"/>
        <v>-</v>
      </c>
      <c r="CN5" s="126" t="str">
        <f t="shared" si="1"/>
        <v>-</v>
      </c>
      <c r="CO5" s="126" t="str">
        <f t="shared" si="1"/>
        <v>-</v>
      </c>
      <c r="CP5" s="126" t="str">
        <f t="shared" si="1"/>
        <v>-</v>
      </c>
      <c r="CQ5" s="126" t="str">
        <f t="shared" si="1"/>
        <v>-</v>
      </c>
      <c r="CR5" s="126" t="str">
        <f t="shared" si="1"/>
        <v>-</v>
      </c>
      <c r="CS5" s="126" t="str">
        <f t="shared" si="1"/>
        <v>-</v>
      </c>
      <c r="CT5" s="126" t="str">
        <f t="shared" si="1"/>
        <v>-</v>
      </c>
      <c r="CU5" s="126" t="str">
        <f t="shared" si="1"/>
        <v>-</v>
      </c>
      <c r="CV5" s="126" t="str">
        <f t="shared" si="1"/>
        <v>-</v>
      </c>
      <c r="CW5" s="126" t="str">
        <f t="shared" si="1"/>
        <v>-</v>
      </c>
      <c r="CX5" s="126" t="str">
        <f t="shared" si="1"/>
        <v>-</v>
      </c>
      <c r="CY5" s="126" t="str">
        <f t="shared" si="1"/>
        <v>-</v>
      </c>
      <c r="CZ5" s="126" t="str">
        <f t="shared" si="1"/>
        <v>-</v>
      </c>
      <c r="DA5" s="126" t="str">
        <f t="shared" si="1"/>
        <v>-</v>
      </c>
      <c r="DB5" s="126" t="str">
        <f t="shared" si="1"/>
        <v>-</v>
      </c>
      <c r="DC5" s="126" t="str">
        <f t="shared" si="1"/>
        <v>-</v>
      </c>
      <c r="DD5" s="126" t="str">
        <f t="shared" si="1"/>
        <v>-</v>
      </c>
      <c r="DE5" s="126" t="str">
        <f t="shared" si="1"/>
        <v>-</v>
      </c>
      <c r="DF5" s="126" t="str">
        <f t="shared" si="1"/>
        <v>-</v>
      </c>
      <c r="DG5" s="126" t="str">
        <f t="shared" si="1"/>
        <v>-</v>
      </c>
      <c r="DH5" s="126" t="str">
        <f t="shared" si="1"/>
        <v>-</v>
      </c>
      <c r="DI5" s="126" t="str">
        <f t="shared" si="1"/>
        <v>-</v>
      </c>
      <c r="DK5" s="5" t="str">
        <f t="shared" ref="DK5:DU5" si="3">_xlfn.IFS(OR(DK$1="sam",DK$1="sai"),1,DK$1="sav","-",OR(DK$1="sap",DK$1="saa",DK$1="sar",DK$1="sat"),0)</f>
        <v>-</v>
      </c>
      <c r="DL5" s="5" t="str">
        <f t="shared" si="3"/>
        <v>-</v>
      </c>
      <c r="DM5" s="5" t="str">
        <f t="shared" si="3"/>
        <v>-</v>
      </c>
      <c r="DN5" s="5" t="str">
        <f t="shared" si="3"/>
        <v>-</v>
      </c>
      <c r="DO5" s="5" t="str">
        <f t="shared" si="3"/>
        <v>-</v>
      </c>
      <c r="DP5" s="5" t="str">
        <f t="shared" si="3"/>
        <v>-</v>
      </c>
      <c r="DQ5" s="5" t="str">
        <f t="shared" si="3"/>
        <v>-</v>
      </c>
      <c r="DR5" s="5" t="str">
        <f t="shared" si="3"/>
        <v>-</v>
      </c>
      <c r="DS5" s="5" t="str">
        <f t="shared" si="3"/>
        <v>-</v>
      </c>
      <c r="DT5" s="5" t="str">
        <f t="shared" si="3"/>
        <v>-</v>
      </c>
      <c r="DU5" s="5" t="str">
        <f t="shared" si="3"/>
        <v>-</v>
      </c>
      <c r="DV5" s="5" t="str">
        <f t="shared" ref="DV5:EP5" si="4">_xlfn.IFS(OR(DV$1="sam",DV$1="sai"),1,DV$1="sav","-",OR(DV$1="sap",DV$1="saa",DV$1="sar",DV$1="sat"),0)</f>
        <v>-</v>
      </c>
      <c r="DW5" s="5" t="str">
        <f t="shared" si="4"/>
        <v>-</v>
      </c>
      <c r="DX5" s="5" t="str">
        <f t="shared" si="4"/>
        <v>-</v>
      </c>
      <c r="DY5" s="5" t="str">
        <f t="shared" si="4"/>
        <v>-</v>
      </c>
      <c r="DZ5" s="5" t="str">
        <f t="shared" si="4"/>
        <v>-</v>
      </c>
      <c r="EA5" s="5" t="str">
        <f t="shared" si="4"/>
        <v>-</v>
      </c>
      <c r="EB5" s="5" t="str">
        <f t="shared" si="4"/>
        <v>-</v>
      </c>
      <c r="EC5" s="5" t="str">
        <f t="shared" si="4"/>
        <v>-</v>
      </c>
      <c r="ED5" s="5" t="str">
        <f t="shared" si="4"/>
        <v>-</v>
      </c>
      <c r="EE5" s="5" t="str">
        <f t="shared" si="4"/>
        <v>-</v>
      </c>
      <c r="EG5" s="5" t="str">
        <f t="shared" si="4"/>
        <v>-</v>
      </c>
      <c r="EH5" s="5" t="str">
        <f t="shared" si="4"/>
        <v>-</v>
      </c>
      <c r="EI5" s="5" t="str">
        <f t="shared" si="4"/>
        <v>-</v>
      </c>
      <c r="EJ5" s="5" t="str">
        <f t="shared" si="4"/>
        <v>-</v>
      </c>
      <c r="EK5" s="5" t="str">
        <f t="shared" si="4"/>
        <v>-</v>
      </c>
      <c r="EL5" s="5" t="str">
        <f t="shared" si="4"/>
        <v>-</v>
      </c>
      <c r="EM5" s="5" t="str">
        <f t="shared" si="4"/>
        <v>-</v>
      </c>
      <c r="EN5" s="5" t="str">
        <f t="shared" si="4"/>
        <v>-</v>
      </c>
      <c r="EO5" s="5" t="str">
        <f t="shared" si="4"/>
        <v>-</v>
      </c>
      <c r="EP5" s="5" t="str">
        <f t="shared" si="4"/>
        <v>-</v>
      </c>
      <c r="EQ5" s="5" t="str">
        <f t="shared" ref="EQ5:FD5" si="5">_xlfn.IFS(OR(EQ$1="sam",EQ$1="sai"),1,EQ$1="sav","-",OR(EQ$1="sap",EQ$1="saa",EQ$1="sar",EQ$1="sat"),0)</f>
        <v>-</v>
      </c>
      <c r="ER5" s="5" t="str">
        <f t="shared" si="5"/>
        <v>-</v>
      </c>
      <c r="ES5" s="5" t="str">
        <f t="shared" si="5"/>
        <v>-</v>
      </c>
      <c r="ET5" s="5" t="str">
        <f t="shared" si="5"/>
        <v>-</v>
      </c>
      <c r="EU5" s="5" t="str">
        <f t="shared" si="5"/>
        <v>-</v>
      </c>
      <c r="EV5" s="5" t="str">
        <f t="shared" si="5"/>
        <v>-</v>
      </c>
      <c r="EW5" s="5" t="str">
        <f t="shared" si="5"/>
        <v>-</v>
      </c>
      <c r="EX5" s="5" t="str">
        <f t="shared" si="5"/>
        <v>-</v>
      </c>
      <c r="EY5" s="5" t="str">
        <f t="shared" si="5"/>
        <v>-</v>
      </c>
      <c r="EZ5" s="5" t="str">
        <f t="shared" si="5"/>
        <v>-</v>
      </c>
      <c r="FA5" s="5" t="str">
        <f t="shared" si="5"/>
        <v>-</v>
      </c>
      <c r="FB5" s="5" t="str">
        <f t="shared" si="5"/>
        <v>-</v>
      </c>
      <c r="FC5" s="5" t="str">
        <f t="shared" si="5"/>
        <v>-</v>
      </c>
      <c r="FD5" s="5" t="str">
        <f t="shared" si="5"/>
        <v>-</v>
      </c>
      <c r="FF5" s="5" t="str">
        <f t="shared" ref="FF5:FL5" si="6">_xlfn.IFS(OR(FF$1="sam",FF$1="sai"),1,FF$1="sav","-",OR(FF$1="sap",FF$1="saa",FF$1="sar",FF$1="sat"),0)</f>
        <v>-</v>
      </c>
      <c r="FG5" s="5" t="str">
        <f t="shared" si="6"/>
        <v>-</v>
      </c>
      <c r="FH5" s="5" t="str">
        <f t="shared" si="6"/>
        <v>-</v>
      </c>
      <c r="FI5" s="5" t="str">
        <f t="shared" si="6"/>
        <v>-</v>
      </c>
      <c r="FJ5" s="5" t="str">
        <f t="shared" si="6"/>
        <v>-</v>
      </c>
      <c r="FK5" s="5" t="str">
        <f t="shared" si="6"/>
        <v>-</v>
      </c>
      <c r="FL5" s="5" t="str">
        <f t="shared" si="6"/>
        <v>-</v>
      </c>
      <c r="FM5" s="5">
        <f t="shared" ref="FM5:GY5" si="7">_xlfn.IFS(OR(FM$1="sam",FM$1="sai"),1,FM$1="sav","-",OR(FM$1="sap",FM$1="saa",FM$1="sar",FM$1="sat"),0)</f>
        <v>0</v>
      </c>
      <c r="FN5" s="5" t="str">
        <f t="shared" si="7"/>
        <v>-</v>
      </c>
      <c r="FO5" s="5">
        <f>_xlfn.IFS(OR(FO$1="sam",FO$1="sai"),1,FO$1="sav","-",OR(FO$1="sap",FO$1="saa",FO$1="sar",FO$1="sat"),0)</f>
        <v>1</v>
      </c>
      <c r="FP5" s="5">
        <f>_xlfn.IFS(OR(FP$1="sam",FP$1="sai"),1,FP$1="sav","-",OR(FP$1="sap",FP$1="saa",FP$1="sar",FP$1="sat"),0)</f>
        <v>0</v>
      </c>
      <c r="FQ5" s="5">
        <f t="shared" si="7"/>
        <v>1</v>
      </c>
      <c r="FR5" s="5">
        <f t="shared" si="7"/>
        <v>0</v>
      </c>
      <c r="FS5" s="5">
        <f t="shared" si="7"/>
        <v>1</v>
      </c>
      <c r="FT5" s="5">
        <f t="shared" si="7"/>
        <v>1</v>
      </c>
      <c r="FU5" s="5">
        <f t="shared" si="7"/>
        <v>1</v>
      </c>
      <c r="FV5" s="5">
        <f t="shared" si="7"/>
        <v>0</v>
      </c>
      <c r="FW5" s="5">
        <f t="shared" si="7"/>
        <v>0</v>
      </c>
      <c r="FX5" s="5">
        <f t="shared" si="7"/>
        <v>0</v>
      </c>
      <c r="FY5" s="5">
        <f t="shared" si="7"/>
        <v>0</v>
      </c>
      <c r="FZ5" s="5">
        <f t="shared" si="7"/>
        <v>0</v>
      </c>
      <c r="GA5" s="5">
        <f t="shared" si="7"/>
        <v>0</v>
      </c>
      <c r="GB5" s="5">
        <f t="shared" si="7"/>
        <v>0</v>
      </c>
      <c r="GC5" s="5">
        <f t="shared" si="7"/>
        <v>0</v>
      </c>
      <c r="GD5" s="5">
        <f>_xlfn.IFS(OR(GD$1="sam",GD$1="sai"),1,GD$1="sav","-",OR(GD$1="sap",GD$1="saa",GD$1="sar",GD$1="sat"),0)</f>
        <v>0</v>
      </c>
      <c r="GE5" s="5">
        <f>_xlfn.IFS(OR(GE$1="sam",GE$1="sai"),1,GE$1="sav","-",OR(GE$1="sap",GE$1="saa",GE$1="sar",GE$1="sat"),0)</f>
        <v>0</v>
      </c>
      <c r="GF5" s="5">
        <f t="shared" si="7"/>
        <v>0</v>
      </c>
      <c r="GG5" s="5">
        <f t="shared" si="7"/>
        <v>0</v>
      </c>
      <c r="GH5" s="5">
        <f t="shared" ref="GH5:GO5" si="8">_xlfn.IFS(OR(GH$1="sam",GH$1="sai"),1,GH$1="sav","-",OR(GH$1="sap",GH$1="saa",GH$1="sar",GH$1="sat"),0)</f>
        <v>1</v>
      </c>
      <c r="GI5" s="5">
        <f t="shared" si="8"/>
        <v>0</v>
      </c>
      <c r="GJ5" s="5">
        <f t="shared" si="8"/>
        <v>0</v>
      </c>
      <c r="GK5" s="5">
        <f t="shared" si="8"/>
        <v>0</v>
      </c>
      <c r="GL5" s="5">
        <f t="shared" si="8"/>
        <v>0</v>
      </c>
      <c r="GM5" s="5">
        <f t="shared" si="8"/>
        <v>0</v>
      </c>
      <c r="GN5" s="5">
        <f t="shared" si="8"/>
        <v>0</v>
      </c>
      <c r="GO5" s="5">
        <f t="shared" si="8"/>
        <v>0</v>
      </c>
      <c r="GQ5" s="5" t="str">
        <f t="shared" ref="GQ5:GU5" si="9">_xlfn.IFS(OR(GQ$1="sam",GQ$1="sai"),1,GQ$1="sav","-",OR(GQ$1="sap",GQ$1="saa",GQ$1="sar",GQ$1="sat"),0)</f>
        <v>-</v>
      </c>
      <c r="GR5" s="5" t="str">
        <f t="shared" si="9"/>
        <v>-</v>
      </c>
      <c r="GS5" s="5" t="str">
        <f t="shared" si="9"/>
        <v>-</v>
      </c>
      <c r="GT5" s="5" t="str">
        <f t="shared" si="9"/>
        <v>-</v>
      </c>
      <c r="GU5" s="126" t="str">
        <f t="shared" si="9"/>
        <v>-</v>
      </c>
      <c r="GV5" s="5" t="str">
        <f t="shared" si="7"/>
        <v>-</v>
      </c>
      <c r="GW5" s="5" t="str">
        <f t="shared" si="7"/>
        <v>-</v>
      </c>
      <c r="GX5" s="5" t="str">
        <f t="shared" si="7"/>
        <v>-</v>
      </c>
      <c r="GY5" s="5">
        <f t="shared" si="7"/>
        <v>0</v>
      </c>
      <c r="GZ5" s="5" t="str">
        <f t="shared" ref="GZ5:JI5" si="10">_xlfn.IFS(OR(GZ$1="sam",GZ$1="sai"),1,GZ$1="sav","-",OR(GZ$1="sap",GZ$1="saa",GZ$1="sar",GZ$1="sat"),0)</f>
        <v>-</v>
      </c>
      <c r="HA5" s="5" t="str">
        <f t="shared" si="10"/>
        <v>-</v>
      </c>
      <c r="HB5" s="5" t="str">
        <f t="shared" si="10"/>
        <v>-</v>
      </c>
      <c r="HC5" s="5" t="str">
        <f>_xlfn.IFS(OR(HC$1="sam",HC$1="sai"),1,HC$1="sav","-",OR(HC$1="sap",HC$1="saa",HC$1="sar",HC$1="sat"),0)</f>
        <v>-</v>
      </c>
      <c r="HD5" s="5" t="str">
        <f t="shared" si="10"/>
        <v>-</v>
      </c>
      <c r="HE5" s="5" t="str">
        <f t="shared" si="10"/>
        <v>-</v>
      </c>
      <c r="HF5" s="5" t="str">
        <f t="shared" si="10"/>
        <v>-</v>
      </c>
      <c r="HG5" s="5" t="str">
        <f t="shared" si="10"/>
        <v>-</v>
      </c>
      <c r="HH5" s="5" t="str">
        <f t="shared" si="10"/>
        <v>-</v>
      </c>
      <c r="HI5" s="5" t="str">
        <f t="shared" si="10"/>
        <v>-</v>
      </c>
      <c r="HJ5" s="5" t="str">
        <f t="shared" si="10"/>
        <v>-</v>
      </c>
      <c r="HK5" s="5" t="str">
        <f t="shared" si="10"/>
        <v>-</v>
      </c>
      <c r="HL5" s="5" t="str">
        <f t="shared" si="10"/>
        <v>-</v>
      </c>
      <c r="HM5" s="5" t="str">
        <f>_xlfn.IFS(OR(HM$1="sam",HM$1="sai"),1,HM$1="sav","-",OR(HM$1="sap",HM$1="saa",HM$1="sar",HM$1="sat"),0)</f>
        <v>-</v>
      </c>
      <c r="HN5" s="5" t="str">
        <f>_xlfn.IFS(OR(HN$1="sam",HN$1="sai"),1,HN$1="sav","-",OR(HN$1="sap",HN$1="saa",HN$1="sar",HN$1="sat"),0)</f>
        <v>-</v>
      </c>
      <c r="HO5" s="5" t="str">
        <f>_xlfn.IFS(OR(HO$1="sam",HO$1="sai"),1,HO$1="sav","-",OR(HO$1="sap",HO$1="saa",HO$1="sar",HO$1="sat"),0)</f>
        <v>-</v>
      </c>
      <c r="HP5" s="5" t="str">
        <f>_xlfn.IFS(OR(HP$1="sam",HP$1="sai"),1,HP$1="sav","-",OR(HP$1="sap",HP$1="saa",HP$1="sar",HP$1="sat"),0)</f>
        <v>-</v>
      </c>
      <c r="HQ5" s="5" t="str">
        <f>_xlfn.IFS(OR(HQ$1="sam",HQ$1="sai"),1,HQ$1="sav","-",OR(HQ$1="sap",HQ$1="saa",HQ$1="sar",HQ$1="sat"),0)</f>
        <v>-</v>
      </c>
      <c r="HR5" s="5" t="str">
        <f t="shared" ref="HR5:HT5" si="11">_xlfn.IFS(OR(HR$1="sam",HR$1="sai"),1,HR$1="sav","-",OR(HR$1="sap",HR$1="saa",HR$1="sar",HR$1="sat"),0)</f>
        <v>-</v>
      </c>
      <c r="HS5" s="5" t="str">
        <f t="shared" si="11"/>
        <v>-</v>
      </c>
      <c r="HT5" s="5" t="str">
        <f t="shared" si="11"/>
        <v>-</v>
      </c>
      <c r="HU5" s="5" t="str">
        <f t="shared" si="10"/>
        <v>-</v>
      </c>
      <c r="HV5" s="5" t="str">
        <f t="shared" si="10"/>
        <v>-</v>
      </c>
      <c r="HW5" s="5" t="str">
        <f t="shared" si="10"/>
        <v>-</v>
      </c>
      <c r="HX5" s="5" t="str">
        <f t="shared" si="10"/>
        <v>-</v>
      </c>
      <c r="HY5" s="5" t="str">
        <f t="shared" si="10"/>
        <v>-</v>
      </c>
      <c r="HZ5" s="5" t="str">
        <f t="shared" si="10"/>
        <v>-</v>
      </c>
      <c r="IA5" s="5" t="str">
        <f t="shared" si="10"/>
        <v>-</v>
      </c>
      <c r="IB5" s="5" t="str">
        <f>_xlfn.IFS(OR(IB$1="sam",IB$1="sai"),1,IB$1="sav","-",OR(IB$1="sap",IB$1="saa",IB$1="sar",IB$1="sat"),0)</f>
        <v>-</v>
      </c>
      <c r="IC5" s="5" t="str">
        <f>_xlfn.IFS(OR(IC$1="sam",IC$1="sai"),1,IC$1="sav","-",OR(IC$1="sap",IC$1="saa",IC$1="sar",IC$1="sat"),0)</f>
        <v>-</v>
      </c>
      <c r="ID5" s="5" t="str">
        <f>_xlfn.IFS(OR(ID$1="sam",ID$1="sai"),1,ID$1="sav","-",OR(ID$1="sap",ID$1="saa",ID$1="sar",ID$1="sat"),0)</f>
        <v>-</v>
      </c>
      <c r="IE5" s="5" t="str">
        <f>_xlfn.IFS(OR(IE$1="sam",IE$1="sai"),1,IE$1="sav","-",OR(IE$1="sap",IE$1="saa",IE$1="sar",IE$1="sat"),0)</f>
        <v>-</v>
      </c>
      <c r="IF5" s="126" t="str">
        <f t="shared" ref="IF5" si="12">_xlfn.IFS(OR(IF$1="sam",IF$1="sai"),1,IF$1="sav","-",OR(IF$1="sap",IF$1="saa",IF$1="sar",IF$1="sat"),0)</f>
        <v>-</v>
      </c>
      <c r="IH5" s="5" t="str">
        <f t="shared" si="10"/>
        <v>-</v>
      </c>
      <c r="II5" s="126" t="str">
        <f t="shared" si="10"/>
        <v>-</v>
      </c>
      <c r="IJ5" s="126">
        <f t="shared" si="10"/>
        <v>1</v>
      </c>
      <c r="IK5" s="5">
        <f t="shared" si="10"/>
        <v>0</v>
      </c>
      <c r="IL5" s="5">
        <f t="shared" si="10"/>
        <v>1</v>
      </c>
      <c r="IM5" s="5">
        <f t="shared" si="10"/>
        <v>1</v>
      </c>
      <c r="IN5" s="5">
        <f t="shared" si="10"/>
        <v>0</v>
      </c>
      <c r="IO5" s="5" t="str">
        <f t="shared" si="10"/>
        <v>-</v>
      </c>
      <c r="IP5" s="5" t="str">
        <f t="shared" si="10"/>
        <v>-</v>
      </c>
      <c r="IQ5" s="5" t="str">
        <f t="shared" si="10"/>
        <v>-</v>
      </c>
      <c r="IR5" s="5" t="str">
        <f t="shared" si="10"/>
        <v>-</v>
      </c>
      <c r="IS5" s="5">
        <f t="shared" si="10"/>
        <v>1</v>
      </c>
      <c r="IT5" s="5">
        <f t="shared" si="10"/>
        <v>1</v>
      </c>
      <c r="IU5" s="5">
        <f t="shared" si="10"/>
        <v>1</v>
      </c>
      <c r="IV5" s="126">
        <f t="shared" si="10"/>
        <v>1</v>
      </c>
      <c r="IW5" s="126">
        <f t="shared" si="10"/>
        <v>1</v>
      </c>
      <c r="IX5" s="5">
        <f t="shared" si="10"/>
        <v>1</v>
      </c>
      <c r="IZ5" s="5">
        <f t="shared" si="10"/>
        <v>1</v>
      </c>
      <c r="JA5" s="126">
        <f t="shared" si="10"/>
        <v>1</v>
      </c>
      <c r="JB5" s="126">
        <f t="shared" si="10"/>
        <v>1</v>
      </c>
      <c r="JC5" s="5">
        <f t="shared" si="10"/>
        <v>1</v>
      </c>
      <c r="JD5" s="126" t="str">
        <f t="shared" si="10"/>
        <v>-</v>
      </c>
      <c r="JE5" s="126" t="str">
        <f t="shared" si="10"/>
        <v>-</v>
      </c>
      <c r="JF5" s="126" t="str">
        <f t="shared" si="10"/>
        <v>-</v>
      </c>
      <c r="JG5" s="126" t="str">
        <f t="shared" si="10"/>
        <v>-</v>
      </c>
      <c r="JH5" s="126" t="str">
        <f t="shared" si="10"/>
        <v>-</v>
      </c>
      <c r="JI5" s="5">
        <f t="shared" si="10"/>
        <v>1</v>
      </c>
      <c r="JJ5" s="23">
        <v>0</v>
      </c>
    </row>
    <row r="6" spans="1:270">
      <c r="A6">
        <v>0</v>
      </c>
      <c r="B6" s="117" t="s">
        <v>867</v>
      </c>
      <c r="C6" s="117" t="b">
        <v>1</v>
      </c>
      <c r="D6" t="b">
        <v>1</v>
      </c>
      <c r="E6" t="b">
        <v>1</v>
      </c>
      <c r="AC6" s="114" t="s">
        <v>386</v>
      </c>
      <c r="AD6" s="10" t="str">
        <f>IF(COUNTIF(AC$5:AC6,AC6)=1,"-","Dup")</f>
        <v>-</v>
      </c>
      <c r="AE6" s="10"/>
      <c r="AF6" s="12" t="str">
        <f t="shared" ref="AF6:AK6" si="13">AF$5</f>
        <v>-</v>
      </c>
      <c r="AG6" s="12" t="str">
        <f t="shared" si="13"/>
        <v>-</v>
      </c>
      <c r="AH6" s="12" t="str">
        <f t="shared" si="13"/>
        <v>-</v>
      </c>
      <c r="AI6" s="12" t="str">
        <f t="shared" si="13"/>
        <v>-</v>
      </c>
      <c r="AJ6" s="12" t="str">
        <f t="shared" si="13"/>
        <v>-</v>
      </c>
      <c r="AK6" s="121" t="str">
        <f t="shared" si="13"/>
        <v>-</v>
      </c>
      <c r="AL6" s="10"/>
      <c r="AM6" s="12" t="str">
        <f t="shared" ref="AM6:DQ6" si="14">AM$5</f>
        <v>-</v>
      </c>
      <c r="AN6" s="121" t="str">
        <f t="shared" si="14"/>
        <v>-</v>
      </c>
      <c r="AO6" s="121" t="str">
        <f t="shared" si="14"/>
        <v>-</v>
      </c>
      <c r="AP6" s="121" t="str">
        <f t="shared" si="14"/>
        <v>-</v>
      </c>
      <c r="AQ6" s="12" t="str">
        <f t="shared" si="14"/>
        <v>-</v>
      </c>
      <c r="AR6" s="121" t="str">
        <f>AR$5</f>
        <v>-</v>
      </c>
      <c r="AS6" s="12" t="str">
        <f>AS$5</f>
        <v>-</v>
      </c>
      <c r="AT6" s="121" t="str">
        <f t="shared" ref="AT6:AX6" si="15">AT$5</f>
        <v>-</v>
      </c>
      <c r="AU6" s="121" t="str">
        <f t="shared" si="15"/>
        <v>-</v>
      </c>
      <c r="AV6" s="121" t="str">
        <f t="shared" si="15"/>
        <v>-</v>
      </c>
      <c r="AW6" s="121" t="str">
        <f t="shared" si="15"/>
        <v>-</v>
      </c>
      <c r="AX6" s="121" t="str">
        <f t="shared" si="15"/>
        <v>-</v>
      </c>
      <c r="AY6" s="10"/>
      <c r="AZ6" s="12" t="str">
        <f t="shared" si="14"/>
        <v>-</v>
      </c>
      <c r="BA6" s="121" t="str">
        <f t="shared" ref="BA6:BC7" si="16">BA$5</f>
        <v>-</v>
      </c>
      <c r="BB6" s="12" t="str">
        <f t="shared" si="16"/>
        <v>-</v>
      </c>
      <c r="BC6" s="12" t="str">
        <f t="shared" si="16"/>
        <v>-</v>
      </c>
      <c r="BD6" s="12" t="str">
        <f t="shared" si="14"/>
        <v>-</v>
      </c>
      <c r="BE6" s="121" t="str">
        <f t="shared" si="14"/>
        <v>-</v>
      </c>
      <c r="BF6" s="12" t="str">
        <f t="shared" si="14"/>
        <v>-</v>
      </c>
      <c r="BG6" s="12" t="str">
        <f t="shared" si="14"/>
        <v>-</v>
      </c>
      <c r="BH6" s="12" t="str">
        <f t="shared" si="14"/>
        <v>-</v>
      </c>
      <c r="BI6" s="121">
        <f t="shared" si="14"/>
        <v>1</v>
      </c>
      <c r="BJ6" s="121">
        <f t="shared" si="14"/>
        <v>1</v>
      </c>
      <c r="BK6" s="121" t="str">
        <f t="shared" si="14"/>
        <v>-</v>
      </c>
      <c r="BL6" s="12" t="str">
        <f t="shared" si="14"/>
        <v>-</v>
      </c>
      <c r="BM6" s="121" t="str">
        <f t="shared" si="14"/>
        <v>-</v>
      </c>
      <c r="BN6" s="121" t="str">
        <f t="shared" si="14"/>
        <v>-</v>
      </c>
      <c r="BO6" s="121" t="str">
        <f t="shared" si="14"/>
        <v>-</v>
      </c>
      <c r="BP6" s="121" t="str">
        <f t="shared" si="14"/>
        <v>-</v>
      </c>
      <c r="BQ6" s="121" t="str">
        <f t="shared" si="14"/>
        <v>-</v>
      </c>
      <c r="BR6" s="121" t="str">
        <f t="shared" si="14"/>
        <v>-</v>
      </c>
      <c r="BS6" s="121" t="str">
        <f t="shared" si="14"/>
        <v>-</v>
      </c>
      <c r="BT6" s="121" t="str">
        <f t="shared" si="14"/>
        <v>-</v>
      </c>
      <c r="BU6" s="121" t="str">
        <f t="shared" si="14"/>
        <v>-</v>
      </c>
      <c r="BV6" s="121" t="str">
        <f t="shared" si="14"/>
        <v>-</v>
      </c>
      <c r="BW6" s="121" t="str">
        <f t="shared" si="14"/>
        <v>-</v>
      </c>
      <c r="BX6" s="121" t="str">
        <f t="shared" si="14"/>
        <v>-</v>
      </c>
      <c r="BY6" s="121" t="str">
        <f t="shared" si="14"/>
        <v>-</v>
      </c>
      <c r="BZ6" s="121" t="str">
        <f t="shared" si="14"/>
        <v>-</v>
      </c>
      <c r="CA6" s="121" t="str">
        <f t="shared" si="14"/>
        <v>-</v>
      </c>
      <c r="CB6" s="121" t="str">
        <f t="shared" si="14"/>
        <v>-</v>
      </c>
      <c r="CC6" s="121" t="str">
        <f t="shared" si="14"/>
        <v>-</v>
      </c>
      <c r="CD6" s="121" t="str">
        <f t="shared" si="14"/>
        <v>-</v>
      </c>
      <c r="CE6" s="121" t="str">
        <f t="shared" si="14"/>
        <v>-</v>
      </c>
      <c r="CF6" s="121" t="str">
        <f t="shared" si="14"/>
        <v>-</v>
      </c>
      <c r="CG6" s="121" t="str">
        <f t="shared" si="14"/>
        <v>-</v>
      </c>
      <c r="CH6" s="121" t="str">
        <f t="shared" si="14"/>
        <v>-</v>
      </c>
      <c r="CI6" s="121" t="str">
        <f t="shared" si="14"/>
        <v>-</v>
      </c>
      <c r="CJ6" s="121" t="str">
        <f t="shared" si="14"/>
        <v>-</v>
      </c>
      <c r="CK6" s="121" t="str">
        <f t="shared" si="14"/>
        <v>-</v>
      </c>
      <c r="CL6" s="121" t="str">
        <f t="shared" si="14"/>
        <v>-</v>
      </c>
      <c r="CM6" s="121" t="str">
        <f t="shared" si="14"/>
        <v>-</v>
      </c>
      <c r="CN6" s="121" t="str">
        <f t="shared" si="14"/>
        <v>-</v>
      </c>
      <c r="CO6" s="121" t="str">
        <f t="shared" si="14"/>
        <v>-</v>
      </c>
      <c r="CP6" s="121" t="str">
        <f t="shared" si="14"/>
        <v>-</v>
      </c>
      <c r="CQ6" s="121" t="str">
        <f t="shared" si="14"/>
        <v>-</v>
      </c>
      <c r="CR6" s="121" t="str">
        <f t="shared" si="14"/>
        <v>-</v>
      </c>
      <c r="CS6" s="121" t="str">
        <f t="shared" si="14"/>
        <v>-</v>
      </c>
      <c r="CT6" s="121" t="str">
        <f t="shared" si="14"/>
        <v>-</v>
      </c>
      <c r="CU6" s="121" t="str">
        <f t="shared" si="14"/>
        <v>-</v>
      </c>
      <c r="CV6" s="121" t="str">
        <f t="shared" si="14"/>
        <v>-</v>
      </c>
      <c r="CW6" s="121" t="str">
        <f t="shared" si="14"/>
        <v>-</v>
      </c>
      <c r="CX6" s="121" t="str">
        <f t="shared" si="14"/>
        <v>-</v>
      </c>
      <c r="CY6" s="121" t="str">
        <f t="shared" si="14"/>
        <v>-</v>
      </c>
      <c r="CZ6" s="121" t="str">
        <f t="shared" si="14"/>
        <v>-</v>
      </c>
      <c r="DA6" s="121" t="str">
        <f t="shared" si="14"/>
        <v>-</v>
      </c>
      <c r="DB6" s="121" t="str">
        <f t="shared" si="14"/>
        <v>-</v>
      </c>
      <c r="DC6" s="121" t="str">
        <f t="shared" si="14"/>
        <v>-</v>
      </c>
      <c r="DD6" s="121" t="str">
        <f t="shared" si="14"/>
        <v>-</v>
      </c>
      <c r="DE6" s="121" t="str">
        <f t="shared" si="14"/>
        <v>-</v>
      </c>
      <c r="DF6" s="121" t="str">
        <f t="shared" si="14"/>
        <v>-</v>
      </c>
      <c r="DG6" s="121" t="str">
        <f t="shared" si="14"/>
        <v>-</v>
      </c>
      <c r="DH6" s="121" t="str">
        <f t="shared" si="14"/>
        <v>-</v>
      </c>
      <c r="DI6" s="121" t="str">
        <f t="shared" si="14"/>
        <v>-</v>
      </c>
      <c r="DJ6" s="10"/>
      <c r="DK6" s="12" t="str">
        <f t="shared" si="14"/>
        <v>-</v>
      </c>
      <c r="DL6" s="12" t="str">
        <f t="shared" si="14"/>
        <v>-</v>
      </c>
      <c r="DM6" s="12" t="str">
        <f t="shared" si="14"/>
        <v>-</v>
      </c>
      <c r="DN6" s="12" t="str">
        <f t="shared" si="14"/>
        <v>-</v>
      </c>
      <c r="DO6" s="12" t="str">
        <f t="shared" si="14"/>
        <v>-</v>
      </c>
      <c r="DP6" s="12" t="str">
        <f t="shared" si="14"/>
        <v>-</v>
      </c>
      <c r="DQ6" s="12" t="str">
        <f t="shared" si="14"/>
        <v>-</v>
      </c>
      <c r="DR6" s="12" t="str">
        <f>DR$5</f>
        <v>-</v>
      </c>
      <c r="DS6" s="12" t="str">
        <f>DS$5</f>
        <v>-</v>
      </c>
      <c r="DT6" s="12" t="str">
        <f>DT$5</f>
        <v>-</v>
      </c>
      <c r="DU6" s="12" t="str">
        <f>DU$5</f>
        <v>-</v>
      </c>
      <c r="DV6" s="12" t="str">
        <f t="shared" ref="DV6:EN6" si="17">DV$5</f>
        <v>-</v>
      </c>
      <c r="DW6" s="12" t="str">
        <f t="shared" si="17"/>
        <v>-</v>
      </c>
      <c r="DX6" s="12" t="str">
        <f t="shared" si="17"/>
        <v>-</v>
      </c>
      <c r="DY6" s="12" t="str">
        <f t="shared" si="17"/>
        <v>-</v>
      </c>
      <c r="DZ6" s="12" t="str">
        <f t="shared" si="17"/>
        <v>-</v>
      </c>
      <c r="EA6" s="12" t="str">
        <f t="shared" si="17"/>
        <v>-</v>
      </c>
      <c r="EB6" s="12" t="str">
        <f t="shared" si="17"/>
        <v>-</v>
      </c>
      <c r="EC6" s="12" t="str">
        <f t="shared" si="17"/>
        <v>-</v>
      </c>
      <c r="ED6" s="12" t="str">
        <f t="shared" si="17"/>
        <v>-</v>
      </c>
      <c r="EE6" s="12" t="str">
        <f t="shared" si="17"/>
        <v>-</v>
      </c>
      <c r="EF6" s="10"/>
      <c r="EG6" s="12" t="str">
        <f>EG$5</f>
        <v>-</v>
      </c>
      <c r="EH6" s="12" t="str">
        <f>EH$5</f>
        <v>-</v>
      </c>
      <c r="EI6" s="12" t="str">
        <f>EI$5</f>
        <v>-</v>
      </c>
      <c r="EJ6" s="12" t="str">
        <f>EJ$5</f>
        <v>-</v>
      </c>
      <c r="EK6" s="12" t="str">
        <f>EK$5</f>
        <v>-</v>
      </c>
      <c r="EL6" s="12" t="str">
        <f t="shared" si="17"/>
        <v>-</v>
      </c>
      <c r="EM6" s="12" t="str">
        <f t="shared" si="17"/>
        <v>-</v>
      </c>
      <c r="EN6" s="12" t="str">
        <f t="shared" si="17"/>
        <v>-</v>
      </c>
      <c r="EO6" s="127">
        <v>1</v>
      </c>
      <c r="EP6" s="127">
        <v>1</v>
      </c>
      <c r="EQ6" s="12" t="str">
        <f t="shared" ref="EQ6:FD6" si="18">EQ$5</f>
        <v>-</v>
      </c>
      <c r="ER6" s="12" t="str">
        <f t="shared" si="18"/>
        <v>-</v>
      </c>
      <c r="ES6" s="12" t="str">
        <f t="shared" si="18"/>
        <v>-</v>
      </c>
      <c r="ET6" s="12" t="str">
        <f t="shared" si="18"/>
        <v>-</v>
      </c>
      <c r="EU6" s="12" t="str">
        <f t="shared" si="18"/>
        <v>-</v>
      </c>
      <c r="EV6" s="12" t="str">
        <f t="shared" si="18"/>
        <v>-</v>
      </c>
      <c r="EW6" s="12" t="str">
        <f t="shared" si="18"/>
        <v>-</v>
      </c>
      <c r="EX6" s="12" t="str">
        <f t="shared" si="18"/>
        <v>-</v>
      </c>
      <c r="EY6" s="12" t="str">
        <f t="shared" si="18"/>
        <v>-</v>
      </c>
      <c r="EZ6" s="12" t="str">
        <f t="shared" si="18"/>
        <v>-</v>
      </c>
      <c r="FA6" s="12" t="str">
        <f t="shared" si="18"/>
        <v>-</v>
      </c>
      <c r="FB6" s="12" t="str">
        <f t="shared" si="18"/>
        <v>-</v>
      </c>
      <c r="FC6" s="12" t="str">
        <f t="shared" si="18"/>
        <v>-</v>
      </c>
      <c r="FD6" s="12" t="str">
        <f t="shared" si="18"/>
        <v>-</v>
      </c>
      <c r="FE6" s="10"/>
      <c r="FF6" s="121" t="str">
        <f t="shared" ref="FF6:FL6" si="19">FF$5</f>
        <v>-</v>
      </c>
      <c r="FG6" s="12" t="str">
        <f t="shared" si="19"/>
        <v>-</v>
      </c>
      <c r="FH6" s="12" t="str">
        <f t="shared" si="19"/>
        <v>-</v>
      </c>
      <c r="FI6" s="12" t="str">
        <f t="shared" si="19"/>
        <v>-</v>
      </c>
      <c r="FJ6" s="12" t="str">
        <f t="shared" si="19"/>
        <v>-</v>
      </c>
      <c r="FK6" s="121" t="str">
        <f t="shared" si="19"/>
        <v>-</v>
      </c>
      <c r="FL6" s="12" t="str">
        <f t="shared" si="19"/>
        <v>-</v>
      </c>
      <c r="FM6" s="12">
        <f t="shared" ref="FM6:GG6" si="20">FM$5</f>
        <v>0</v>
      </c>
      <c r="FN6" s="12" t="str">
        <f t="shared" si="20"/>
        <v>-</v>
      </c>
      <c r="FO6" s="12">
        <f>FO$5</f>
        <v>1</v>
      </c>
      <c r="FP6" s="12">
        <f>FP$5</f>
        <v>0</v>
      </c>
      <c r="FQ6" s="12">
        <f t="shared" si="20"/>
        <v>1</v>
      </c>
      <c r="FR6" s="12">
        <f t="shared" si="20"/>
        <v>0</v>
      </c>
      <c r="FS6" s="12">
        <f t="shared" si="20"/>
        <v>1</v>
      </c>
      <c r="FT6" s="12">
        <f t="shared" si="20"/>
        <v>1</v>
      </c>
      <c r="FU6" s="12">
        <f t="shared" si="20"/>
        <v>1</v>
      </c>
      <c r="FV6" s="12">
        <f t="shared" si="20"/>
        <v>0</v>
      </c>
      <c r="FW6" s="12">
        <f t="shared" si="20"/>
        <v>0</v>
      </c>
      <c r="FX6" s="12">
        <f t="shared" si="20"/>
        <v>0</v>
      </c>
      <c r="FY6" s="12">
        <f t="shared" si="20"/>
        <v>0</v>
      </c>
      <c r="FZ6" s="12">
        <f t="shared" si="20"/>
        <v>0</v>
      </c>
      <c r="GA6" s="12">
        <f t="shared" si="20"/>
        <v>0</v>
      </c>
      <c r="GB6" s="12">
        <f t="shared" si="20"/>
        <v>0</v>
      </c>
      <c r="GC6" s="12">
        <f t="shared" si="20"/>
        <v>0</v>
      </c>
      <c r="GD6" s="12">
        <f>GD$5</f>
        <v>0</v>
      </c>
      <c r="GE6" s="12">
        <f>GE$5</f>
        <v>0</v>
      </c>
      <c r="GF6" s="12">
        <f t="shared" si="20"/>
        <v>0</v>
      </c>
      <c r="GG6" s="12">
        <f t="shared" si="20"/>
        <v>0</v>
      </c>
      <c r="GH6" s="12">
        <f t="shared" ref="GH6:GO6" si="21">GH$5</f>
        <v>1</v>
      </c>
      <c r="GI6" s="12">
        <f t="shared" si="21"/>
        <v>0</v>
      </c>
      <c r="GJ6" s="12">
        <f t="shared" si="21"/>
        <v>0</v>
      </c>
      <c r="GK6" s="12">
        <f t="shared" si="21"/>
        <v>0</v>
      </c>
      <c r="GL6" s="12">
        <f t="shared" si="21"/>
        <v>0</v>
      </c>
      <c r="GM6" s="12">
        <f t="shared" si="21"/>
        <v>0</v>
      </c>
      <c r="GN6" s="12">
        <f t="shared" si="21"/>
        <v>0</v>
      </c>
      <c r="GO6" s="12">
        <f t="shared" si="21"/>
        <v>0</v>
      </c>
      <c r="GP6" s="10"/>
      <c r="GQ6" s="12" t="str">
        <f t="shared" ref="GQ6:GU6" si="22">GQ$5</f>
        <v>-</v>
      </c>
      <c r="GR6" s="12" t="str">
        <f t="shared" si="22"/>
        <v>-</v>
      </c>
      <c r="GS6" s="12" t="str">
        <f t="shared" si="22"/>
        <v>-</v>
      </c>
      <c r="GT6" s="12" t="str">
        <f t="shared" si="22"/>
        <v>-</v>
      </c>
      <c r="GU6" s="121" t="str">
        <f t="shared" si="22"/>
        <v>-</v>
      </c>
      <c r="GV6" s="117" t="b">
        <v>0</v>
      </c>
      <c r="GW6" s="117" t="b">
        <v>0</v>
      </c>
      <c r="GX6" s="117" t="b">
        <v>1</v>
      </c>
      <c r="GY6" s="12">
        <f t="shared" ref="GY6" si="23">GY$5</f>
        <v>0</v>
      </c>
      <c r="GZ6" s="121" t="str">
        <f t="shared" ref="GZ6:HU6" si="24">GZ$5</f>
        <v>-</v>
      </c>
      <c r="HA6" s="121" t="str">
        <f t="shared" si="24"/>
        <v>-</v>
      </c>
      <c r="HB6" s="12" t="str">
        <f t="shared" si="24"/>
        <v>-</v>
      </c>
      <c r="HC6" s="12" t="str">
        <f>HC$5</f>
        <v>-</v>
      </c>
      <c r="HD6" s="12" t="str">
        <f t="shared" si="24"/>
        <v>-</v>
      </c>
      <c r="HE6" s="12" t="str">
        <f t="shared" si="24"/>
        <v>-</v>
      </c>
      <c r="HF6" s="12" t="str">
        <f t="shared" si="24"/>
        <v>-</v>
      </c>
      <c r="HG6" s="12" t="str">
        <f t="shared" si="24"/>
        <v>-</v>
      </c>
      <c r="HH6" s="12" t="str">
        <f t="shared" si="24"/>
        <v>-</v>
      </c>
      <c r="HI6" s="12" t="str">
        <f t="shared" si="24"/>
        <v>-</v>
      </c>
      <c r="HJ6" s="12" t="str">
        <f t="shared" si="24"/>
        <v>-</v>
      </c>
      <c r="HK6" s="121" t="str">
        <f t="shared" si="24"/>
        <v>-</v>
      </c>
      <c r="HL6" s="13" t="str">
        <f t="shared" si="24"/>
        <v>-</v>
      </c>
      <c r="HM6" s="12" t="str">
        <f>HM$5</f>
        <v>-</v>
      </c>
      <c r="HN6" s="12" t="str">
        <f>HN$5</f>
        <v>-</v>
      </c>
      <c r="HO6" s="121" t="str">
        <f t="shared" ref="HO6:HP6" si="25">HO$5</f>
        <v>-</v>
      </c>
      <c r="HP6" s="121" t="str">
        <f t="shared" si="25"/>
        <v>-</v>
      </c>
      <c r="HQ6" s="13" t="str">
        <f>HQ$5</f>
        <v>-</v>
      </c>
      <c r="HR6" s="13" t="str">
        <f t="shared" ref="HR6:HT6" si="26">HR$5</f>
        <v>-</v>
      </c>
      <c r="HS6" s="13" t="str">
        <f t="shared" si="26"/>
        <v>-</v>
      </c>
      <c r="HT6" s="13" t="str">
        <f t="shared" si="26"/>
        <v>-</v>
      </c>
      <c r="HU6" s="12" t="str">
        <f t="shared" si="24"/>
        <v>-</v>
      </c>
      <c r="HV6" s="18" t="s">
        <v>36</v>
      </c>
      <c r="HW6" s="12" t="str">
        <f>HW$5</f>
        <v>-</v>
      </c>
      <c r="HX6" s="12" t="str">
        <f>HX$5</f>
        <v>-</v>
      </c>
      <c r="HY6" s="12" t="str">
        <f>HY$5</f>
        <v>-</v>
      </c>
      <c r="HZ6" s="121" t="str">
        <f t="shared" ref="HZ6:IA6" si="27">HZ$5</f>
        <v>-</v>
      </c>
      <c r="IA6" s="121" t="str">
        <f t="shared" si="27"/>
        <v>-</v>
      </c>
      <c r="IB6" s="12" t="str">
        <f>IB$5</f>
        <v>-</v>
      </c>
      <c r="IC6" s="12" t="str">
        <f>IC$5</f>
        <v>-</v>
      </c>
      <c r="ID6" s="12" t="str">
        <f>ID$5</f>
        <v>-</v>
      </c>
      <c r="IE6" s="12" t="str">
        <f>IE$5</f>
        <v>-</v>
      </c>
      <c r="IF6" s="121" t="str">
        <f t="shared" ref="IF6" si="28">IF$5</f>
        <v>-</v>
      </c>
      <c r="IG6" s="10"/>
      <c r="IH6" s="12" t="str">
        <f t="shared" ref="IH6:II6" si="29">IH$5</f>
        <v>-</v>
      </c>
      <c r="II6" s="121" t="str">
        <f t="shared" si="29"/>
        <v>-</v>
      </c>
      <c r="IJ6" s="121">
        <f t="shared" ref="IJ6:JC6" si="30">IJ$5</f>
        <v>1</v>
      </c>
      <c r="IK6" s="12">
        <f t="shared" si="30"/>
        <v>0</v>
      </c>
      <c r="IL6" s="12">
        <f t="shared" si="30"/>
        <v>1</v>
      </c>
      <c r="IM6" s="12">
        <f t="shared" si="30"/>
        <v>1</v>
      </c>
      <c r="IN6" s="12">
        <f t="shared" si="30"/>
        <v>0</v>
      </c>
      <c r="IO6" s="12" t="str">
        <f t="shared" si="30"/>
        <v>-</v>
      </c>
      <c r="IP6" s="12" t="str">
        <f t="shared" si="30"/>
        <v>-</v>
      </c>
      <c r="IQ6" s="12" t="str">
        <f t="shared" si="30"/>
        <v>-</v>
      </c>
      <c r="IR6" s="12" t="str">
        <f t="shared" si="30"/>
        <v>-</v>
      </c>
      <c r="IS6" s="12">
        <f t="shared" si="30"/>
        <v>1</v>
      </c>
      <c r="IT6" s="12">
        <f t="shared" si="30"/>
        <v>1</v>
      </c>
      <c r="IU6" s="12">
        <f t="shared" si="30"/>
        <v>1</v>
      </c>
      <c r="IV6" s="121">
        <f t="shared" si="30"/>
        <v>1</v>
      </c>
      <c r="IW6" s="121">
        <f t="shared" si="30"/>
        <v>1</v>
      </c>
      <c r="IX6" s="12">
        <f t="shared" si="30"/>
        <v>1</v>
      </c>
      <c r="IY6" s="10"/>
      <c r="IZ6" s="12">
        <f t="shared" si="30"/>
        <v>1</v>
      </c>
      <c r="JA6" s="121">
        <f t="shared" si="30"/>
        <v>1</v>
      </c>
      <c r="JB6" s="121">
        <f t="shared" si="30"/>
        <v>1</v>
      </c>
      <c r="JC6" s="12">
        <f t="shared" si="30"/>
        <v>1</v>
      </c>
      <c r="JD6" s="121" t="str">
        <f t="shared" ref="JD6:JH6" si="31">JD$5</f>
        <v>-</v>
      </c>
      <c r="JE6" s="121" t="str">
        <f t="shared" si="31"/>
        <v>-</v>
      </c>
      <c r="JF6" s="121" t="str">
        <f t="shared" si="31"/>
        <v>-</v>
      </c>
      <c r="JG6" s="121" t="str">
        <f t="shared" si="31"/>
        <v>-</v>
      </c>
      <c r="JH6" s="121" t="str">
        <f t="shared" si="31"/>
        <v>-</v>
      </c>
      <c r="JI6" s="18">
        <v>1</v>
      </c>
      <c r="JJ6" s="23">
        <v>0</v>
      </c>
    </row>
    <row r="7" spans="1:270" ht="6.75" customHeight="1">
      <c r="A7" s="21"/>
      <c r="B7" s="21"/>
      <c r="C7" s="21" t="b">
        <v>0</v>
      </c>
      <c r="D7" s="21" t="b">
        <v>0</v>
      </c>
      <c r="E7" s="21" t="b">
        <v>0</v>
      </c>
      <c r="F7" s="21" t="b">
        <v>0</v>
      </c>
      <c r="G7" s="21" t="b">
        <v>0</v>
      </c>
      <c r="H7" s="21" t="b">
        <v>0</v>
      </c>
      <c r="I7" s="21" t="b">
        <v>0</v>
      </c>
      <c r="J7" s="21" t="b">
        <v>0</v>
      </c>
      <c r="K7" s="21" t="b">
        <v>0</v>
      </c>
      <c r="L7" s="21" t="b">
        <v>0</v>
      </c>
      <c r="M7" s="21" t="b">
        <v>0</v>
      </c>
      <c r="N7" s="21" t="b">
        <v>0</v>
      </c>
      <c r="O7" s="21" t="b">
        <v>0</v>
      </c>
      <c r="P7" s="21" t="b">
        <v>0</v>
      </c>
      <c r="Q7" s="21" t="b">
        <v>0</v>
      </c>
      <c r="R7" s="21" t="b">
        <v>0</v>
      </c>
      <c r="S7" s="21" t="b">
        <v>0</v>
      </c>
      <c r="T7" s="21" t="b">
        <v>0</v>
      </c>
      <c r="U7" s="21" t="b">
        <v>0</v>
      </c>
      <c r="V7" s="21" t="b">
        <v>0</v>
      </c>
      <c r="W7" s="21" t="b">
        <v>0</v>
      </c>
      <c r="X7" s="21" t="b">
        <v>0</v>
      </c>
      <c r="Y7" s="21" t="b">
        <v>0</v>
      </c>
      <c r="Z7" s="21" t="b">
        <v>0</v>
      </c>
      <c r="AA7" s="21" t="b">
        <v>0</v>
      </c>
      <c r="AB7" s="21" t="b">
        <v>0</v>
      </c>
      <c r="AC7" s="115" t="s">
        <v>26</v>
      </c>
      <c r="AD7" s="11" t="str">
        <f>IF(COUNTIF(AC$5:AC7,AC7)=1,"-","Dup")</f>
        <v>-</v>
      </c>
      <c r="AE7" s="120">
        <f t="shared" ref="AE7:AL7" si="32">AE$5</f>
        <v>0</v>
      </c>
      <c r="AF7" s="9" t="str">
        <f t="shared" si="32"/>
        <v>-</v>
      </c>
      <c r="AG7" s="9" t="str">
        <f t="shared" si="32"/>
        <v>-</v>
      </c>
      <c r="AH7" s="9" t="str">
        <f t="shared" si="32"/>
        <v>-</v>
      </c>
      <c r="AI7" s="9" t="str">
        <f t="shared" si="32"/>
        <v>-</v>
      </c>
      <c r="AJ7" s="9" t="str">
        <f t="shared" si="32"/>
        <v>-</v>
      </c>
      <c r="AK7" s="120" t="str">
        <f t="shared" si="32"/>
        <v>-</v>
      </c>
      <c r="AL7" s="120">
        <f t="shared" si="32"/>
        <v>0</v>
      </c>
      <c r="AM7" s="9" t="str">
        <f t="shared" ref="AM7:DI7" si="33">AM$5</f>
        <v>-</v>
      </c>
      <c r="AN7" s="120" t="str">
        <f t="shared" si="33"/>
        <v>-</v>
      </c>
      <c r="AO7" s="120" t="str">
        <f t="shared" si="33"/>
        <v>-</v>
      </c>
      <c r="AP7" s="120" t="str">
        <f t="shared" si="33"/>
        <v>-</v>
      </c>
      <c r="AQ7" s="9" t="str">
        <f t="shared" si="33"/>
        <v>-</v>
      </c>
      <c r="AR7" s="120" t="str">
        <f>AR$5</f>
        <v>-</v>
      </c>
      <c r="AS7" s="9" t="str">
        <f>AS$5</f>
        <v>-</v>
      </c>
      <c r="AT7" s="120" t="str">
        <f t="shared" ref="AT7:AX7" si="34">AT$5</f>
        <v>-</v>
      </c>
      <c r="AU7" s="120" t="str">
        <f t="shared" si="34"/>
        <v>-</v>
      </c>
      <c r="AV7" s="120" t="str">
        <f t="shared" si="34"/>
        <v>-</v>
      </c>
      <c r="AW7" s="120" t="str">
        <f t="shared" si="34"/>
        <v>-</v>
      </c>
      <c r="AX7" s="120" t="str">
        <f t="shared" si="34"/>
        <v>-</v>
      </c>
      <c r="AY7" s="120">
        <f>AY$5</f>
        <v>0</v>
      </c>
      <c r="AZ7" s="9" t="str">
        <f t="shared" si="33"/>
        <v>-</v>
      </c>
      <c r="BA7" s="120" t="str">
        <f t="shared" si="16"/>
        <v>-</v>
      </c>
      <c r="BB7" s="9" t="str">
        <f t="shared" si="16"/>
        <v>-</v>
      </c>
      <c r="BC7" s="9" t="str">
        <f t="shared" si="16"/>
        <v>-</v>
      </c>
      <c r="BD7" s="9" t="str">
        <f t="shared" si="33"/>
        <v>-</v>
      </c>
      <c r="BE7" s="120" t="str">
        <f>BE$5</f>
        <v>-</v>
      </c>
      <c r="BF7" s="9" t="str">
        <f t="shared" si="33"/>
        <v>-</v>
      </c>
      <c r="BG7" s="9" t="str">
        <f t="shared" si="33"/>
        <v>-</v>
      </c>
      <c r="BH7" s="9" t="str">
        <f t="shared" si="33"/>
        <v>-</v>
      </c>
      <c r="BI7" s="9">
        <f t="shared" si="33"/>
        <v>1</v>
      </c>
      <c r="BJ7" s="9">
        <f t="shared" si="33"/>
        <v>1</v>
      </c>
      <c r="BK7" s="9" t="str">
        <f t="shared" si="33"/>
        <v>-</v>
      </c>
      <c r="BL7" s="9" t="str">
        <f t="shared" si="33"/>
        <v>-</v>
      </c>
      <c r="BM7" s="120" t="str">
        <f t="shared" si="33"/>
        <v>-</v>
      </c>
      <c r="BN7" s="120" t="str">
        <f t="shared" si="33"/>
        <v>-</v>
      </c>
      <c r="BO7" s="120" t="str">
        <f t="shared" si="33"/>
        <v>-</v>
      </c>
      <c r="BP7" s="120" t="str">
        <f t="shared" si="33"/>
        <v>-</v>
      </c>
      <c r="BQ7" s="120" t="str">
        <f t="shared" si="33"/>
        <v>-</v>
      </c>
      <c r="BR7" s="120" t="str">
        <f t="shared" si="33"/>
        <v>-</v>
      </c>
      <c r="BS7" s="120" t="str">
        <f t="shared" si="33"/>
        <v>-</v>
      </c>
      <c r="BT7" s="120" t="str">
        <f t="shared" si="33"/>
        <v>-</v>
      </c>
      <c r="BU7" s="120" t="str">
        <f t="shared" si="33"/>
        <v>-</v>
      </c>
      <c r="BV7" s="120" t="str">
        <f t="shared" si="33"/>
        <v>-</v>
      </c>
      <c r="BW7" s="120" t="str">
        <f t="shared" si="33"/>
        <v>-</v>
      </c>
      <c r="BX7" s="120" t="str">
        <f t="shared" si="33"/>
        <v>-</v>
      </c>
      <c r="BY7" s="120" t="str">
        <f t="shared" si="33"/>
        <v>-</v>
      </c>
      <c r="BZ7" s="120" t="str">
        <f t="shared" si="33"/>
        <v>-</v>
      </c>
      <c r="CA7" s="120" t="str">
        <f t="shared" si="33"/>
        <v>-</v>
      </c>
      <c r="CB7" s="120" t="str">
        <f t="shared" si="33"/>
        <v>-</v>
      </c>
      <c r="CC7" s="120" t="str">
        <f t="shared" si="33"/>
        <v>-</v>
      </c>
      <c r="CD7" s="120" t="str">
        <f t="shared" si="33"/>
        <v>-</v>
      </c>
      <c r="CE7" s="120" t="str">
        <f t="shared" si="33"/>
        <v>-</v>
      </c>
      <c r="CF7" s="120" t="str">
        <f t="shared" si="33"/>
        <v>-</v>
      </c>
      <c r="CG7" s="120" t="str">
        <f t="shared" si="33"/>
        <v>-</v>
      </c>
      <c r="CH7" s="120" t="str">
        <f t="shared" si="33"/>
        <v>-</v>
      </c>
      <c r="CI7" s="120" t="str">
        <f t="shared" si="33"/>
        <v>-</v>
      </c>
      <c r="CJ7" s="120" t="str">
        <f t="shared" si="33"/>
        <v>-</v>
      </c>
      <c r="CK7" s="120" t="str">
        <f t="shared" si="33"/>
        <v>-</v>
      </c>
      <c r="CL7" s="120" t="str">
        <f t="shared" si="33"/>
        <v>-</v>
      </c>
      <c r="CM7" s="120" t="str">
        <f t="shared" si="33"/>
        <v>-</v>
      </c>
      <c r="CN7" s="120" t="str">
        <f t="shared" si="33"/>
        <v>-</v>
      </c>
      <c r="CO7" s="120" t="str">
        <f t="shared" si="33"/>
        <v>-</v>
      </c>
      <c r="CP7" s="120" t="str">
        <f t="shared" si="33"/>
        <v>-</v>
      </c>
      <c r="CQ7" s="120" t="str">
        <f t="shared" si="33"/>
        <v>-</v>
      </c>
      <c r="CR7" s="120" t="str">
        <f t="shared" si="33"/>
        <v>-</v>
      </c>
      <c r="CS7" s="120" t="str">
        <f t="shared" si="33"/>
        <v>-</v>
      </c>
      <c r="CT7" s="120" t="str">
        <f t="shared" si="33"/>
        <v>-</v>
      </c>
      <c r="CU7" s="120" t="str">
        <f t="shared" si="33"/>
        <v>-</v>
      </c>
      <c r="CV7" s="120" t="str">
        <f t="shared" si="33"/>
        <v>-</v>
      </c>
      <c r="CW7" s="120" t="str">
        <f t="shared" si="33"/>
        <v>-</v>
      </c>
      <c r="CX7" s="120" t="str">
        <f t="shared" si="33"/>
        <v>-</v>
      </c>
      <c r="CY7" s="120" t="str">
        <f t="shared" si="33"/>
        <v>-</v>
      </c>
      <c r="CZ7" s="120" t="str">
        <f t="shared" si="33"/>
        <v>-</v>
      </c>
      <c r="DA7" s="120" t="str">
        <f t="shared" si="33"/>
        <v>-</v>
      </c>
      <c r="DB7" s="120" t="str">
        <f t="shared" si="33"/>
        <v>-</v>
      </c>
      <c r="DC7" s="120" t="str">
        <f t="shared" si="33"/>
        <v>-</v>
      </c>
      <c r="DD7" s="120" t="str">
        <f t="shared" si="33"/>
        <v>-</v>
      </c>
      <c r="DE7" s="120" t="str">
        <f t="shared" si="33"/>
        <v>-</v>
      </c>
      <c r="DF7" s="120" t="str">
        <f t="shared" si="33"/>
        <v>-</v>
      </c>
      <c r="DG7" s="120" t="str">
        <f t="shared" si="33"/>
        <v>-</v>
      </c>
      <c r="DH7" s="120" t="str">
        <f t="shared" si="33"/>
        <v>-</v>
      </c>
      <c r="DI7" s="120" t="str">
        <f t="shared" si="33"/>
        <v>-</v>
      </c>
      <c r="DJ7" s="120">
        <f>DJ$5</f>
        <v>0</v>
      </c>
      <c r="DK7" s="9" t="str">
        <f t="shared" ref="DK7:DX7" si="35">DK$5</f>
        <v>-</v>
      </c>
      <c r="DL7" s="9" t="str">
        <f t="shared" si="35"/>
        <v>-</v>
      </c>
      <c r="DM7" s="9" t="str">
        <f t="shared" si="35"/>
        <v>-</v>
      </c>
      <c r="DN7" s="9" t="str">
        <f t="shared" si="35"/>
        <v>-</v>
      </c>
      <c r="DO7" s="9" t="str">
        <f t="shared" si="35"/>
        <v>-</v>
      </c>
      <c r="DP7" s="9" t="str">
        <f t="shared" si="35"/>
        <v>-</v>
      </c>
      <c r="DQ7" s="9" t="str">
        <f t="shared" si="35"/>
        <v>-</v>
      </c>
      <c r="DR7" s="9" t="str">
        <f t="shared" si="35"/>
        <v>-</v>
      </c>
      <c r="DS7" s="9" t="str">
        <f t="shared" si="35"/>
        <v>-</v>
      </c>
      <c r="DT7" s="9" t="str">
        <f t="shared" si="35"/>
        <v>-</v>
      </c>
      <c r="DU7" s="9" t="str">
        <f t="shared" si="35"/>
        <v>-</v>
      </c>
      <c r="DV7" s="9" t="str">
        <f t="shared" si="35"/>
        <v>-</v>
      </c>
      <c r="DW7" s="9" t="str">
        <f t="shared" si="35"/>
        <v>-</v>
      </c>
      <c r="DX7" s="9" t="str">
        <f t="shared" si="35"/>
        <v>-</v>
      </c>
      <c r="DY7" s="9" t="str">
        <f t="shared" ref="DY7:EE7" si="36">DY$5</f>
        <v>-</v>
      </c>
      <c r="DZ7" s="9" t="str">
        <f t="shared" si="36"/>
        <v>-</v>
      </c>
      <c r="EA7" s="9" t="str">
        <f t="shared" si="36"/>
        <v>-</v>
      </c>
      <c r="EB7" s="9" t="str">
        <f t="shared" si="36"/>
        <v>-</v>
      </c>
      <c r="EC7" s="9" t="str">
        <f t="shared" si="36"/>
        <v>-</v>
      </c>
      <c r="ED7" s="9" t="str">
        <f t="shared" si="36"/>
        <v>-</v>
      </c>
      <c r="EE7" s="9" t="str">
        <f t="shared" si="36"/>
        <v>-</v>
      </c>
      <c r="EF7" s="120">
        <f>EF$5</f>
        <v>0</v>
      </c>
      <c r="EG7" s="9" t="str">
        <f t="shared" ref="EG7:EP7" si="37">EG$5</f>
        <v>-</v>
      </c>
      <c r="EH7" s="9" t="str">
        <f t="shared" si="37"/>
        <v>-</v>
      </c>
      <c r="EI7" s="9" t="str">
        <f t="shared" si="37"/>
        <v>-</v>
      </c>
      <c r="EJ7" s="9" t="str">
        <f t="shared" si="37"/>
        <v>-</v>
      </c>
      <c r="EK7" s="9" t="str">
        <f t="shared" si="37"/>
        <v>-</v>
      </c>
      <c r="EL7" s="9" t="str">
        <f t="shared" si="37"/>
        <v>-</v>
      </c>
      <c r="EM7" s="9" t="str">
        <f t="shared" si="37"/>
        <v>-</v>
      </c>
      <c r="EN7" s="9" t="str">
        <f t="shared" si="37"/>
        <v>-</v>
      </c>
      <c r="EO7" s="9" t="str">
        <f t="shared" si="37"/>
        <v>-</v>
      </c>
      <c r="EP7" s="9" t="str">
        <f t="shared" si="37"/>
        <v>-</v>
      </c>
      <c r="EQ7" s="9" t="str">
        <f t="shared" ref="EQ7:EX7" si="38">EQ$5</f>
        <v>-</v>
      </c>
      <c r="ER7" s="9" t="str">
        <f t="shared" si="38"/>
        <v>-</v>
      </c>
      <c r="ES7" s="9" t="str">
        <f t="shared" si="38"/>
        <v>-</v>
      </c>
      <c r="ET7" s="9" t="str">
        <f t="shared" si="38"/>
        <v>-</v>
      </c>
      <c r="EU7" s="9" t="str">
        <f t="shared" si="38"/>
        <v>-</v>
      </c>
      <c r="EV7" s="9" t="str">
        <f t="shared" si="38"/>
        <v>-</v>
      </c>
      <c r="EW7" s="9" t="str">
        <f t="shared" si="38"/>
        <v>-</v>
      </c>
      <c r="EX7" s="9" t="str">
        <f t="shared" si="38"/>
        <v>-</v>
      </c>
      <c r="EY7" s="7" t="s">
        <v>36</v>
      </c>
      <c r="EZ7" s="7" t="s">
        <v>36</v>
      </c>
      <c r="FA7" s="7" t="s">
        <v>36</v>
      </c>
      <c r="FB7" s="7" t="s">
        <v>36</v>
      </c>
      <c r="FC7" s="7" t="s">
        <v>36</v>
      </c>
      <c r="FD7" s="7" t="s">
        <v>36</v>
      </c>
      <c r="FE7" s="120">
        <f>FE$5</f>
        <v>0</v>
      </c>
      <c r="FF7" s="9" t="str">
        <f t="shared" ref="FF7:FS7" si="39">FF$5</f>
        <v>-</v>
      </c>
      <c r="FG7" s="9" t="str">
        <f t="shared" si="39"/>
        <v>-</v>
      </c>
      <c r="FH7" s="9" t="str">
        <f t="shared" si="39"/>
        <v>-</v>
      </c>
      <c r="FI7" s="9" t="str">
        <f t="shared" si="39"/>
        <v>-</v>
      </c>
      <c r="FJ7" s="9" t="str">
        <f t="shared" si="39"/>
        <v>-</v>
      </c>
      <c r="FK7" s="9" t="str">
        <f t="shared" si="39"/>
        <v>-</v>
      </c>
      <c r="FL7" s="9" t="str">
        <f t="shared" si="39"/>
        <v>-</v>
      </c>
      <c r="FM7" s="9">
        <f t="shared" si="39"/>
        <v>0</v>
      </c>
      <c r="FN7" s="9" t="str">
        <f t="shared" si="39"/>
        <v>-</v>
      </c>
      <c r="FO7" s="9">
        <f>FO$5</f>
        <v>1</v>
      </c>
      <c r="FP7" s="9">
        <f>FP$5</f>
        <v>0</v>
      </c>
      <c r="FQ7" s="9">
        <f t="shared" si="39"/>
        <v>1</v>
      </c>
      <c r="FR7" s="9">
        <f t="shared" si="39"/>
        <v>0</v>
      </c>
      <c r="FS7" s="9">
        <f t="shared" si="39"/>
        <v>1</v>
      </c>
      <c r="FT7" s="9">
        <v>1</v>
      </c>
      <c r="FU7" s="9">
        <f>FU$5</f>
        <v>1</v>
      </c>
      <c r="FV7" s="9">
        <f>FV$5</f>
        <v>0</v>
      </c>
      <c r="FW7" s="9">
        <v>1</v>
      </c>
      <c r="FX7" s="9">
        <f t="shared" ref="FX7:GO7" si="40">FX$5</f>
        <v>0</v>
      </c>
      <c r="FY7" s="9">
        <f t="shared" si="40"/>
        <v>0</v>
      </c>
      <c r="FZ7" s="9">
        <f t="shared" si="40"/>
        <v>0</v>
      </c>
      <c r="GA7" s="9">
        <f t="shared" si="40"/>
        <v>0</v>
      </c>
      <c r="GB7" s="9">
        <f t="shared" si="40"/>
        <v>0</v>
      </c>
      <c r="GC7" s="9">
        <f t="shared" si="40"/>
        <v>0</v>
      </c>
      <c r="GD7" s="9">
        <f>GD$5</f>
        <v>0</v>
      </c>
      <c r="GE7" s="9">
        <f>GE$5</f>
        <v>0</v>
      </c>
      <c r="GF7" s="9">
        <f t="shared" si="40"/>
        <v>0</v>
      </c>
      <c r="GG7" s="9">
        <f t="shared" si="40"/>
        <v>0</v>
      </c>
      <c r="GH7" s="9">
        <f t="shared" si="40"/>
        <v>1</v>
      </c>
      <c r="GI7" s="9">
        <f t="shared" si="40"/>
        <v>0</v>
      </c>
      <c r="GJ7" s="9">
        <f t="shared" si="40"/>
        <v>0</v>
      </c>
      <c r="GK7" s="9">
        <f t="shared" si="40"/>
        <v>0</v>
      </c>
      <c r="GL7" s="9">
        <f t="shared" si="40"/>
        <v>0</v>
      </c>
      <c r="GM7" s="9">
        <f t="shared" si="40"/>
        <v>0</v>
      </c>
      <c r="GN7" s="9">
        <f t="shared" si="40"/>
        <v>0</v>
      </c>
      <c r="GO7" s="9">
        <f t="shared" si="40"/>
        <v>0</v>
      </c>
      <c r="GP7" s="120">
        <f>GP$5</f>
        <v>0</v>
      </c>
      <c r="GQ7" s="9" t="str">
        <f t="shared" ref="GQ7:GU7" si="41">GQ$5</f>
        <v>-</v>
      </c>
      <c r="GR7" s="9" t="str">
        <f t="shared" si="41"/>
        <v>-</v>
      </c>
      <c r="GS7" s="9" t="str">
        <f t="shared" si="41"/>
        <v>-</v>
      </c>
      <c r="GT7" s="9" t="str">
        <f t="shared" si="41"/>
        <v>-</v>
      </c>
      <c r="GU7" s="120" t="str">
        <f t="shared" si="41"/>
        <v>-</v>
      </c>
      <c r="GV7" s="9" t="str">
        <f t="shared" ref="GV7:JI7" si="42">GV$5</f>
        <v>-</v>
      </c>
      <c r="GW7" s="9" t="str">
        <f t="shared" si="42"/>
        <v>-</v>
      </c>
      <c r="GX7" s="9" t="str">
        <f t="shared" si="42"/>
        <v>-</v>
      </c>
      <c r="GY7" s="9">
        <f t="shared" si="42"/>
        <v>0</v>
      </c>
      <c r="GZ7" s="9" t="str">
        <f t="shared" si="42"/>
        <v>-</v>
      </c>
      <c r="HA7" s="9" t="str">
        <f t="shared" si="42"/>
        <v>-</v>
      </c>
      <c r="HB7" s="9" t="str">
        <f t="shared" si="42"/>
        <v>-</v>
      </c>
      <c r="HC7" s="9" t="str">
        <f>HC$5</f>
        <v>-</v>
      </c>
      <c r="HD7" s="9" t="str">
        <f t="shared" si="42"/>
        <v>-</v>
      </c>
      <c r="HE7" s="9" t="str">
        <f t="shared" si="42"/>
        <v>-</v>
      </c>
      <c r="HF7" s="9" t="str">
        <f t="shared" si="42"/>
        <v>-</v>
      </c>
      <c r="HG7" s="9" t="str">
        <f t="shared" si="42"/>
        <v>-</v>
      </c>
      <c r="HH7" s="9" t="str">
        <f t="shared" si="42"/>
        <v>-</v>
      </c>
      <c r="HI7" s="9" t="str">
        <f t="shared" si="42"/>
        <v>-</v>
      </c>
      <c r="HJ7" s="9" t="str">
        <f t="shared" si="42"/>
        <v>-</v>
      </c>
      <c r="HK7" s="9" t="str">
        <f t="shared" si="42"/>
        <v>-</v>
      </c>
      <c r="HL7" s="9" t="str">
        <f t="shared" si="42"/>
        <v>-</v>
      </c>
      <c r="HM7" s="9" t="str">
        <f>HM$5</f>
        <v>-</v>
      </c>
      <c r="HN7" s="9" t="str">
        <f>HN$5</f>
        <v>-</v>
      </c>
      <c r="HO7" s="9" t="str">
        <f>HO$5</f>
        <v>-</v>
      </c>
      <c r="HP7" s="9" t="str">
        <f>HP$5</f>
        <v>-</v>
      </c>
      <c r="HQ7" s="9" t="str">
        <f>HQ$5</f>
        <v>-</v>
      </c>
      <c r="HR7" s="9" t="str">
        <f t="shared" ref="HR7:HT7" si="43">HR$5</f>
        <v>-</v>
      </c>
      <c r="HS7" s="9" t="str">
        <f t="shared" si="43"/>
        <v>-</v>
      </c>
      <c r="HT7" s="9" t="str">
        <f t="shared" si="43"/>
        <v>-</v>
      </c>
      <c r="HU7" s="9" t="str">
        <f t="shared" si="42"/>
        <v>-</v>
      </c>
      <c r="HV7" s="9" t="str">
        <f t="shared" si="42"/>
        <v>-</v>
      </c>
      <c r="HW7" s="9" t="str">
        <f t="shared" si="42"/>
        <v>-</v>
      </c>
      <c r="HX7" s="9" t="str">
        <f t="shared" si="42"/>
        <v>-</v>
      </c>
      <c r="HY7" s="9" t="str">
        <f t="shared" si="42"/>
        <v>-</v>
      </c>
      <c r="HZ7" s="9" t="str">
        <f t="shared" si="42"/>
        <v>-</v>
      </c>
      <c r="IA7" s="9" t="str">
        <f t="shared" si="42"/>
        <v>-</v>
      </c>
      <c r="IB7" s="9" t="str">
        <f t="shared" ref="IB7:IG7" si="44">IB$5</f>
        <v>-</v>
      </c>
      <c r="IC7" s="9" t="str">
        <f t="shared" si="44"/>
        <v>-</v>
      </c>
      <c r="ID7" s="9" t="str">
        <f t="shared" si="44"/>
        <v>-</v>
      </c>
      <c r="IE7" s="9" t="str">
        <f t="shared" si="44"/>
        <v>-</v>
      </c>
      <c r="IF7" s="120" t="str">
        <f t="shared" si="44"/>
        <v>-</v>
      </c>
      <c r="IG7" s="120">
        <f t="shared" si="44"/>
        <v>0</v>
      </c>
      <c r="IH7" s="9" t="str">
        <f t="shared" si="42"/>
        <v>-</v>
      </c>
      <c r="II7" s="120" t="str">
        <f t="shared" si="42"/>
        <v>-</v>
      </c>
      <c r="IJ7" s="120">
        <f t="shared" si="42"/>
        <v>1</v>
      </c>
      <c r="IK7" s="9">
        <f t="shared" si="42"/>
        <v>0</v>
      </c>
      <c r="IL7" s="9">
        <f t="shared" si="42"/>
        <v>1</v>
      </c>
      <c r="IM7" s="9">
        <f t="shared" si="42"/>
        <v>1</v>
      </c>
      <c r="IN7" s="9">
        <f t="shared" si="42"/>
        <v>0</v>
      </c>
      <c r="IO7" s="9" t="str">
        <f t="shared" si="42"/>
        <v>-</v>
      </c>
      <c r="IP7" s="9" t="str">
        <f t="shared" si="42"/>
        <v>-</v>
      </c>
      <c r="IQ7" s="9" t="str">
        <f t="shared" si="42"/>
        <v>-</v>
      </c>
      <c r="IR7" s="9" t="str">
        <f t="shared" si="42"/>
        <v>-</v>
      </c>
      <c r="IS7" s="9">
        <f t="shared" si="42"/>
        <v>1</v>
      </c>
      <c r="IT7" s="9">
        <f t="shared" si="42"/>
        <v>1</v>
      </c>
      <c r="IU7" s="9">
        <f t="shared" si="42"/>
        <v>1</v>
      </c>
      <c r="IV7" s="120">
        <f t="shared" si="42"/>
        <v>1</v>
      </c>
      <c r="IW7" s="120">
        <f t="shared" si="42"/>
        <v>1</v>
      </c>
      <c r="IX7" s="9">
        <f t="shared" si="42"/>
        <v>1</v>
      </c>
      <c r="IY7" s="120">
        <f>IY$5</f>
        <v>0</v>
      </c>
      <c r="IZ7" s="9">
        <f t="shared" si="42"/>
        <v>1</v>
      </c>
      <c r="JA7" s="120">
        <f t="shared" si="42"/>
        <v>1</v>
      </c>
      <c r="JB7" s="120">
        <f t="shared" si="42"/>
        <v>1</v>
      </c>
      <c r="JC7" s="9">
        <f t="shared" si="42"/>
        <v>1</v>
      </c>
      <c r="JD7" s="120" t="str">
        <f t="shared" si="42"/>
        <v>-</v>
      </c>
      <c r="JE7" s="120" t="str">
        <f t="shared" si="42"/>
        <v>-</v>
      </c>
      <c r="JF7" s="120" t="str">
        <f t="shared" si="42"/>
        <v>-</v>
      </c>
      <c r="JG7" s="120" t="str">
        <f t="shared" si="42"/>
        <v>-</v>
      </c>
      <c r="JH7" s="120" t="str">
        <f t="shared" si="42"/>
        <v>-</v>
      </c>
      <c r="JI7" s="9">
        <f t="shared" si="42"/>
        <v>1</v>
      </c>
      <c r="JJ7" s="23">
        <v>0</v>
      </c>
    </row>
    <row r="8" spans="1:270">
      <c r="A8">
        <v>0</v>
      </c>
      <c r="B8" s="117" t="s">
        <v>867</v>
      </c>
      <c r="C8" t="b">
        <v>0</v>
      </c>
      <c r="D8" t="b">
        <v>1</v>
      </c>
      <c r="E8" t="b">
        <v>1</v>
      </c>
      <c r="AC8" s="114" t="s">
        <v>1692</v>
      </c>
      <c r="AD8" t="s">
        <v>36</v>
      </c>
      <c r="AF8" t="s">
        <v>36</v>
      </c>
      <c r="AG8" t="s">
        <v>36</v>
      </c>
      <c r="AH8" t="s">
        <v>36</v>
      </c>
      <c r="AI8" t="s">
        <v>36</v>
      </c>
      <c r="AJ8" t="s">
        <v>36</v>
      </c>
      <c r="AK8" s="117" t="s">
        <v>36</v>
      </c>
      <c r="AM8" t="s">
        <v>36</v>
      </c>
      <c r="AN8" s="117" t="s">
        <v>36</v>
      </c>
      <c r="AO8" s="117" t="s">
        <v>36</v>
      </c>
      <c r="AP8" s="117" t="s">
        <v>36</v>
      </c>
      <c r="AQ8" t="s">
        <v>36</v>
      </c>
      <c r="AR8" s="117" t="s">
        <v>36</v>
      </c>
      <c r="AS8" t="s">
        <v>36</v>
      </c>
      <c r="AT8" s="117" t="s">
        <v>36</v>
      </c>
      <c r="AU8" s="117" t="s">
        <v>36</v>
      </c>
      <c r="AV8" s="117" t="s">
        <v>36</v>
      </c>
      <c r="AW8" s="117" t="s">
        <v>36</v>
      </c>
      <c r="AX8" s="117" t="s">
        <v>36</v>
      </c>
      <c r="AZ8" t="s">
        <v>36</v>
      </c>
      <c r="BA8" s="117" t="s">
        <v>36</v>
      </c>
      <c r="BB8" t="s">
        <v>36</v>
      </c>
      <c r="BC8" t="s">
        <v>36</v>
      </c>
      <c r="BD8" s="106" t="s">
        <v>36</v>
      </c>
      <c r="BE8" s="117" t="s">
        <v>36</v>
      </c>
      <c r="BF8" t="s">
        <v>36</v>
      </c>
      <c r="BG8" s="106" t="s">
        <v>36</v>
      </c>
      <c r="BH8" s="106" t="s">
        <v>36</v>
      </c>
      <c r="BI8">
        <v>1</v>
      </c>
      <c r="BJ8">
        <v>1</v>
      </c>
      <c r="BK8" t="s">
        <v>36</v>
      </c>
      <c r="BL8" t="s">
        <v>36</v>
      </c>
      <c r="BM8" s="117" t="s">
        <v>36</v>
      </c>
      <c r="BN8" s="117" t="s">
        <v>36</v>
      </c>
      <c r="BO8" s="117" t="s">
        <v>36</v>
      </c>
      <c r="BP8" s="117" t="s">
        <v>36</v>
      </c>
      <c r="BQ8" s="117" t="s">
        <v>36</v>
      </c>
      <c r="BR8" s="117" t="s">
        <v>36</v>
      </c>
      <c r="BS8" s="117" t="s">
        <v>36</v>
      </c>
      <c r="BT8" s="117" t="s">
        <v>36</v>
      </c>
      <c r="BU8" s="117" t="s">
        <v>36</v>
      </c>
      <c r="BV8" s="117" t="s">
        <v>36</v>
      </c>
      <c r="BW8" s="117" t="s">
        <v>36</v>
      </c>
      <c r="BX8" s="117" t="s">
        <v>36</v>
      </c>
      <c r="BY8" s="117" t="s">
        <v>36</v>
      </c>
      <c r="BZ8" s="117" t="s">
        <v>36</v>
      </c>
      <c r="CA8" s="117" t="s">
        <v>36</v>
      </c>
      <c r="CB8" s="117" t="s">
        <v>36</v>
      </c>
      <c r="CC8" s="117" t="s">
        <v>36</v>
      </c>
      <c r="CD8" s="117" t="s">
        <v>36</v>
      </c>
      <c r="CE8" s="117" t="s">
        <v>36</v>
      </c>
      <c r="CF8" s="117" t="s">
        <v>36</v>
      </c>
      <c r="CG8" s="117" t="s">
        <v>36</v>
      </c>
      <c r="CH8" s="117" t="s">
        <v>36</v>
      </c>
      <c r="CI8" s="117" t="s">
        <v>36</v>
      </c>
      <c r="CJ8" s="117" t="s">
        <v>36</v>
      </c>
      <c r="CK8" s="117" t="s">
        <v>36</v>
      </c>
      <c r="CL8" s="117" t="s">
        <v>36</v>
      </c>
      <c r="CM8" s="117" t="s">
        <v>36</v>
      </c>
      <c r="CN8" s="117" t="s">
        <v>36</v>
      </c>
      <c r="CO8" s="117" t="s">
        <v>36</v>
      </c>
      <c r="CP8" s="117" t="s">
        <v>36</v>
      </c>
      <c r="CQ8" s="117" t="s">
        <v>36</v>
      </c>
      <c r="CR8" s="117" t="s">
        <v>36</v>
      </c>
      <c r="CS8" s="117" t="s">
        <v>36</v>
      </c>
      <c r="CT8" s="117" t="s">
        <v>36</v>
      </c>
      <c r="CU8" s="117" t="s">
        <v>36</v>
      </c>
      <c r="CV8" s="117" t="s">
        <v>36</v>
      </c>
      <c r="CW8" s="117" t="s">
        <v>36</v>
      </c>
      <c r="CX8" s="117" t="s">
        <v>36</v>
      </c>
      <c r="CY8" s="117" t="s">
        <v>36</v>
      </c>
      <c r="CZ8" s="117" t="s">
        <v>36</v>
      </c>
      <c r="DA8" s="117" t="s">
        <v>36</v>
      </c>
      <c r="DB8" s="117" t="s">
        <v>36</v>
      </c>
      <c r="DC8" s="117" t="s">
        <v>36</v>
      </c>
      <c r="DD8" s="117" t="s">
        <v>36</v>
      </c>
      <c r="DE8" s="117" t="s">
        <v>36</v>
      </c>
      <c r="DF8" s="117" t="s">
        <v>36</v>
      </c>
      <c r="DG8" s="117" t="s">
        <v>36</v>
      </c>
      <c r="DH8" s="117" t="s">
        <v>36</v>
      </c>
      <c r="DI8" s="117" t="s">
        <v>36</v>
      </c>
      <c r="DK8" t="s">
        <v>36</v>
      </c>
      <c r="DL8" t="s">
        <v>36</v>
      </c>
      <c r="DM8" t="s">
        <v>36</v>
      </c>
      <c r="DN8" t="s">
        <v>36</v>
      </c>
      <c r="DO8" t="s">
        <v>36</v>
      </c>
      <c r="DP8" t="s">
        <v>36</v>
      </c>
      <c r="DQ8" t="s">
        <v>36</v>
      </c>
      <c r="DR8" t="s">
        <v>36</v>
      </c>
      <c r="DS8" t="s">
        <v>36</v>
      </c>
      <c r="DT8" t="s">
        <v>36</v>
      </c>
      <c r="DU8" t="s">
        <v>36</v>
      </c>
      <c r="DV8" t="s">
        <v>36</v>
      </c>
      <c r="DW8" t="s">
        <v>36</v>
      </c>
      <c r="DX8" t="s">
        <v>36</v>
      </c>
      <c r="DY8" t="s">
        <v>36</v>
      </c>
      <c r="DZ8" t="s">
        <v>36</v>
      </c>
      <c r="EA8" t="s">
        <v>36</v>
      </c>
      <c r="EB8" t="s">
        <v>36</v>
      </c>
      <c r="EC8" t="s">
        <v>36</v>
      </c>
      <c r="ED8" t="s">
        <v>36</v>
      </c>
      <c r="EE8" t="s">
        <v>36</v>
      </c>
      <c r="EG8" t="s">
        <v>36</v>
      </c>
      <c r="EH8" t="s">
        <v>36</v>
      </c>
      <c r="EI8" t="s">
        <v>36</v>
      </c>
      <c r="EJ8" t="s">
        <v>36</v>
      </c>
      <c r="EK8" t="s">
        <v>36</v>
      </c>
      <c r="EL8" t="s">
        <v>36</v>
      </c>
      <c r="EM8" t="s">
        <v>36</v>
      </c>
      <c r="EN8" t="s">
        <v>36</v>
      </c>
      <c r="EO8">
        <v>1</v>
      </c>
      <c r="EP8">
        <v>1</v>
      </c>
      <c r="EQ8" t="s">
        <v>36</v>
      </c>
      <c r="ER8" t="s">
        <v>36</v>
      </c>
      <c r="ES8" t="s">
        <v>36</v>
      </c>
      <c r="ET8" t="s">
        <v>36</v>
      </c>
      <c r="EU8" t="s">
        <v>36</v>
      </c>
      <c r="EV8" t="s">
        <v>36</v>
      </c>
      <c r="EW8" t="s">
        <v>36</v>
      </c>
      <c r="EX8" t="s">
        <v>36</v>
      </c>
      <c r="EY8" t="s">
        <v>36</v>
      </c>
      <c r="EZ8" t="s">
        <v>36</v>
      </c>
      <c r="FA8" t="s">
        <v>36</v>
      </c>
      <c r="FB8" t="s">
        <v>36</v>
      </c>
      <c r="FC8" t="s">
        <v>36</v>
      </c>
      <c r="FD8" t="s">
        <v>36</v>
      </c>
      <c r="FF8" t="s">
        <v>36</v>
      </c>
      <c r="FG8" t="s">
        <v>36</v>
      </c>
      <c r="FH8" t="s">
        <v>36</v>
      </c>
      <c r="FI8" t="s">
        <v>36</v>
      </c>
      <c r="FJ8" t="s">
        <v>36</v>
      </c>
      <c r="FK8" t="s">
        <v>36</v>
      </c>
      <c r="FL8" t="s">
        <v>36</v>
      </c>
      <c r="FM8">
        <v>0</v>
      </c>
      <c r="FN8" t="s">
        <v>36</v>
      </c>
      <c r="FO8">
        <v>1</v>
      </c>
      <c r="FP8">
        <v>0</v>
      </c>
      <c r="FQ8">
        <v>1</v>
      </c>
      <c r="FR8">
        <v>0</v>
      </c>
      <c r="FS8">
        <v>1</v>
      </c>
      <c r="FT8">
        <v>1</v>
      </c>
      <c r="FU8">
        <v>1</v>
      </c>
      <c r="FV8">
        <v>0</v>
      </c>
      <c r="FW8">
        <v>0</v>
      </c>
      <c r="FX8">
        <v>0</v>
      </c>
      <c r="FY8">
        <v>0</v>
      </c>
      <c r="FZ8">
        <v>0</v>
      </c>
      <c r="GA8">
        <v>0</v>
      </c>
      <c r="GB8">
        <v>0</v>
      </c>
      <c r="GC8">
        <v>0</v>
      </c>
      <c r="GD8">
        <v>0</v>
      </c>
      <c r="GE8">
        <v>0</v>
      </c>
      <c r="GF8">
        <v>0</v>
      </c>
      <c r="GG8">
        <v>0</v>
      </c>
      <c r="GH8">
        <v>1</v>
      </c>
      <c r="GI8">
        <v>0</v>
      </c>
      <c r="GJ8">
        <v>0</v>
      </c>
      <c r="GK8">
        <v>0</v>
      </c>
      <c r="GL8">
        <v>0</v>
      </c>
      <c r="GM8" s="106">
        <v>0</v>
      </c>
      <c r="GN8">
        <v>0</v>
      </c>
      <c r="GO8">
        <v>0</v>
      </c>
      <c r="GQ8" t="s">
        <v>36</v>
      </c>
      <c r="GR8" t="s">
        <v>36</v>
      </c>
      <c r="GS8" t="s">
        <v>36</v>
      </c>
      <c r="GT8" t="s">
        <v>36</v>
      </c>
      <c r="GU8" s="117" t="s">
        <v>36</v>
      </c>
      <c r="GV8" t="b">
        <v>0</v>
      </c>
      <c r="GW8" t="b">
        <v>0</v>
      </c>
      <c r="GX8" t="b">
        <v>1</v>
      </c>
      <c r="GY8">
        <v>0</v>
      </c>
      <c r="GZ8">
        <v>1</v>
      </c>
      <c r="HA8">
        <v>1</v>
      </c>
      <c r="HB8" t="s">
        <v>36</v>
      </c>
      <c r="HC8" t="s">
        <v>36</v>
      </c>
      <c r="HD8" t="s">
        <v>36</v>
      </c>
      <c r="HE8" t="s">
        <v>36</v>
      </c>
      <c r="HF8" t="s">
        <v>36</v>
      </c>
      <c r="HG8" t="s">
        <v>36</v>
      </c>
      <c r="HH8" t="s">
        <v>36</v>
      </c>
      <c r="HI8" t="s">
        <v>36</v>
      </c>
      <c r="HJ8" t="s">
        <v>36</v>
      </c>
      <c r="HK8" t="b">
        <v>1</v>
      </c>
      <c r="HL8" t="s">
        <v>36</v>
      </c>
      <c r="HM8" t="s">
        <v>36</v>
      </c>
      <c r="HN8" t="s">
        <v>36</v>
      </c>
      <c r="HO8" t="s">
        <v>36</v>
      </c>
      <c r="HP8" t="s">
        <v>36</v>
      </c>
      <c r="HQ8" t="s">
        <v>36</v>
      </c>
      <c r="HR8" t="s">
        <v>36</v>
      </c>
      <c r="HS8" t="s">
        <v>36</v>
      </c>
      <c r="HT8" t="s">
        <v>36</v>
      </c>
      <c r="HU8" t="s">
        <v>36</v>
      </c>
      <c r="HV8" t="s">
        <v>36</v>
      </c>
      <c r="HW8" t="s">
        <v>36</v>
      </c>
      <c r="HX8" t="s">
        <v>36</v>
      </c>
      <c r="HY8" t="s">
        <v>36</v>
      </c>
      <c r="HZ8">
        <v>500</v>
      </c>
      <c r="IA8">
        <v>500</v>
      </c>
      <c r="IB8" t="s">
        <v>36</v>
      </c>
      <c r="IC8" t="s">
        <v>36</v>
      </c>
      <c r="ID8" s="106" t="s">
        <v>36</v>
      </c>
      <c r="IE8" t="s">
        <v>36</v>
      </c>
      <c r="IF8" s="117" t="s">
        <v>36</v>
      </c>
      <c r="IH8" t="s">
        <v>36</v>
      </c>
      <c r="II8" s="117" t="s">
        <v>36</v>
      </c>
      <c r="IJ8" s="117">
        <v>1</v>
      </c>
      <c r="IK8">
        <v>0</v>
      </c>
      <c r="IL8">
        <v>1</v>
      </c>
      <c r="IM8">
        <v>1</v>
      </c>
      <c r="IN8">
        <v>0</v>
      </c>
      <c r="IO8" t="s">
        <v>36</v>
      </c>
      <c r="IP8" t="s">
        <v>36</v>
      </c>
      <c r="IQ8" t="s">
        <v>36</v>
      </c>
      <c r="IR8" t="s">
        <v>36</v>
      </c>
      <c r="IS8">
        <v>1</v>
      </c>
      <c r="IT8">
        <v>1</v>
      </c>
      <c r="IU8">
        <v>1</v>
      </c>
      <c r="IV8" s="117">
        <v>1</v>
      </c>
      <c r="IW8" s="117">
        <v>1</v>
      </c>
      <c r="IX8">
        <v>1</v>
      </c>
      <c r="IZ8">
        <v>1</v>
      </c>
      <c r="JA8" s="117">
        <v>1</v>
      </c>
      <c r="JB8" s="117">
        <v>0.875</v>
      </c>
      <c r="JC8">
        <v>1</v>
      </c>
      <c r="JD8" s="117" t="s">
        <v>36</v>
      </c>
      <c r="JE8" s="117" t="s">
        <v>36</v>
      </c>
      <c r="JF8" s="117" t="s">
        <v>36</v>
      </c>
      <c r="JG8" s="117" t="s">
        <v>36</v>
      </c>
      <c r="JH8" s="117" t="s">
        <v>36</v>
      </c>
      <c r="JI8">
        <v>0</v>
      </c>
      <c r="JJ8">
        <v>0</v>
      </c>
    </row>
  </sheetData>
  <autoFilter ref="A4:JJ8" xr:uid="{A5DE918E-332D-4563-9BCB-E13ECBAD8AE1}"/>
  <phoneticPr fontId="4" type="noConversion"/>
  <conditionalFormatting sqref="C1:E1048576">
    <cfRule type="cellIs" dxfId="55" priority="783" stopIfTrue="1" operator="equal">
      <formula>TRUE</formula>
    </cfRule>
  </conditionalFormatting>
  <conditionalFormatting sqref="A1 C1:XFD1">
    <cfRule type="cellIs" dxfId="54" priority="784" stopIfTrue="1" operator="equal">
      <formula>"sam"</formula>
    </cfRule>
    <cfRule type="cellIs" dxfId="53" priority="785" stopIfTrue="1" operator="equal">
      <formula>"sap"</formula>
    </cfRule>
    <cfRule type="cellIs" dxfId="52" priority="786" stopIfTrue="1" operator="equal">
      <formula>"saa"</formula>
    </cfRule>
    <cfRule type="cellIs" dxfId="51" priority="787" stopIfTrue="1" operator="equal">
      <formula>"sar"</formula>
    </cfRule>
    <cfRule type="cellIs" dxfId="50" priority="788" stopIfTrue="1" operator="equal">
      <formula>"sat"</formula>
    </cfRule>
    <cfRule type="cellIs" dxfId="49" priority="823" stopIfTrue="1" operator="equal">
      <formula>"sav"</formula>
    </cfRule>
  </conditionalFormatting>
  <conditionalFormatting sqref="B1">
    <cfRule type="cellIs" dxfId="48" priority="368" stopIfTrue="1" operator="equal">
      <formula>"sam"</formula>
    </cfRule>
    <cfRule type="cellIs" dxfId="47" priority="369" stopIfTrue="1" operator="equal">
      <formula>"sap"</formula>
    </cfRule>
    <cfRule type="cellIs" dxfId="46" priority="370" stopIfTrue="1" operator="equal">
      <formula>"saa"</formula>
    </cfRule>
    <cfRule type="cellIs" dxfId="45" priority="371" stopIfTrue="1" operator="equal">
      <formula>"sar"</formula>
    </cfRule>
    <cfRule type="cellIs" dxfId="44" priority="372" stopIfTrue="1" operator="equal">
      <formula>"sat"</formula>
    </cfRule>
    <cfRule type="cellIs" dxfId="43" priority="373" stopIfTrue="1" operator="equal">
      <formula>"sav"</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E2069-3D08-45FF-865E-CEBD7B12B858}">
  <sheetPr codeName="Sheet4">
    <outlinePr summaryBelow="0" summaryRight="0"/>
  </sheetPr>
  <dimension ref="A1:BO172"/>
  <sheetViews>
    <sheetView topLeftCell="A146" zoomScale="80" zoomScaleNormal="80" workbookViewId="0">
      <selection activeCell="A92" sqref="A92:XFD92"/>
    </sheetView>
  </sheetViews>
  <sheetFormatPr defaultColWidth="9.1796875" defaultRowHeight="14.5" outlineLevelRow="1"/>
  <cols>
    <col min="1" max="1" width="9.1796875" style="117"/>
    <col min="2" max="2" width="43.26953125" style="117" customWidth="1"/>
    <col min="3" max="3" width="6.26953125" style="117" customWidth="1"/>
    <col min="4" max="4" width="7.7265625" style="117" customWidth="1"/>
    <col min="5" max="5" width="6.26953125" style="117" customWidth="1"/>
    <col min="6" max="6" width="7.1796875" style="117" customWidth="1"/>
    <col min="7" max="9" width="6.26953125" style="117" customWidth="1"/>
    <col min="10" max="10" width="7.453125" style="117" customWidth="1"/>
    <col min="11" max="19" width="6.26953125" style="117" customWidth="1"/>
    <col min="20" max="28" width="7" style="117" customWidth="1"/>
    <col min="29" max="124" width="6.26953125" style="117" customWidth="1"/>
    <col min="125" max="275" width="6.54296875" style="117" customWidth="1"/>
    <col min="276" max="16384" width="9.1796875" style="117"/>
  </cols>
  <sheetData>
    <row r="1" spans="1:67">
      <c r="B1" s="117" t="s">
        <v>382</v>
      </c>
      <c r="H1" s="117" t="s">
        <v>608</v>
      </c>
      <c r="I1" s="30"/>
    </row>
    <row r="2" spans="1:67">
      <c r="B2" s="117" t="s">
        <v>746</v>
      </c>
    </row>
    <row r="3" spans="1:67">
      <c r="B3" s="117" t="s">
        <v>384</v>
      </c>
    </row>
    <row r="4" spans="1:67">
      <c r="A4" s="117" t="s">
        <v>564</v>
      </c>
      <c r="B4" s="117" t="s">
        <v>876</v>
      </c>
      <c r="C4" s="109">
        <v>3</v>
      </c>
      <c r="D4" s="44" t="str">
        <f>CHOOSE(d.TOL+1,"Master ","Aut ","Win ","Spr ")</f>
        <v xml:space="preserve">Spr </v>
      </c>
      <c r="E4" s="99" t="s">
        <v>920</v>
      </c>
    </row>
    <row r="5" spans="1:67">
      <c r="A5" s="15" t="s">
        <v>978</v>
      </c>
    </row>
    <row r="6" spans="1:67">
      <c r="B6" s="34" t="s">
        <v>865</v>
      </c>
      <c r="C6" s="35">
        <v>2</v>
      </c>
      <c r="D6" s="44" t="str">
        <f>CHOOSE(d.Region,"SWV","GSM","CWM")</f>
        <v>GSM</v>
      </c>
      <c r="E6" s="44" t="s">
        <v>885</v>
      </c>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BO6" s="44"/>
    </row>
    <row r="7" spans="1:67">
      <c r="B7" s="3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BO7" s="44"/>
    </row>
    <row r="8" spans="1:67">
      <c r="A8" s="15" t="s">
        <v>1507</v>
      </c>
    </row>
    <row r="9" spans="1:67" ht="81" customHeight="1" outlineLevel="1">
      <c r="C9" s="125" t="s">
        <v>23</v>
      </c>
      <c r="D9" s="125" t="s">
        <v>1508</v>
      </c>
      <c r="E9" s="125" t="s">
        <v>1509</v>
      </c>
      <c r="F9" s="125" t="s">
        <v>1496</v>
      </c>
      <c r="G9" s="125" t="s">
        <v>688</v>
      </c>
      <c r="H9" s="125" t="s">
        <v>1521</v>
      </c>
      <c r="I9" s="125" t="s">
        <v>813</v>
      </c>
      <c r="L9" s="125"/>
      <c r="M9" s="125"/>
    </row>
    <row r="10" spans="1:67" outlineLevel="1">
      <c r="A10" s="117">
        <v>1</v>
      </c>
      <c r="B10" s="117" t="s">
        <v>1510</v>
      </c>
      <c r="C10" s="33" t="b">
        <v>1</v>
      </c>
      <c r="D10" s="33" t="s">
        <v>36</v>
      </c>
      <c r="E10" s="33" t="s">
        <v>36</v>
      </c>
      <c r="F10" s="33" t="s">
        <v>36</v>
      </c>
      <c r="G10" s="33" t="b">
        <v>1</v>
      </c>
      <c r="H10" s="33" t="b">
        <v>0</v>
      </c>
      <c r="I10" s="33" t="b">
        <v>1</v>
      </c>
    </row>
    <row r="11" spans="1:67" outlineLevel="1">
      <c r="A11" s="117">
        <v>2</v>
      </c>
      <c r="B11" s="117" t="s">
        <v>1511</v>
      </c>
      <c r="C11" s="33" t="b">
        <v>0</v>
      </c>
      <c r="D11" s="33" t="b">
        <v>0</v>
      </c>
      <c r="E11" s="33" t="b">
        <v>1</v>
      </c>
      <c r="F11" s="33" t="s">
        <v>36</v>
      </c>
      <c r="G11" s="33" t="b">
        <v>1</v>
      </c>
      <c r="H11" s="33" t="b">
        <v>0</v>
      </c>
      <c r="I11" s="33" t="b">
        <v>1</v>
      </c>
    </row>
    <row r="12" spans="1:67" outlineLevel="1">
      <c r="A12" s="117">
        <v>3</v>
      </c>
      <c r="B12" s="117" t="s">
        <v>1512</v>
      </c>
      <c r="C12" s="33" t="b">
        <v>0</v>
      </c>
      <c r="D12" s="33" t="b">
        <v>0</v>
      </c>
      <c r="E12" s="33" t="b">
        <v>1</v>
      </c>
      <c r="F12" s="33">
        <v>2</v>
      </c>
      <c r="G12" s="33" t="b">
        <v>1</v>
      </c>
      <c r="H12" s="33" t="b">
        <v>0</v>
      </c>
      <c r="I12" s="33" t="b">
        <v>1</v>
      </c>
    </row>
    <row r="13" spans="1:67" outlineLevel="1"/>
    <row r="14" spans="1:67" collapsed="1"/>
    <row r="16" spans="1:67" collapsed="1">
      <c r="A16" s="15" t="s">
        <v>873</v>
      </c>
    </row>
    <row r="17" spans="1:43" ht="15.5" hidden="1" outlineLevel="1">
      <c r="B17" s="43" t="s">
        <v>663</v>
      </c>
      <c r="C17" s="46"/>
      <c r="D17" s="46"/>
      <c r="E17" s="46"/>
      <c r="F17" s="46"/>
      <c r="G17" s="46"/>
      <c r="H17" s="46"/>
      <c r="I17" s="46"/>
      <c r="J17" s="46"/>
      <c r="K17" s="46"/>
      <c r="L17" s="46"/>
      <c r="M17" s="45" t="s">
        <v>624</v>
      </c>
      <c r="N17" s="45"/>
      <c r="O17" s="45"/>
      <c r="P17" s="45"/>
      <c r="Q17" s="45"/>
      <c r="R17" s="45"/>
      <c r="S17" s="45"/>
      <c r="T17" s="45"/>
      <c r="U17" s="45"/>
      <c r="V17" s="45"/>
      <c r="W17" s="45" t="s">
        <v>625</v>
      </c>
      <c r="X17" s="45"/>
      <c r="Y17" s="45"/>
      <c r="Z17" s="45"/>
      <c r="AA17" s="45"/>
      <c r="AB17" s="45"/>
      <c r="AC17" s="45"/>
      <c r="AD17" s="45"/>
      <c r="AE17" s="45"/>
      <c r="AF17" s="45"/>
      <c r="AG17" s="45" t="s">
        <v>662</v>
      </c>
      <c r="AH17" s="45"/>
      <c r="AI17" s="45"/>
      <c r="AJ17" s="45"/>
      <c r="AK17" s="45"/>
      <c r="AL17" s="45"/>
      <c r="AM17" s="45"/>
      <c r="AN17" s="45"/>
      <c r="AO17" s="45"/>
      <c r="AP17" s="45"/>
      <c r="AQ17" s="44"/>
    </row>
    <row r="18" spans="1:43" ht="36" hidden="1" outlineLevel="1">
      <c r="B18" s="43"/>
      <c r="C18" s="46" t="s">
        <v>664</v>
      </c>
      <c r="D18" s="46" t="s">
        <v>665</v>
      </c>
      <c r="E18" s="46" t="s">
        <v>666</v>
      </c>
      <c r="F18" s="46" t="s">
        <v>788</v>
      </c>
      <c r="G18" s="46" t="s">
        <v>789</v>
      </c>
      <c r="H18" s="46" t="s">
        <v>667</v>
      </c>
      <c r="I18" s="46" t="s">
        <v>668</v>
      </c>
      <c r="J18" s="46" t="s">
        <v>669</v>
      </c>
      <c r="K18" s="46" t="s">
        <v>669</v>
      </c>
      <c r="L18" s="46" t="s">
        <v>669</v>
      </c>
      <c r="M18" s="46" t="s">
        <v>664</v>
      </c>
      <c r="N18" s="46" t="s">
        <v>665</v>
      </c>
      <c r="O18" s="46" t="s">
        <v>666</v>
      </c>
      <c r="P18" s="46" t="s">
        <v>788</v>
      </c>
      <c r="Q18" s="46" t="s">
        <v>789</v>
      </c>
      <c r="R18" s="46" t="s">
        <v>667</v>
      </c>
      <c r="S18" s="46" t="s">
        <v>668</v>
      </c>
      <c r="T18" s="46" t="s">
        <v>669</v>
      </c>
      <c r="U18" s="46" t="s">
        <v>669</v>
      </c>
      <c r="V18" s="46" t="s">
        <v>669</v>
      </c>
      <c r="W18" s="46" t="s">
        <v>664</v>
      </c>
      <c r="X18" s="46" t="s">
        <v>665</v>
      </c>
      <c r="Y18" s="46" t="s">
        <v>666</v>
      </c>
      <c r="Z18" s="46" t="s">
        <v>788</v>
      </c>
      <c r="AA18" s="46" t="s">
        <v>789</v>
      </c>
      <c r="AB18" s="46" t="s">
        <v>667</v>
      </c>
      <c r="AC18" s="46" t="s">
        <v>668</v>
      </c>
      <c r="AD18" s="46" t="s">
        <v>669</v>
      </c>
      <c r="AE18" s="46" t="s">
        <v>669</v>
      </c>
      <c r="AF18" s="46" t="s">
        <v>669</v>
      </c>
      <c r="AG18" s="46" t="s">
        <v>664</v>
      </c>
      <c r="AH18" s="46" t="s">
        <v>665</v>
      </c>
      <c r="AI18" s="46" t="s">
        <v>666</v>
      </c>
      <c r="AJ18" s="46" t="s">
        <v>788</v>
      </c>
      <c r="AK18" s="46" t="s">
        <v>789</v>
      </c>
      <c r="AL18" s="46" t="s">
        <v>667</v>
      </c>
      <c r="AM18" s="46" t="s">
        <v>668</v>
      </c>
      <c r="AN18" s="46" t="s">
        <v>669</v>
      </c>
      <c r="AO18" s="46" t="s">
        <v>669</v>
      </c>
      <c r="AP18" s="46" t="s">
        <v>669</v>
      </c>
      <c r="AQ18" s="44"/>
    </row>
    <row r="19" spans="1:43" hidden="1" outlineLevel="1">
      <c r="B19" s="36" t="s">
        <v>721</v>
      </c>
      <c r="C19" s="40">
        <f t="shared" ref="C19:L24" si="0">CHOOSE(d.Region,M19,W19,AG19)</f>
        <v>-0.04</v>
      </c>
      <c r="D19" s="40">
        <f t="shared" si="0"/>
        <v>0.87</v>
      </c>
      <c r="E19" s="40">
        <f t="shared" si="0"/>
        <v>0.8</v>
      </c>
      <c r="F19" s="40">
        <f t="shared" si="0"/>
        <v>0</v>
      </c>
      <c r="G19" s="40">
        <f t="shared" si="0"/>
        <v>0</v>
      </c>
      <c r="H19" s="40">
        <f t="shared" si="0"/>
        <v>0.64</v>
      </c>
      <c r="I19" s="40">
        <f t="shared" si="0"/>
        <v>0.21</v>
      </c>
      <c r="J19" s="40">
        <f t="shared" si="0"/>
        <v>0.19</v>
      </c>
      <c r="K19" s="40">
        <f t="shared" si="0"/>
        <v>0.19</v>
      </c>
      <c r="L19" s="40">
        <f t="shared" si="0"/>
        <v>0.19</v>
      </c>
      <c r="M19" s="47">
        <v>-0.04</v>
      </c>
      <c r="N19" s="47">
        <v>0.83</v>
      </c>
      <c r="O19" s="47">
        <v>-0.75</v>
      </c>
      <c r="P19" s="47">
        <v>0</v>
      </c>
      <c r="Q19" s="47">
        <v>0</v>
      </c>
      <c r="R19" s="47">
        <v>0.64</v>
      </c>
      <c r="S19" s="47">
        <v>0.31</v>
      </c>
      <c r="T19" s="48">
        <v>0.09</v>
      </c>
      <c r="U19" s="48">
        <v>0.09</v>
      </c>
      <c r="V19" s="48">
        <v>0.09</v>
      </c>
      <c r="W19" s="47">
        <v>-0.04</v>
      </c>
      <c r="X19" s="47">
        <v>0.87</v>
      </c>
      <c r="Y19" s="47">
        <v>0.8</v>
      </c>
      <c r="Z19" s="47">
        <v>0</v>
      </c>
      <c r="AA19" s="47">
        <v>0</v>
      </c>
      <c r="AB19" s="47">
        <v>0.64</v>
      </c>
      <c r="AC19" s="47">
        <v>0.21</v>
      </c>
      <c r="AD19" s="48">
        <v>0.19</v>
      </c>
      <c r="AE19" s="48">
        <v>0.19</v>
      </c>
      <c r="AF19" s="48">
        <v>0.19</v>
      </c>
      <c r="AG19" s="47">
        <v>-0.04</v>
      </c>
      <c r="AH19" s="47">
        <v>0.96</v>
      </c>
      <c r="AI19" s="47">
        <v>1.8</v>
      </c>
      <c r="AJ19" s="47">
        <v>0</v>
      </c>
      <c r="AK19" s="47">
        <v>0</v>
      </c>
      <c r="AL19" s="47">
        <v>0.64</v>
      </c>
      <c r="AM19" s="47">
        <v>0.21</v>
      </c>
      <c r="AN19" s="48">
        <v>0.19</v>
      </c>
      <c r="AO19" s="48">
        <v>0.19</v>
      </c>
      <c r="AP19" s="48">
        <v>0.19</v>
      </c>
      <c r="AQ19" s="44"/>
    </row>
    <row r="20" spans="1:43" hidden="1" outlineLevel="1">
      <c r="B20" s="116" t="s">
        <v>562</v>
      </c>
      <c r="C20" s="59">
        <f t="shared" si="0"/>
        <v>-0.04</v>
      </c>
      <c r="D20" s="59">
        <f t="shared" si="0"/>
        <v>0.87</v>
      </c>
      <c r="E20" s="59">
        <f t="shared" si="0"/>
        <v>0.8</v>
      </c>
      <c r="F20" s="59">
        <f t="shared" si="0"/>
        <v>0</v>
      </c>
      <c r="G20" s="59">
        <f t="shared" si="0"/>
        <v>0</v>
      </c>
      <c r="H20" s="59">
        <f t="shared" si="0"/>
        <v>0.64</v>
      </c>
      <c r="I20" s="59">
        <f t="shared" si="0"/>
        <v>0.21</v>
      </c>
      <c r="J20" s="59">
        <f t="shared" si="0"/>
        <v>0.19</v>
      </c>
      <c r="K20" s="59">
        <f t="shared" si="0"/>
        <v>0.19</v>
      </c>
      <c r="L20" s="59">
        <f t="shared" si="0"/>
        <v>0.19</v>
      </c>
      <c r="M20" s="60">
        <v>-0.04</v>
      </c>
      <c r="N20" s="60">
        <v>0.83</v>
      </c>
      <c r="O20" s="60">
        <v>-0.75</v>
      </c>
      <c r="P20" s="60">
        <v>0</v>
      </c>
      <c r="Q20" s="60">
        <v>0</v>
      </c>
      <c r="R20" s="60">
        <v>0.64</v>
      </c>
      <c r="S20" s="60">
        <v>0.31</v>
      </c>
      <c r="T20" s="61">
        <v>0.09</v>
      </c>
      <c r="U20" s="61">
        <v>0.09</v>
      </c>
      <c r="V20" s="61">
        <v>0.09</v>
      </c>
      <c r="W20" s="60">
        <v>-0.04</v>
      </c>
      <c r="X20" s="60">
        <v>0.87</v>
      </c>
      <c r="Y20" s="60">
        <v>0.8</v>
      </c>
      <c r="Z20" s="60">
        <v>0</v>
      </c>
      <c r="AA20" s="60">
        <v>0</v>
      </c>
      <c r="AB20" s="60">
        <v>0.64</v>
      </c>
      <c r="AC20" s="60">
        <v>0.21</v>
      </c>
      <c r="AD20" s="61">
        <v>0.19</v>
      </c>
      <c r="AE20" s="61">
        <v>0.19</v>
      </c>
      <c r="AF20" s="61">
        <v>0.19</v>
      </c>
      <c r="AG20" s="60">
        <v>-0.04</v>
      </c>
      <c r="AH20" s="60">
        <v>0.96</v>
      </c>
      <c r="AI20" s="60">
        <v>1.8</v>
      </c>
      <c r="AJ20" s="60">
        <v>0</v>
      </c>
      <c r="AK20" s="60">
        <v>0</v>
      </c>
      <c r="AL20" s="60">
        <v>0.64</v>
      </c>
      <c r="AM20" s="60">
        <v>0.21</v>
      </c>
      <c r="AN20" s="61">
        <v>0.19</v>
      </c>
      <c r="AO20" s="61">
        <v>0.19</v>
      </c>
      <c r="AP20" s="61">
        <v>0.19</v>
      </c>
      <c r="AQ20" s="44"/>
    </row>
    <row r="21" spans="1:43" hidden="1" outlineLevel="1">
      <c r="B21" s="37" t="s">
        <v>407</v>
      </c>
      <c r="C21" s="62">
        <f t="shared" si="0"/>
        <v>-0.04</v>
      </c>
      <c r="D21" s="62">
        <f t="shared" si="0"/>
        <v>0.87</v>
      </c>
      <c r="E21" s="62">
        <f t="shared" si="0"/>
        <v>0.8</v>
      </c>
      <c r="F21" s="62">
        <f t="shared" si="0"/>
        <v>0</v>
      </c>
      <c r="G21" s="62">
        <f t="shared" si="0"/>
        <v>0</v>
      </c>
      <c r="H21" s="62">
        <f t="shared" si="0"/>
        <v>0.64</v>
      </c>
      <c r="I21" s="62">
        <f t="shared" si="0"/>
        <v>0.21</v>
      </c>
      <c r="J21" s="62">
        <f t="shared" si="0"/>
        <v>0.19</v>
      </c>
      <c r="K21" s="62">
        <f t="shared" si="0"/>
        <v>0.19</v>
      </c>
      <c r="L21" s="62">
        <f t="shared" si="0"/>
        <v>0.19</v>
      </c>
      <c r="M21" s="63">
        <v>-0.04</v>
      </c>
      <c r="N21" s="63">
        <v>0.83</v>
      </c>
      <c r="O21" s="63">
        <v>-0.75</v>
      </c>
      <c r="P21" s="63">
        <v>0</v>
      </c>
      <c r="Q21" s="63">
        <v>0</v>
      </c>
      <c r="R21" s="63">
        <v>0.64</v>
      </c>
      <c r="S21" s="63">
        <v>0.31</v>
      </c>
      <c r="T21" s="64">
        <v>0.09</v>
      </c>
      <c r="U21" s="64">
        <v>0.09</v>
      </c>
      <c r="V21" s="64">
        <v>0.09</v>
      </c>
      <c r="W21" s="63">
        <v>-0.04</v>
      </c>
      <c r="X21" s="63">
        <v>0.87</v>
      </c>
      <c r="Y21" s="63">
        <v>0.8</v>
      </c>
      <c r="Z21" s="63">
        <v>0</v>
      </c>
      <c r="AA21" s="63">
        <v>0</v>
      </c>
      <c r="AB21" s="63">
        <v>0.64</v>
      </c>
      <c r="AC21" s="63">
        <v>0.21</v>
      </c>
      <c r="AD21" s="64">
        <v>0.19</v>
      </c>
      <c r="AE21" s="64">
        <v>0.19</v>
      </c>
      <c r="AF21" s="64">
        <v>0.19</v>
      </c>
      <c r="AG21" s="63">
        <v>-0.04</v>
      </c>
      <c r="AH21" s="63">
        <v>0.96</v>
      </c>
      <c r="AI21" s="63">
        <v>1.8</v>
      </c>
      <c r="AJ21" s="63">
        <v>0</v>
      </c>
      <c r="AK21" s="63">
        <v>0</v>
      </c>
      <c r="AL21" s="63">
        <v>0.64</v>
      </c>
      <c r="AM21" s="63">
        <v>0.21</v>
      </c>
      <c r="AN21" s="64">
        <v>0.19</v>
      </c>
      <c r="AO21" s="64">
        <v>0.19</v>
      </c>
      <c r="AP21" s="64">
        <v>0.19</v>
      </c>
      <c r="AQ21" s="44"/>
    </row>
    <row r="22" spans="1:43" hidden="1" outlineLevel="1">
      <c r="B22" s="36" t="s">
        <v>722</v>
      </c>
      <c r="C22" s="65">
        <f t="shared" si="0"/>
        <v>-1.29</v>
      </c>
      <c r="D22" s="65">
        <f t="shared" si="0"/>
        <v>0.95</v>
      </c>
      <c r="E22" s="65">
        <f t="shared" si="0"/>
        <v>-1.67</v>
      </c>
      <c r="F22" s="65">
        <f t="shared" si="0"/>
        <v>0</v>
      </c>
      <c r="G22" s="65">
        <f t="shared" si="0"/>
        <v>0</v>
      </c>
      <c r="H22" s="65">
        <f t="shared" si="0"/>
        <v>-0.01</v>
      </c>
      <c r="I22" s="65">
        <f t="shared" si="0"/>
        <v>0.12</v>
      </c>
      <c r="J22" s="65">
        <f t="shared" si="0"/>
        <v>-0.37</v>
      </c>
      <c r="K22" s="65">
        <f t="shared" si="0"/>
        <v>-0.37</v>
      </c>
      <c r="L22" s="65">
        <f t="shared" si="0"/>
        <v>-0.37</v>
      </c>
      <c r="M22" s="66">
        <v>-1.29</v>
      </c>
      <c r="N22" s="66">
        <v>0.9</v>
      </c>
      <c r="O22" s="66">
        <v>-1.67</v>
      </c>
      <c r="P22" s="66">
        <v>-0.11</v>
      </c>
      <c r="Q22" s="66">
        <v>-0.25</v>
      </c>
      <c r="R22" s="66">
        <v>-0.6</v>
      </c>
      <c r="S22" s="66">
        <v>0.12</v>
      </c>
      <c r="T22" s="67">
        <v>-0.52</v>
      </c>
      <c r="U22" s="67">
        <v>-0.52</v>
      </c>
      <c r="V22" s="67">
        <v>-0.52</v>
      </c>
      <c r="W22" s="66">
        <v>-1.29</v>
      </c>
      <c r="X22" s="66">
        <v>0.95</v>
      </c>
      <c r="Y22" s="66">
        <v>-1.67</v>
      </c>
      <c r="Z22" s="66">
        <v>0</v>
      </c>
      <c r="AA22" s="66">
        <v>0</v>
      </c>
      <c r="AB22" s="66">
        <v>-0.01</v>
      </c>
      <c r="AC22" s="66">
        <v>0.12</v>
      </c>
      <c r="AD22" s="67">
        <v>-0.37</v>
      </c>
      <c r="AE22" s="67">
        <v>-0.37</v>
      </c>
      <c r="AF22" s="67">
        <v>-0.37</v>
      </c>
      <c r="AG22" s="66">
        <v>-1.29</v>
      </c>
      <c r="AH22" s="66">
        <v>0.95</v>
      </c>
      <c r="AI22" s="66">
        <v>-1.67</v>
      </c>
      <c r="AJ22" s="66">
        <v>0</v>
      </c>
      <c r="AK22" s="66">
        <v>0</v>
      </c>
      <c r="AL22" s="66">
        <v>0.05</v>
      </c>
      <c r="AM22" s="66">
        <v>0.22</v>
      </c>
      <c r="AN22" s="67">
        <v>-0.37</v>
      </c>
      <c r="AO22" s="67">
        <v>-0.37</v>
      </c>
      <c r="AP22" s="67">
        <v>-0.37</v>
      </c>
      <c r="AQ22" s="44"/>
    </row>
    <row r="23" spans="1:43" hidden="1" outlineLevel="1">
      <c r="B23" s="116" t="s">
        <v>562</v>
      </c>
      <c r="C23" s="59">
        <f t="shared" si="0"/>
        <v>-1.29</v>
      </c>
      <c r="D23" s="59">
        <f t="shared" si="0"/>
        <v>0.95</v>
      </c>
      <c r="E23" s="59">
        <f t="shared" si="0"/>
        <v>-1.67</v>
      </c>
      <c r="F23" s="59">
        <f t="shared" si="0"/>
        <v>0</v>
      </c>
      <c r="G23" s="59">
        <f t="shared" si="0"/>
        <v>0</v>
      </c>
      <c r="H23" s="59">
        <f t="shared" si="0"/>
        <v>-0.01</v>
      </c>
      <c r="I23" s="59">
        <f t="shared" si="0"/>
        <v>0.12</v>
      </c>
      <c r="J23" s="59">
        <f t="shared" si="0"/>
        <v>-0.37</v>
      </c>
      <c r="K23" s="59">
        <f t="shared" si="0"/>
        <v>-0.37</v>
      </c>
      <c r="L23" s="59">
        <f t="shared" si="0"/>
        <v>-0.37</v>
      </c>
      <c r="M23" s="60">
        <v>-1.29</v>
      </c>
      <c r="N23" s="60">
        <v>0.9</v>
      </c>
      <c r="O23" s="60">
        <v>-1.67</v>
      </c>
      <c r="P23" s="60">
        <v>-0.11</v>
      </c>
      <c r="Q23" s="60">
        <v>-0.25</v>
      </c>
      <c r="R23" s="60">
        <v>-0.6</v>
      </c>
      <c r="S23" s="60">
        <v>0.12</v>
      </c>
      <c r="T23" s="61">
        <v>-0.52</v>
      </c>
      <c r="U23" s="61">
        <v>-0.52</v>
      </c>
      <c r="V23" s="61">
        <v>-0.52</v>
      </c>
      <c r="W23" s="60">
        <v>-1.29</v>
      </c>
      <c r="X23" s="60">
        <v>0.95</v>
      </c>
      <c r="Y23" s="60">
        <v>-1.67</v>
      </c>
      <c r="Z23" s="60">
        <v>0</v>
      </c>
      <c r="AA23" s="60">
        <v>0</v>
      </c>
      <c r="AB23" s="60">
        <v>-0.01</v>
      </c>
      <c r="AC23" s="60">
        <v>0.12</v>
      </c>
      <c r="AD23" s="61">
        <v>-0.37</v>
      </c>
      <c r="AE23" s="61">
        <v>-0.37</v>
      </c>
      <c r="AF23" s="61">
        <v>-0.37</v>
      </c>
      <c r="AG23" s="60">
        <v>-1.29</v>
      </c>
      <c r="AH23" s="60">
        <v>0.95</v>
      </c>
      <c r="AI23" s="60">
        <v>-1.67</v>
      </c>
      <c r="AJ23" s="60">
        <v>0</v>
      </c>
      <c r="AK23" s="60">
        <v>0</v>
      </c>
      <c r="AL23" s="60">
        <v>0.05</v>
      </c>
      <c r="AM23" s="60">
        <v>0.22</v>
      </c>
      <c r="AN23" s="61">
        <v>-0.37</v>
      </c>
      <c r="AO23" s="61">
        <v>-0.37</v>
      </c>
      <c r="AP23" s="61">
        <v>-0.37</v>
      </c>
      <c r="AQ23" s="44"/>
    </row>
    <row r="24" spans="1:43" hidden="1" outlineLevel="1">
      <c r="B24" s="37" t="s">
        <v>407</v>
      </c>
      <c r="C24" s="41">
        <f t="shared" si="0"/>
        <v>-1.29</v>
      </c>
      <c r="D24" s="41">
        <f t="shared" si="0"/>
        <v>0.95</v>
      </c>
      <c r="E24" s="41">
        <f t="shared" si="0"/>
        <v>-1.67</v>
      </c>
      <c r="F24" s="41">
        <f t="shared" si="0"/>
        <v>0</v>
      </c>
      <c r="G24" s="41">
        <f t="shared" si="0"/>
        <v>0</v>
      </c>
      <c r="H24" s="41">
        <f t="shared" si="0"/>
        <v>-0.01</v>
      </c>
      <c r="I24" s="41">
        <f t="shared" si="0"/>
        <v>0.12</v>
      </c>
      <c r="J24" s="41">
        <f t="shared" si="0"/>
        <v>-0.37</v>
      </c>
      <c r="K24" s="41">
        <f t="shared" si="0"/>
        <v>-0.37</v>
      </c>
      <c r="L24" s="41">
        <f t="shared" si="0"/>
        <v>-0.37</v>
      </c>
      <c r="M24" s="49">
        <v>-1.29</v>
      </c>
      <c r="N24" s="49">
        <v>0.9</v>
      </c>
      <c r="O24" s="49">
        <v>-1.67</v>
      </c>
      <c r="P24" s="49">
        <v>0</v>
      </c>
      <c r="Q24" s="49">
        <v>0</v>
      </c>
      <c r="R24" s="49">
        <v>0.2</v>
      </c>
      <c r="S24" s="49">
        <v>0.17</v>
      </c>
      <c r="T24" s="50">
        <v>-0.52</v>
      </c>
      <c r="U24" s="50">
        <v>-0.52</v>
      </c>
      <c r="V24" s="50">
        <v>-0.52</v>
      </c>
      <c r="W24" s="49">
        <v>-1.29</v>
      </c>
      <c r="X24" s="49">
        <v>0.95</v>
      </c>
      <c r="Y24" s="49">
        <v>-1.67</v>
      </c>
      <c r="Z24" s="49">
        <v>0</v>
      </c>
      <c r="AA24" s="49">
        <v>0</v>
      </c>
      <c r="AB24" s="49">
        <v>-0.01</v>
      </c>
      <c r="AC24" s="49">
        <v>0.12</v>
      </c>
      <c r="AD24" s="50">
        <v>-0.37</v>
      </c>
      <c r="AE24" s="50">
        <v>-0.37</v>
      </c>
      <c r="AF24" s="50">
        <v>-0.37</v>
      </c>
      <c r="AG24" s="49">
        <v>-1.29</v>
      </c>
      <c r="AH24" s="49">
        <v>0.95</v>
      </c>
      <c r="AI24" s="49">
        <v>-1.67</v>
      </c>
      <c r="AJ24" s="63">
        <v>0</v>
      </c>
      <c r="AK24" s="63">
        <v>0</v>
      </c>
      <c r="AL24" s="49">
        <v>0.05</v>
      </c>
      <c r="AM24" s="49">
        <v>0.22</v>
      </c>
      <c r="AN24" s="50">
        <v>-0.37</v>
      </c>
      <c r="AO24" s="50">
        <v>-0.37</v>
      </c>
      <c r="AP24" s="50">
        <v>-0.37</v>
      </c>
    </row>
    <row r="25" spans="1:43" hidden="1" outlineLevel="1" collapsed="1"/>
    <row r="28" spans="1:43">
      <c r="A28" s="15" t="s">
        <v>886</v>
      </c>
    </row>
    <row r="29" spans="1:43" ht="81" customHeight="1" outlineLevel="1">
      <c r="C29" s="28" t="s">
        <v>78</v>
      </c>
      <c r="D29" s="28" t="s">
        <v>117</v>
      </c>
      <c r="E29" s="28" t="s">
        <v>79</v>
      </c>
      <c r="F29" s="28" t="s">
        <v>374</v>
      </c>
      <c r="G29" s="28"/>
      <c r="H29" s="28" t="s">
        <v>827</v>
      </c>
      <c r="I29" s="28" t="s">
        <v>828</v>
      </c>
      <c r="J29" s="28" t="s">
        <v>829</v>
      </c>
      <c r="K29" s="28" t="s">
        <v>1524</v>
      </c>
    </row>
    <row r="30" spans="1:43" outlineLevel="1">
      <c r="A30" s="117">
        <v>1</v>
      </c>
      <c r="B30" s="117" t="s">
        <v>383</v>
      </c>
      <c r="C30" s="33">
        <v>70</v>
      </c>
      <c r="D30" s="33">
        <v>50</v>
      </c>
      <c r="E30" s="33">
        <v>85</v>
      </c>
      <c r="F30" s="33">
        <v>50</v>
      </c>
      <c r="H30" s="85">
        <v>1</v>
      </c>
      <c r="I30" s="85">
        <v>1</v>
      </c>
      <c r="J30" s="85">
        <v>1</v>
      </c>
      <c r="K30" s="85">
        <v>1</v>
      </c>
    </row>
    <row r="31" spans="1:43" outlineLevel="1">
      <c r="A31" s="117">
        <v>2</v>
      </c>
      <c r="B31" s="117" t="s">
        <v>835</v>
      </c>
      <c r="H31" s="85">
        <v>0.7</v>
      </c>
      <c r="I31" s="85">
        <v>0.7</v>
      </c>
      <c r="J31" s="85">
        <v>0.7</v>
      </c>
      <c r="K31" s="85">
        <v>0.7</v>
      </c>
    </row>
    <row r="32" spans="1:43" outlineLevel="1">
      <c r="A32" s="117">
        <v>3</v>
      </c>
      <c r="B32" s="117" t="s">
        <v>836</v>
      </c>
      <c r="H32" s="85">
        <v>1.3</v>
      </c>
      <c r="I32" s="85">
        <v>1.3</v>
      </c>
      <c r="J32" s="85">
        <v>1.3</v>
      </c>
      <c r="K32" s="85">
        <v>1.3</v>
      </c>
    </row>
    <row r="33" spans="1:67" outlineLevel="1">
      <c r="A33" s="117">
        <v>4</v>
      </c>
      <c r="B33" s="117" t="s">
        <v>837</v>
      </c>
      <c r="H33" s="86"/>
      <c r="I33" s="85">
        <v>1.5</v>
      </c>
      <c r="J33" s="86"/>
    </row>
    <row r="34" spans="1:67" outlineLevel="1"/>
    <row r="35" spans="1:67" collapsed="1"/>
    <row r="36" spans="1:67">
      <c r="A36" s="15" t="s">
        <v>887</v>
      </c>
      <c r="B36" s="15"/>
      <c r="C36" s="117" t="s">
        <v>861</v>
      </c>
    </row>
    <row r="37" spans="1:67" collapsed="1">
      <c r="I37" s="117" t="s">
        <v>866</v>
      </c>
      <c r="J37" s="117" t="s">
        <v>867</v>
      </c>
      <c r="K37" s="117" t="s">
        <v>868</v>
      </c>
    </row>
    <row r="38" spans="1:67" ht="51.5" hidden="1" outlineLevel="1">
      <c r="C38" s="28" t="s">
        <v>832</v>
      </c>
      <c r="D38" s="28" t="s">
        <v>833</v>
      </c>
      <c r="E38" s="28" t="s">
        <v>834</v>
      </c>
      <c r="F38" s="28" t="s">
        <v>874</v>
      </c>
      <c r="G38" s="28" t="s">
        <v>875</v>
      </c>
      <c r="H38" s="107" t="s">
        <v>909</v>
      </c>
      <c r="I38" s="117" t="s">
        <v>908</v>
      </c>
    </row>
    <row r="39" spans="1:67" hidden="1" outlineLevel="1">
      <c r="A39" s="117">
        <v>1</v>
      </c>
      <c r="B39" s="117" t="s">
        <v>830</v>
      </c>
      <c r="C39" s="78" t="b">
        <v>1</v>
      </c>
      <c r="D39" s="79" t="b">
        <v>0</v>
      </c>
      <c r="E39" s="79" t="b">
        <v>0</v>
      </c>
      <c r="F39" s="80">
        <v>19</v>
      </c>
      <c r="G39" s="100" t="str">
        <f>TEXT($F39,"0")&amp;":"&amp;TEXT($F39+1,"0")</f>
        <v>19:20</v>
      </c>
      <c r="H39" s="117">
        <f>_xlfn.DAYS(INDEX($I39:$K39,1,d.Region),DATE(YEAR(INDEX($I39:$K39,1,d.Region)),1,1))+1</f>
        <v>135</v>
      </c>
      <c r="I39" s="108"/>
      <c r="J39" s="129">
        <v>44696</v>
      </c>
      <c r="K39" s="108"/>
    </row>
    <row r="40" spans="1:67" hidden="1" outlineLevel="1">
      <c r="A40" s="117">
        <v>2</v>
      </c>
      <c r="B40" s="117" t="s">
        <v>831</v>
      </c>
      <c r="C40" s="81" t="b">
        <v>0</v>
      </c>
      <c r="D40" s="82" t="b">
        <v>1</v>
      </c>
      <c r="E40" s="82" t="b">
        <v>0</v>
      </c>
      <c r="F40" s="130" t="e">
        <f>F39+i.TOLoffset_r2</f>
        <v>#NAME?</v>
      </c>
      <c r="G40" s="101" t="e">
        <f t="shared" ref="G40:G41" si="1">TEXT($F40,"0")&amp;":"&amp;TEXT($F40+1,"0")</f>
        <v>#NAME?</v>
      </c>
      <c r="H40" s="117">
        <f>_xlfn.DAYS(INDEX($I40:$K40,1,d.Region),DATE(YEAR(INDEX($I40:$K40,1,d.Region)),1,1))+1</f>
        <v>169</v>
      </c>
      <c r="I40" s="108"/>
      <c r="J40" s="129">
        <v>44730</v>
      </c>
      <c r="K40" s="108"/>
    </row>
    <row r="41" spans="1:67" hidden="1" outlineLevel="1">
      <c r="A41" s="117">
        <v>3</v>
      </c>
      <c r="B41" s="117" t="s">
        <v>407</v>
      </c>
      <c r="C41" s="83" t="b">
        <v>0</v>
      </c>
      <c r="D41" s="84" t="b">
        <v>0</v>
      </c>
      <c r="E41" s="84" t="b">
        <v>1</v>
      </c>
      <c r="F41" s="131" t="e">
        <f>F40+i.TOLoffset_r2</f>
        <v>#NAME?</v>
      </c>
      <c r="G41" s="102" t="e">
        <f t="shared" si="1"/>
        <v>#NAME?</v>
      </c>
      <c r="H41" s="117">
        <f>_xlfn.DAYS(INDEX($I41:$K41,1,d.Region),DATE(YEAR(INDEX($I41:$K41,1,d.Region)),1,1))+1</f>
        <v>204</v>
      </c>
      <c r="I41" s="108"/>
      <c r="J41" s="129">
        <v>44765</v>
      </c>
      <c r="K41" s="108"/>
    </row>
    <row r="42" spans="1:67" hidden="1" outlineLevel="1"/>
    <row r="43" spans="1:67">
      <c r="B43" s="3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BO43" s="44"/>
    </row>
    <row r="44" spans="1:67">
      <c r="A44" s="15" t="s">
        <v>1513</v>
      </c>
    </row>
    <row r="45" spans="1:67" ht="81" customHeight="1" outlineLevel="1">
      <c r="C45" s="125" t="s">
        <v>798</v>
      </c>
      <c r="D45" s="125" t="s">
        <v>1514</v>
      </c>
      <c r="E45" s="125" t="s">
        <v>1527</v>
      </c>
      <c r="F45" s="125" t="s">
        <v>1529</v>
      </c>
      <c r="G45" s="125" t="s">
        <v>1530</v>
      </c>
      <c r="H45" s="125" t="s">
        <v>1533</v>
      </c>
      <c r="I45" s="125" t="s">
        <v>1534</v>
      </c>
      <c r="J45" s="125" t="s">
        <v>1537</v>
      </c>
      <c r="K45" s="125" t="s">
        <v>1539</v>
      </c>
      <c r="L45" s="125" t="s">
        <v>1543</v>
      </c>
      <c r="M45" s="125" t="s">
        <v>1544</v>
      </c>
    </row>
    <row r="46" spans="1:67" outlineLevel="1">
      <c r="A46" s="117">
        <v>1</v>
      </c>
      <c r="B46" s="117" t="s">
        <v>1515</v>
      </c>
      <c r="C46" s="33">
        <v>0</v>
      </c>
      <c r="D46" s="33" t="s">
        <v>36</v>
      </c>
      <c r="E46" s="146">
        <v>1</v>
      </c>
      <c r="F46" s="144">
        <v>4.4999999999999998E-2</v>
      </c>
      <c r="G46" s="144">
        <v>4.4999999999999998E-2</v>
      </c>
      <c r="H46" s="145" t="s">
        <v>36</v>
      </c>
      <c r="I46" s="145" t="s">
        <v>36</v>
      </c>
      <c r="J46" s="145" t="s">
        <v>36</v>
      </c>
      <c r="K46" s="145">
        <v>1</v>
      </c>
      <c r="L46" s="145">
        <v>1</v>
      </c>
      <c r="M46" s="145">
        <v>1</v>
      </c>
    </row>
    <row r="47" spans="1:67" outlineLevel="1">
      <c r="A47" s="117">
        <v>2</v>
      </c>
      <c r="B47" s="117" t="s">
        <v>1517</v>
      </c>
      <c r="C47" s="33">
        <v>0.25</v>
      </c>
      <c r="D47" s="33">
        <v>500000</v>
      </c>
      <c r="E47" s="146">
        <v>2</v>
      </c>
      <c r="F47" s="144">
        <v>0.03</v>
      </c>
      <c r="G47" s="144">
        <v>0.03</v>
      </c>
      <c r="H47" s="145">
        <v>0</v>
      </c>
      <c r="I47" s="145">
        <v>2</v>
      </c>
      <c r="J47" s="145" t="b">
        <v>0</v>
      </c>
      <c r="K47" s="145">
        <v>0.85</v>
      </c>
      <c r="L47" s="145">
        <v>0.85</v>
      </c>
      <c r="M47" s="145">
        <v>0</v>
      </c>
    </row>
    <row r="48" spans="1:67" outlineLevel="1">
      <c r="A48" s="117">
        <v>3</v>
      </c>
      <c r="B48" s="117" t="s">
        <v>1516</v>
      </c>
      <c r="C48" s="33">
        <v>0.75</v>
      </c>
      <c r="D48" s="143">
        <v>1500000</v>
      </c>
      <c r="E48" s="146">
        <v>1</v>
      </c>
      <c r="F48" s="144">
        <v>6.7500000000000004E-2</v>
      </c>
      <c r="G48" s="144">
        <v>6.7500000000000004E-2</v>
      </c>
      <c r="H48" s="145">
        <v>99</v>
      </c>
      <c r="I48" s="145" t="s">
        <v>36</v>
      </c>
      <c r="J48" s="145" t="b">
        <v>1</v>
      </c>
      <c r="K48" s="145">
        <v>1.1499999999999999</v>
      </c>
      <c r="L48" s="145">
        <v>1.1499999999999999</v>
      </c>
      <c r="M48" s="145">
        <v>2</v>
      </c>
    </row>
    <row r="49" spans="1:15" outlineLevel="1">
      <c r="A49" s="117">
        <v>4</v>
      </c>
      <c r="B49" s="117" t="s">
        <v>1518</v>
      </c>
      <c r="C49" s="33">
        <v>0.5</v>
      </c>
      <c r="D49" s="33">
        <v>1000000</v>
      </c>
      <c r="M49" s="145">
        <v>1</v>
      </c>
    </row>
    <row r="50" spans="1:15" outlineLevel="1"/>
    <row r="51" spans="1:15" collapsed="1"/>
    <row r="52" spans="1:15">
      <c r="A52" s="15" t="s">
        <v>1546</v>
      </c>
    </row>
    <row r="53" spans="1:15" ht="81" customHeight="1" outlineLevel="1">
      <c r="C53" s="124" t="s">
        <v>239</v>
      </c>
      <c r="D53" s="124" t="s">
        <v>240</v>
      </c>
      <c r="E53" s="124" t="s">
        <v>241</v>
      </c>
      <c r="F53" s="124" t="s">
        <v>241</v>
      </c>
      <c r="G53" s="124" t="s">
        <v>241</v>
      </c>
      <c r="H53" s="124" t="s">
        <v>241</v>
      </c>
      <c r="I53" s="124" t="s">
        <v>241</v>
      </c>
      <c r="J53" s="124" t="s">
        <v>241</v>
      </c>
      <c r="K53" s="124" t="s">
        <v>241</v>
      </c>
      <c r="L53" s="124" t="s">
        <v>241</v>
      </c>
      <c r="M53" s="125" t="s">
        <v>29</v>
      </c>
      <c r="N53" s="125" t="s">
        <v>385</v>
      </c>
      <c r="O53" s="125" t="s">
        <v>32</v>
      </c>
    </row>
    <row r="54" spans="1:15" outlineLevel="1">
      <c r="A54" s="117">
        <v>1</v>
      </c>
      <c r="B54" s="117" t="s">
        <v>1548</v>
      </c>
      <c r="C54" s="33" t="s">
        <v>36</v>
      </c>
      <c r="D54" s="33" t="s">
        <v>36</v>
      </c>
      <c r="E54" s="33" t="s">
        <v>36</v>
      </c>
      <c r="F54" s="33" t="s">
        <v>36</v>
      </c>
      <c r="G54" s="33" t="s">
        <v>36</v>
      </c>
      <c r="H54" s="33" t="s">
        <v>36</v>
      </c>
      <c r="I54" s="33" t="s">
        <v>36</v>
      </c>
      <c r="J54" s="33" t="s">
        <v>36</v>
      </c>
      <c r="K54" s="33" t="s">
        <v>36</v>
      </c>
      <c r="L54" s="33" t="s">
        <v>36</v>
      </c>
      <c r="M54" s="33">
        <v>1</v>
      </c>
      <c r="N54" s="33">
        <v>1</v>
      </c>
      <c r="O54" s="33">
        <v>0</v>
      </c>
    </row>
    <row r="55" spans="1:15" outlineLevel="1">
      <c r="A55" s="117">
        <v>2</v>
      </c>
      <c r="B55" s="117" t="s">
        <v>239</v>
      </c>
      <c r="C55" s="33" t="b">
        <v>1</v>
      </c>
      <c r="D55" s="33">
        <v>1</v>
      </c>
      <c r="E55" s="33" t="b">
        <v>1</v>
      </c>
      <c r="F55" s="33" t="b">
        <v>1</v>
      </c>
      <c r="G55" s="33" t="b">
        <v>1</v>
      </c>
      <c r="H55" s="33" t="b">
        <v>1</v>
      </c>
      <c r="I55" s="33" t="b">
        <v>1</v>
      </c>
      <c r="J55" s="33" t="b">
        <v>1</v>
      </c>
      <c r="K55" s="33" t="b">
        <v>1</v>
      </c>
      <c r="L55" s="33" t="b">
        <v>1</v>
      </c>
      <c r="M55" s="33">
        <v>1</v>
      </c>
      <c r="N55" s="33">
        <v>1</v>
      </c>
      <c r="O55" s="33">
        <v>0</v>
      </c>
    </row>
    <row r="56" spans="1:15" outlineLevel="1">
      <c r="A56" s="117">
        <v>3</v>
      </c>
      <c r="B56" s="117" t="s">
        <v>1547</v>
      </c>
      <c r="C56" s="33" t="s">
        <v>36</v>
      </c>
      <c r="D56" s="33" t="s">
        <v>36</v>
      </c>
      <c r="E56" s="33" t="s">
        <v>36</v>
      </c>
      <c r="F56" s="33" t="s">
        <v>36</v>
      </c>
      <c r="G56" s="33" t="s">
        <v>36</v>
      </c>
      <c r="H56" s="33" t="s">
        <v>36</v>
      </c>
      <c r="I56" s="33" t="s">
        <v>36</v>
      </c>
      <c r="J56" s="33" t="s">
        <v>36</v>
      </c>
      <c r="K56" s="33" t="s">
        <v>36</v>
      </c>
      <c r="L56" s="33" t="s">
        <v>36</v>
      </c>
      <c r="M56" s="33">
        <v>1.1000000000000001</v>
      </c>
      <c r="N56" s="33">
        <v>1</v>
      </c>
      <c r="O56" s="33">
        <v>0</v>
      </c>
    </row>
    <row r="57" spans="1:15" outlineLevel="1">
      <c r="A57" s="117">
        <v>3</v>
      </c>
      <c r="B57" s="117" t="s">
        <v>1565</v>
      </c>
      <c r="C57" s="33" t="b">
        <v>0</v>
      </c>
      <c r="D57" s="33">
        <v>1</v>
      </c>
      <c r="E57" s="33" t="b">
        <v>0</v>
      </c>
      <c r="F57" s="33" t="b">
        <v>1</v>
      </c>
      <c r="G57" s="33" t="b">
        <v>1</v>
      </c>
      <c r="H57" s="33" t="b">
        <v>1</v>
      </c>
      <c r="I57" s="33" t="b">
        <v>1</v>
      </c>
      <c r="J57" s="33" t="b">
        <v>1</v>
      </c>
      <c r="K57" s="33" t="b">
        <v>1</v>
      </c>
      <c r="L57" s="33" t="b">
        <v>1</v>
      </c>
      <c r="M57" s="33">
        <v>1.1000000000000001</v>
      </c>
      <c r="N57" s="33">
        <v>1</v>
      </c>
      <c r="O57" s="33">
        <v>0</v>
      </c>
    </row>
    <row r="58" spans="1:15" outlineLevel="1">
      <c r="A58" s="117">
        <v>4</v>
      </c>
      <c r="B58" s="117" t="s">
        <v>1549</v>
      </c>
      <c r="C58" s="33" t="b">
        <v>0</v>
      </c>
      <c r="D58" s="33">
        <v>1</v>
      </c>
      <c r="E58" s="33" t="b">
        <v>1</v>
      </c>
      <c r="F58" s="33" t="b">
        <v>1</v>
      </c>
      <c r="G58" s="33" t="b">
        <v>0</v>
      </c>
      <c r="H58" s="33" t="b">
        <v>0</v>
      </c>
      <c r="I58" s="33" t="b">
        <v>0</v>
      </c>
      <c r="J58" s="33" t="b">
        <v>1</v>
      </c>
      <c r="K58" s="33" t="b">
        <v>1</v>
      </c>
      <c r="L58" s="33" t="b">
        <v>1</v>
      </c>
      <c r="M58" s="33">
        <v>1</v>
      </c>
      <c r="N58" s="33">
        <v>1.1000000000000001</v>
      </c>
      <c r="O58" s="33">
        <v>-0.1</v>
      </c>
    </row>
    <row r="59" spans="1:15" outlineLevel="1"/>
    <row r="60" spans="1:15">
      <c r="A60" s="15" t="s">
        <v>1553</v>
      </c>
    </row>
    <row r="61" spans="1:15" ht="81" customHeight="1" outlineLevel="1">
      <c r="C61" s="125" t="s">
        <v>1550</v>
      </c>
      <c r="D61" s="125" t="s">
        <v>1551</v>
      </c>
      <c r="E61" s="125" t="s">
        <v>1554</v>
      </c>
      <c r="F61" s="125" t="s">
        <v>1555</v>
      </c>
      <c r="G61" s="125" t="s">
        <v>1556</v>
      </c>
      <c r="H61" s="125"/>
      <c r="I61" s="125"/>
    </row>
    <row r="62" spans="1:15" outlineLevel="1">
      <c r="A62" s="117">
        <v>1</v>
      </c>
      <c r="B62" s="147" t="s">
        <v>1557</v>
      </c>
      <c r="C62" s="147" t="b">
        <v>0</v>
      </c>
      <c r="D62" s="147" t="b">
        <v>0</v>
      </c>
      <c r="E62" s="147" t="s">
        <v>36</v>
      </c>
      <c r="F62" s="147" t="s">
        <v>36</v>
      </c>
      <c r="G62" s="147" t="s">
        <v>36</v>
      </c>
    </row>
    <row r="63" spans="1:15" outlineLevel="1">
      <c r="A63" s="117">
        <v>2</v>
      </c>
      <c r="B63" s="147" t="s">
        <v>1561</v>
      </c>
      <c r="C63" s="147" t="b">
        <v>1</v>
      </c>
      <c r="D63" s="147" t="b">
        <v>1</v>
      </c>
      <c r="E63" s="147">
        <v>1</v>
      </c>
      <c r="F63" s="147">
        <v>3.0000000000000001E-6</v>
      </c>
      <c r="G63" s="147" t="s">
        <v>36</v>
      </c>
    </row>
    <row r="64" spans="1:15" outlineLevel="1">
      <c r="A64" s="117">
        <v>3</v>
      </c>
      <c r="B64" s="147" t="s">
        <v>1562</v>
      </c>
      <c r="C64" s="147" t="b">
        <v>1</v>
      </c>
      <c r="D64" s="147" t="b">
        <v>1</v>
      </c>
      <c r="E64" s="147">
        <v>1</v>
      </c>
      <c r="F64" s="147">
        <v>5.0000000000000004E-6</v>
      </c>
      <c r="G64" s="147" t="s">
        <v>36</v>
      </c>
    </row>
    <row r="65" spans="1:11" outlineLevel="1">
      <c r="A65" s="117">
        <v>4</v>
      </c>
      <c r="B65" s="147" t="s">
        <v>1563</v>
      </c>
      <c r="C65" s="147" t="b">
        <v>1</v>
      </c>
      <c r="D65" s="147" t="b">
        <v>1</v>
      </c>
      <c r="E65" s="147">
        <v>2</v>
      </c>
      <c r="F65" s="147" t="s">
        <v>36</v>
      </c>
      <c r="G65" s="147">
        <v>0.3</v>
      </c>
    </row>
    <row r="66" spans="1:11" ht="21" customHeight="1">
      <c r="A66" s="117">
        <v>5</v>
      </c>
      <c r="B66" s="147" t="s">
        <v>1564</v>
      </c>
      <c r="C66" s="147" t="b">
        <v>1</v>
      </c>
      <c r="D66" s="147" t="b">
        <v>1</v>
      </c>
      <c r="E66" s="147">
        <v>2</v>
      </c>
      <c r="F66" s="147" t="s">
        <v>36</v>
      </c>
      <c r="G66" s="147">
        <v>0.9</v>
      </c>
    </row>
    <row r="69" spans="1:11" ht="61.5">
      <c r="C69" s="125" t="s">
        <v>1597</v>
      </c>
      <c r="D69" s="125" t="s">
        <v>1597</v>
      </c>
      <c r="E69" s="125" t="s">
        <v>1597</v>
      </c>
      <c r="F69" s="125" t="s">
        <v>1597</v>
      </c>
      <c r="G69" s="125" t="s">
        <v>1597</v>
      </c>
      <c r="H69" s="125" t="s">
        <v>1597</v>
      </c>
      <c r="I69" s="125" t="s">
        <v>1597</v>
      </c>
      <c r="J69" s="125" t="s">
        <v>1597</v>
      </c>
      <c r="K69" s="125" t="s">
        <v>1597</v>
      </c>
    </row>
    <row r="70" spans="1:11" ht="18">
      <c r="C70" s="149" t="s">
        <v>1598</v>
      </c>
      <c r="D70" s="150" t="s">
        <v>6</v>
      </c>
      <c r="E70" s="150" t="s">
        <v>7</v>
      </c>
      <c r="F70" s="150" t="s">
        <v>8</v>
      </c>
      <c r="G70" s="150" t="s">
        <v>172</v>
      </c>
      <c r="H70" s="150" t="s">
        <v>187</v>
      </c>
      <c r="I70" s="150" t="s">
        <v>253</v>
      </c>
      <c r="J70" s="150" t="s">
        <v>255</v>
      </c>
      <c r="K70" s="150" t="s">
        <v>290</v>
      </c>
    </row>
    <row r="71" spans="1:11">
      <c r="A71" s="117">
        <v>1</v>
      </c>
      <c r="B71" s="117" t="s">
        <v>1683</v>
      </c>
      <c r="C71" s="117" t="b">
        <v>1</v>
      </c>
      <c r="D71" s="117" t="b">
        <v>1</v>
      </c>
      <c r="E71" s="117" t="b">
        <v>1</v>
      </c>
      <c r="F71" s="117" t="b">
        <v>1</v>
      </c>
      <c r="G71" s="117" t="b">
        <v>1</v>
      </c>
      <c r="H71" s="117" t="b">
        <v>1</v>
      </c>
      <c r="I71" s="117" t="b">
        <v>1</v>
      </c>
      <c r="J71" s="117" t="b">
        <v>1</v>
      </c>
      <c r="K71" s="117" t="b">
        <v>1</v>
      </c>
    </row>
    <row r="72" spans="1:11">
      <c r="A72" s="117">
        <v>2</v>
      </c>
      <c r="B72" s="117" t="s">
        <v>1682</v>
      </c>
      <c r="C72" s="117" t="b">
        <v>0</v>
      </c>
      <c r="D72" s="117" t="b">
        <v>0</v>
      </c>
      <c r="E72" s="117" t="b">
        <v>0</v>
      </c>
      <c r="F72" s="117" t="b">
        <v>0</v>
      </c>
      <c r="G72" s="117" t="b">
        <v>0</v>
      </c>
      <c r="H72" s="117" t="b">
        <v>0</v>
      </c>
      <c r="I72" s="117" t="b">
        <v>0</v>
      </c>
      <c r="J72" s="117" t="b">
        <v>0</v>
      </c>
      <c r="K72" s="117" t="b">
        <v>0</v>
      </c>
    </row>
    <row r="73" spans="1:11">
      <c r="A73" s="117">
        <v>3</v>
      </c>
      <c r="B73" s="117" t="s">
        <v>1602</v>
      </c>
      <c r="C73" s="117" t="b">
        <v>1</v>
      </c>
      <c r="D73" s="117" t="b">
        <v>0</v>
      </c>
      <c r="E73" s="117" t="b">
        <v>1</v>
      </c>
      <c r="F73" s="117" t="b">
        <v>1</v>
      </c>
      <c r="G73" s="117" t="b">
        <v>1</v>
      </c>
      <c r="H73" s="117" t="b">
        <v>1</v>
      </c>
      <c r="I73" s="117" t="b">
        <v>1</v>
      </c>
      <c r="J73" s="117" t="b">
        <v>1</v>
      </c>
      <c r="K73" s="117" t="b">
        <v>1</v>
      </c>
    </row>
    <row r="74" spans="1:11">
      <c r="A74" s="117">
        <v>4</v>
      </c>
      <c r="B74" s="117" t="s">
        <v>1603</v>
      </c>
      <c r="C74" s="117" t="b">
        <v>1</v>
      </c>
      <c r="D74" s="117" t="b">
        <v>1</v>
      </c>
      <c r="E74" s="117" t="b">
        <v>0</v>
      </c>
      <c r="F74" s="117" t="b">
        <v>1</v>
      </c>
      <c r="G74" s="117" t="b">
        <v>1</v>
      </c>
      <c r="H74" s="117" t="b">
        <v>1</v>
      </c>
      <c r="I74" s="117" t="b">
        <v>1</v>
      </c>
      <c r="J74" s="117" t="b">
        <v>1</v>
      </c>
      <c r="K74" s="117" t="b">
        <v>1</v>
      </c>
    </row>
    <row r="75" spans="1:11">
      <c r="A75" s="117">
        <v>5</v>
      </c>
      <c r="B75" s="117" t="s">
        <v>1604</v>
      </c>
      <c r="C75" s="117" t="b">
        <v>1</v>
      </c>
      <c r="D75" s="117" t="b">
        <v>1</v>
      </c>
      <c r="E75" s="117" t="b">
        <v>1</v>
      </c>
      <c r="F75" s="117" t="b">
        <v>0</v>
      </c>
      <c r="G75" s="117" t="b">
        <v>1</v>
      </c>
      <c r="H75" s="117" t="b">
        <v>1</v>
      </c>
      <c r="I75" s="117" t="b">
        <v>1</v>
      </c>
      <c r="J75" s="117" t="b">
        <v>1</v>
      </c>
      <c r="K75" s="117" t="b">
        <v>1</v>
      </c>
    </row>
    <row r="76" spans="1:11">
      <c r="A76" s="117">
        <v>6</v>
      </c>
      <c r="B76" s="117" t="s">
        <v>1605</v>
      </c>
      <c r="C76" s="117" t="b">
        <v>1</v>
      </c>
      <c r="D76" s="117" t="b">
        <v>1</v>
      </c>
      <c r="E76" s="117" t="b">
        <v>1</v>
      </c>
      <c r="F76" s="117" t="b">
        <v>1</v>
      </c>
      <c r="G76" s="117" t="b">
        <v>0</v>
      </c>
      <c r="H76" s="117" t="b">
        <v>1</v>
      </c>
      <c r="I76" s="117" t="b">
        <v>1</v>
      </c>
      <c r="J76" s="117" t="b">
        <v>1</v>
      </c>
      <c r="K76" s="117" t="b">
        <v>1</v>
      </c>
    </row>
    <row r="77" spans="1:11">
      <c r="A77" s="117">
        <v>7</v>
      </c>
      <c r="B77" s="117" t="s">
        <v>1606</v>
      </c>
      <c r="C77" s="117" t="b">
        <v>1</v>
      </c>
      <c r="D77" s="117" t="b">
        <v>1</v>
      </c>
      <c r="E77" s="117" t="b">
        <v>1</v>
      </c>
      <c r="F77" s="117" t="b">
        <v>1</v>
      </c>
      <c r="G77" s="117" t="b">
        <v>1</v>
      </c>
      <c r="H77" s="117" t="b">
        <v>0</v>
      </c>
      <c r="I77" s="117" t="b">
        <v>1</v>
      </c>
      <c r="J77" s="117" t="b">
        <v>1</v>
      </c>
      <c r="K77" s="117" t="b">
        <v>1</v>
      </c>
    </row>
    <row r="78" spans="1:11">
      <c r="A78" s="117">
        <v>8</v>
      </c>
      <c r="B78" s="117" t="s">
        <v>1607</v>
      </c>
      <c r="C78" s="117" t="b">
        <v>1</v>
      </c>
      <c r="D78" s="117" t="b">
        <v>1</v>
      </c>
      <c r="E78" s="117" t="b">
        <v>1</v>
      </c>
      <c r="F78" s="117" t="b">
        <v>1</v>
      </c>
      <c r="G78" s="117" t="b">
        <v>1</v>
      </c>
      <c r="H78" s="117" t="b">
        <v>1</v>
      </c>
      <c r="I78" s="117" t="b">
        <v>0</v>
      </c>
      <c r="J78" s="117" t="b">
        <v>1</v>
      </c>
      <c r="K78" s="117" t="b">
        <v>1</v>
      </c>
    </row>
    <row r="79" spans="1:11">
      <c r="A79" s="117">
        <v>9</v>
      </c>
      <c r="B79" s="117" t="s">
        <v>1608</v>
      </c>
      <c r="C79" s="117" t="b">
        <v>1</v>
      </c>
      <c r="D79" s="117" t="b">
        <v>1</v>
      </c>
      <c r="E79" s="117" t="b">
        <v>1</v>
      </c>
      <c r="F79" s="117" t="b">
        <v>1</v>
      </c>
      <c r="G79" s="117" t="b">
        <v>1</v>
      </c>
      <c r="H79" s="117" t="b">
        <v>1</v>
      </c>
      <c r="I79" s="117" t="b">
        <v>1</v>
      </c>
      <c r="J79" s="117" t="b">
        <v>0</v>
      </c>
      <c r="K79" s="117" t="b">
        <v>1</v>
      </c>
    </row>
    <row r="80" spans="1:11">
      <c r="A80" s="117">
        <v>10</v>
      </c>
      <c r="B80" s="117" t="s">
        <v>1609</v>
      </c>
      <c r="C80" s="117" t="b">
        <v>1</v>
      </c>
      <c r="D80" s="117" t="b">
        <v>1</v>
      </c>
      <c r="E80" s="117" t="b">
        <v>1</v>
      </c>
      <c r="F80" s="117" t="b">
        <v>1</v>
      </c>
      <c r="G80" s="117" t="b">
        <v>1</v>
      </c>
      <c r="H80" s="117" t="b">
        <v>1</v>
      </c>
      <c r="I80" s="117" t="b">
        <v>1</v>
      </c>
      <c r="J80" s="117" t="b">
        <v>1</v>
      </c>
      <c r="K80" s="117" t="b">
        <v>0</v>
      </c>
    </row>
    <row r="81" spans="1:11">
      <c r="A81" s="117">
        <v>11</v>
      </c>
      <c r="B81" s="117" t="s">
        <v>1610</v>
      </c>
      <c r="C81" s="117" t="b">
        <v>0</v>
      </c>
      <c r="D81" s="117" t="b">
        <v>1</v>
      </c>
      <c r="E81" s="117" t="b">
        <v>0</v>
      </c>
      <c r="F81" s="117" t="b">
        <v>0</v>
      </c>
      <c r="G81" s="117" t="b">
        <v>0</v>
      </c>
      <c r="H81" s="117" t="b">
        <v>0</v>
      </c>
      <c r="I81" s="117" t="b">
        <v>0</v>
      </c>
      <c r="J81" s="117" t="b">
        <v>0</v>
      </c>
      <c r="K81" s="117" t="b">
        <v>0</v>
      </c>
    </row>
    <row r="82" spans="1:11">
      <c r="A82" s="117">
        <v>12</v>
      </c>
      <c r="B82" s="117" t="s">
        <v>1611</v>
      </c>
      <c r="C82" s="117" t="b">
        <v>0</v>
      </c>
      <c r="D82" s="117" t="b">
        <v>0</v>
      </c>
      <c r="E82" s="117" t="b">
        <v>1</v>
      </c>
      <c r="F82" s="117" t="b">
        <v>0</v>
      </c>
      <c r="G82" s="117" t="b">
        <v>0</v>
      </c>
      <c r="H82" s="117" t="b">
        <v>0</v>
      </c>
      <c r="I82" s="117" t="b">
        <v>0</v>
      </c>
      <c r="J82" s="117" t="b">
        <v>0</v>
      </c>
      <c r="K82" s="117" t="b">
        <v>0</v>
      </c>
    </row>
    <row r="83" spans="1:11">
      <c r="A83" s="117">
        <v>13</v>
      </c>
      <c r="B83" s="117" t="s">
        <v>1612</v>
      </c>
      <c r="C83" s="117" t="b">
        <v>0</v>
      </c>
      <c r="D83" s="117" t="b">
        <v>0</v>
      </c>
      <c r="E83" s="117" t="b">
        <v>0</v>
      </c>
      <c r="F83" s="117" t="b">
        <v>1</v>
      </c>
      <c r="G83" s="117" t="b">
        <v>0</v>
      </c>
      <c r="H83" s="117" t="b">
        <v>0</v>
      </c>
      <c r="I83" s="117" t="b">
        <v>0</v>
      </c>
      <c r="J83" s="117" t="b">
        <v>0</v>
      </c>
      <c r="K83" s="117" t="b">
        <v>0</v>
      </c>
    </row>
    <row r="84" spans="1:11">
      <c r="A84" s="117">
        <v>14</v>
      </c>
      <c r="B84" s="117" t="s">
        <v>1613</v>
      </c>
      <c r="C84" s="117" t="b">
        <v>0</v>
      </c>
      <c r="D84" s="117" t="b">
        <v>0</v>
      </c>
      <c r="E84" s="117" t="b">
        <v>0</v>
      </c>
      <c r="F84" s="117" t="b">
        <v>0</v>
      </c>
      <c r="G84" s="117" t="b">
        <v>1</v>
      </c>
      <c r="H84" s="117" t="b">
        <v>0</v>
      </c>
      <c r="I84" s="117" t="b">
        <v>0</v>
      </c>
      <c r="J84" s="117" t="b">
        <v>0</v>
      </c>
      <c r="K84" s="117" t="b">
        <v>0</v>
      </c>
    </row>
    <row r="85" spans="1:11">
      <c r="A85" s="117">
        <v>15</v>
      </c>
      <c r="B85" s="117" t="s">
        <v>1614</v>
      </c>
      <c r="C85" s="117" t="b">
        <v>0</v>
      </c>
      <c r="D85" s="117" t="b">
        <v>0</v>
      </c>
      <c r="E85" s="117" t="b">
        <v>0</v>
      </c>
      <c r="F85" s="117" t="b">
        <v>0</v>
      </c>
      <c r="G85" s="117" t="b">
        <v>0</v>
      </c>
      <c r="H85" s="117" t="b">
        <v>1</v>
      </c>
      <c r="I85" s="117" t="b">
        <v>0</v>
      </c>
      <c r="J85" s="117" t="b">
        <v>0</v>
      </c>
      <c r="K85" s="117" t="b">
        <v>0</v>
      </c>
    </row>
    <row r="86" spans="1:11">
      <c r="A86" s="117">
        <v>16</v>
      </c>
      <c r="B86" s="117" t="s">
        <v>1615</v>
      </c>
      <c r="C86" s="117" t="b">
        <v>0</v>
      </c>
      <c r="D86" s="117" t="b">
        <v>0</v>
      </c>
      <c r="E86" s="117" t="b">
        <v>0</v>
      </c>
      <c r="F86" s="117" t="b">
        <v>0</v>
      </c>
      <c r="G86" s="117" t="b">
        <v>0</v>
      </c>
      <c r="H86" s="117" t="b">
        <v>0</v>
      </c>
      <c r="I86" s="117" t="b">
        <v>1</v>
      </c>
      <c r="J86" s="117" t="b">
        <v>0</v>
      </c>
      <c r="K86" s="117" t="b">
        <v>0</v>
      </c>
    </row>
    <row r="87" spans="1:11">
      <c r="A87" s="117">
        <v>17</v>
      </c>
      <c r="B87" s="117" t="s">
        <v>1616</v>
      </c>
      <c r="C87" s="117" t="b">
        <v>0</v>
      </c>
      <c r="D87" s="117" t="b">
        <v>0</v>
      </c>
      <c r="E87" s="117" t="b">
        <v>0</v>
      </c>
      <c r="F87" s="117" t="b">
        <v>0</v>
      </c>
      <c r="G87" s="117" t="b">
        <v>0</v>
      </c>
      <c r="H87" s="117" t="b">
        <v>0</v>
      </c>
      <c r="I87" s="117" t="b">
        <v>0</v>
      </c>
      <c r="J87" s="117" t="b">
        <v>1</v>
      </c>
      <c r="K87" s="117" t="b">
        <v>0</v>
      </c>
    </row>
    <row r="88" spans="1:11">
      <c r="A88" s="117">
        <v>18</v>
      </c>
      <c r="B88" s="117" t="s">
        <v>1617</v>
      </c>
      <c r="C88" s="117" t="b">
        <v>0</v>
      </c>
      <c r="D88" s="117" t="b">
        <v>0</v>
      </c>
      <c r="E88" s="117" t="b">
        <v>0</v>
      </c>
      <c r="F88" s="117" t="b">
        <v>0</v>
      </c>
      <c r="G88" s="117" t="b">
        <v>0</v>
      </c>
      <c r="H88" s="117" t="b">
        <v>0</v>
      </c>
      <c r="I88" s="117" t="b">
        <v>0</v>
      </c>
      <c r="J88" s="117" t="b">
        <v>0</v>
      </c>
      <c r="K88" s="117" t="b">
        <v>1</v>
      </c>
    </row>
    <row r="90" spans="1:11" ht="28.5">
      <c r="C90" s="125" t="s">
        <v>1586</v>
      </c>
      <c r="D90" s="125" t="s">
        <v>1586</v>
      </c>
      <c r="E90" s="125" t="s">
        <v>1586</v>
      </c>
      <c r="F90" s="125" t="s">
        <v>1586</v>
      </c>
      <c r="G90" s="125" t="s">
        <v>1586</v>
      </c>
      <c r="H90" s="125" t="s">
        <v>1586</v>
      </c>
      <c r="I90" s="125" t="s">
        <v>1586</v>
      </c>
      <c r="J90" s="125" t="s">
        <v>1586</v>
      </c>
      <c r="K90" s="125" t="s">
        <v>1586</v>
      </c>
    </row>
    <row r="91" spans="1:11" ht="18">
      <c r="C91" s="149" t="s">
        <v>1598</v>
      </c>
      <c r="D91" s="150" t="s">
        <v>6</v>
      </c>
      <c r="E91" s="150" t="s">
        <v>7</v>
      </c>
      <c r="F91" s="150" t="s">
        <v>8</v>
      </c>
      <c r="G91" s="150" t="s">
        <v>172</v>
      </c>
      <c r="H91" s="150" t="s">
        <v>187</v>
      </c>
      <c r="I91" s="150" t="s">
        <v>253</v>
      </c>
      <c r="J91" s="150" t="s">
        <v>255</v>
      </c>
      <c r="K91" s="150" t="s">
        <v>290</v>
      </c>
    </row>
    <row r="92" spans="1:11">
      <c r="A92" s="117">
        <v>1</v>
      </c>
      <c r="B92" s="117" t="s">
        <v>1690</v>
      </c>
      <c r="C92" s="117" t="b">
        <v>1</v>
      </c>
      <c r="D92" s="117" t="b">
        <v>1</v>
      </c>
      <c r="E92" s="117" t="b">
        <v>1</v>
      </c>
      <c r="F92" s="117" t="b">
        <v>1</v>
      </c>
      <c r="G92" s="117" t="b">
        <v>1</v>
      </c>
      <c r="H92" s="117" t="b">
        <v>1</v>
      </c>
      <c r="I92" s="117" t="b">
        <v>1</v>
      </c>
      <c r="J92" s="117" t="b">
        <v>1</v>
      </c>
      <c r="K92" s="117" t="b">
        <v>1</v>
      </c>
    </row>
    <row r="93" spans="1:11">
      <c r="A93" s="117">
        <v>2</v>
      </c>
      <c r="B93" s="117" t="s">
        <v>1691</v>
      </c>
      <c r="C93" s="117" t="b">
        <v>0</v>
      </c>
      <c r="D93" s="117" t="b">
        <v>0</v>
      </c>
      <c r="E93" s="117" t="b">
        <v>0</v>
      </c>
      <c r="F93" s="117" t="b">
        <v>0</v>
      </c>
      <c r="G93" s="117" t="b">
        <v>0</v>
      </c>
      <c r="H93" s="117" t="b">
        <v>0</v>
      </c>
      <c r="I93" s="117" t="b">
        <v>0</v>
      </c>
      <c r="J93" s="117" t="b">
        <v>0</v>
      </c>
      <c r="K93" s="117" t="b">
        <v>0</v>
      </c>
    </row>
    <row r="94" spans="1:11">
      <c r="A94" s="117">
        <v>3</v>
      </c>
      <c r="B94" s="117" t="s">
        <v>1618</v>
      </c>
      <c r="C94" s="117" t="b">
        <v>1</v>
      </c>
      <c r="D94" s="117" t="b">
        <v>0</v>
      </c>
      <c r="E94" s="117" t="b">
        <v>1</v>
      </c>
      <c r="F94" s="117" t="b">
        <v>1</v>
      </c>
      <c r="G94" s="117" t="b">
        <v>1</v>
      </c>
      <c r="H94" s="117" t="b">
        <v>1</v>
      </c>
      <c r="I94" s="117" t="b">
        <v>1</v>
      </c>
      <c r="J94" s="117" t="b">
        <v>1</v>
      </c>
      <c r="K94" s="117" t="b">
        <v>1</v>
      </c>
    </row>
    <row r="95" spans="1:11">
      <c r="A95" s="117">
        <v>4</v>
      </c>
      <c r="B95" s="117" t="s">
        <v>1619</v>
      </c>
      <c r="C95" s="117" t="b">
        <v>1</v>
      </c>
      <c r="D95" s="117" t="b">
        <v>1</v>
      </c>
      <c r="E95" s="117" t="b">
        <v>0</v>
      </c>
      <c r="F95" s="117" t="b">
        <v>1</v>
      </c>
      <c r="G95" s="117" t="b">
        <v>1</v>
      </c>
      <c r="H95" s="117" t="b">
        <v>1</v>
      </c>
      <c r="I95" s="117" t="b">
        <v>1</v>
      </c>
      <c r="J95" s="117" t="b">
        <v>1</v>
      </c>
      <c r="K95" s="117" t="b">
        <v>1</v>
      </c>
    </row>
    <row r="96" spans="1:11">
      <c r="A96" s="117">
        <v>5</v>
      </c>
      <c r="B96" s="117" t="s">
        <v>1620</v>
      </c>
      <c r="C96" s="117" t="b">
        <v>1</v>
      </c>
      <c r="D96" s="117" t="b">
        <v>1</v>
      </c>
      <c r="E96" s="117" t="b">
        <v>1</v>
      </c>
      <c r="F96" s="117" t="b">
        <v>0</v>
      </c>
      <c r="G96" s="117" t="b">
        <v>1</v>
      </c>
      <c r="H96" s="117" t="b">
        <v>1</v>
      </c>
      <c r="I96" s="117" t="b">
        <v>1</v>
      </c>
      <c r="J96" s="117" t="b">
        <v>1</v>
      </c>
      <c r="K96" s="117" t="b">
        <v>1</v>
      </c>
    </row>
    <row r="97" spans="1:11">
      <c r="A97" s="117">
        <v>6</v>
      </c>
      <c r="B97" s="117" t="s">
        <v>1621</v>
      </c>
      <c r="C97" s="117" t="b">
        <v>1</v>
      </c>
      <c r="D97" s="117" t="b">
        <v>1</v>
      </c>
      <c r="E97" s="117" t="b">
        <v>1</v>
      </c>
      <c r="F97" s="117" t="b">
        <v>1</v>
      </c>
      <c r="G97" s="117" t="b">
        <v>0</v>
      </c>
      <c r="H97" s="117" t="b">
        <v>1</v>
      </c>
      <c r="I97" s="117" t="b">
        <v>1</v>
      </c>
      <c r="J97" s="117" t="b">
        <v>1</v>
      </c>
      <c r="K97" s="117" t="b">
        <v>1</v>
      </c>
    </row>
    <row r="98" spans="1:11">
      <c r="A98" s="117">
        <v>7</v>
      </c>
      <c r="B98" s="117" t="s">
        <v>1622</v>
      </c>
      <c r="C98" s="117" t="b">
        <v>1</v>
      </c>
      <c r="D98" s="117" t="b">
        <v>1</v>
      </c>
      <c r="E98" s="117" t="b">
        <v>1</v>
      </c>
      <c r="F98" s="117" t="b">
        <v>1</v>
      </c>
      <c r="G98" s="117" t="b">
        <v>1</v>
      </c>
      <c r="H98" s="117" t="b">
        <v>0</v>
      </c>
      <c r="I98" s="117" t="b">
        <v>1</v>
      </c>
      <c r="J98" s="117" t="b">
        <v>1</v>
      </c>
      <c r="K98" s="117" t="b">
        <v>1</v>
      </c>
    </row>
    <row r="99" spans="1:11">
      <c r="A99" s="117">
        <v>8</v>
      </c>
      <c r="B99" s="117" t="s">
        <v>1623</v>
      </c>
      <c r="C99" s="117" t="b">
        <v>1</v>
      </c>
      <c r="D99" s="117" t="b">
        <v>1</v>
      </c>
      <c r="E99" s="117" t="b">
        <v>1</v>
      </c>
      <c r="F99" s="117" t="b">
        <v>1</v>
      </c>
      <c r="G99" s="117" t="b">
        <v>1</v>
      </c>
      <c r="H99" s="117" t="b">
        <v>1</v>
      </c>
      <c r="I99" s="117" t="b">
        <v>0</v>
      </c>
      <c r="J99" s="117" t="b">
        <v>1</v>
      </c>
      <c r="K99" s="117" t="b">
        <v>1</v>
      </c>
    </row>
    <row r="100" spans="1:11">
      <c r="A100" s="117">
        <v>9</v>
      </c>
      <c r="B100" s="117" t="s">
        <v>1624</v>
      </c>
      <c r="C100" s="117" t="b">
        <v>1</v>
      </c>
      <c r="D100" s="117" t="b">
        <v>1</v>
      </c>
      <c r="E100" s="117" t="b">
        <v>1</v>
      </c>
      <c r="F100" s="117" t="b">
        <v>1</v>
      </c>
      <c r="G100" s="117" t="b">
        <v>1</v>
      </c>
      <c r="H100" s="117" t="b">
        <v>1</v>
      </c>
      <c r="I100" s="117" t="b">
        <v>1</v>
      </c>
      <c r="J100" s="117" t="b">
        <v>0</v>
      </c>
      <c r="K100" s="117" t="b">
        <v>1</v>
      </c>
    </row>
    <row r="101" spans="1:11">
      <c r="A101" s="117">
        <v>10</v>
      </c>
      <c r="B101" s="117" t="s">
        <v>1625</v>
      </c>
      <c r="C101" s="117" t="b">
        <v>1</v>
      </c>
      <c r="D101" s="117" t="b">
        <v>1</v>
      </c>
      <c r="E101" s="117" t="b">
        <v>1</v>
      </c>
      <c r="F101" s="117" t="b">
        <v>1</v>
      </c>
      <c r="G101" s="117" t="b">
        <v>1</v>
      </c>
      <c r="H101" s="117" t="b">
        <v>1</v>
      </c>
      <c r="I101" s="117" t="b">
        <v>1</v>
      </c>
      <c r="J101" s="117" t="b">
        <v>1</v>
      </c>
      <c r="K101" s="117" t="b">
        <v>0</v>
      </c>
    </row>
    <row r="102" spans="1:11">
      <c r="A102" s="117">
        <v>11</v>
      </c>
      <c r="B102" s="117" t="s">
        <v>1626</v>
      </c>
      <c r="C102" s="117" t="b">
        <v>0</v>
      </c>
      <c r="D102" s="117" t="b">
        <v>1</v>
      </c>
      <c r="E102" s="117" t="b">
        <v>0</v>
      </c>
      <c r="F102" s="117" t="b">
        <v>0</v>
      </c>
      <c r="G102" s="117" t="b">
        <v>0</v>
      </c>
      <c r="H102" s="117" t="b">
        <v>0</v>
      </c>
      <c r="I102" s="117" t="b">
        <v>0</v>
      </c>
      <c r="J102" s="117" t="b">
        <v>0</v>
      </c>
      <c r="K102" s="117" t="b">
        <v>0</v>
      </c>
    </row>
    <row r="103" spans="1:11">
      <c r="A103" s="117">
        <v>12</v>
      </c>
      <c r="B103" s="117" t="s">
        <v>1627</v>
      </c>
      <c r="C103" s="117" t="b">
        <v>0</v>
      </c>
      <c r="D103" s="117" t="b">
        <v>0</v>
      </c>
      <c r="E103" s="117" t="b">
        <v>1</v>
      </c>
      <c r="F103" s="117" t="b">
        <v>0</v>
      </c>
      <c r="G103" s="117" t="b">
        <v>0</v>
      </c>
      <c r="H103" s="117" t="b">
        <v>0</v>
      </c>
      <c r="I103" s="117" t="b">
        <v>0</v>
      </c>
      <c r="J103" s="117" t="b">
        <v>0</v>
      </c>
      <c r="K103" s="117" t="b">
        <v>0</v>
      </c>
    </row>
    <row r="104" spans="1:11">
      <c r="A104" s="117">
        <v>13</v>
      </c>
      <c r="B104" s="117" t="s">
        <v>1628</v>
      </c>
      <c r="C104" s="117" t="b">
        <v>0</v>
      </c>
      <c r="D104" s="117" t="b">
        <v>0</v>
      </c>
      <c r="E104" s="117" t="b">
        <v>0</v>
      </c>
      <c r="F104" s="117" t="b">
        <v>1</v>
      </c>
      <c r="G104" s="117" t="b">
        <v>0</v>
      </c>
      <c r="H104" s="117" t="b">
        <v>0</v>
      </c>
      <c r="I104" s="117" t="b">
        <v>0</v>
      </c>
      <c r="J104" s="117" t="b">
        <v>0</v>
      </c>
      <c r="K104" s="117" t="b">
        <v>0</v>
      </c>
    </row>
    <row r="105" spans="1:11">
      <c r="A105" s="117">
        <v>14</v>
      </c>
      <c r="B105" s="117" t="s">
        <v>1629</v>
      </c>
      <c r="C105" s="117" t="b">
        <v>0</v>
      </c>
      <c r="D105" s="117" t="b">
        <v>0</v>
      </c>
      <c r="E105" s="117" t="b">
        <v>0</v>
      </c>
      <c r="F105" s="117" t="b">
        <v>0</v>
      </c>
      <c r="G105" s="117" t="b">
        <v>1</v>
      </c>
      <c r="H105" s="117" t="b">
        <v>0</v>
      </c>
      <c r="I105" s="117" t="b">
        <v>0</v>
      </c>
      <c r="J105" s="117" t="b">
        <v>0</v>
      </c>
      <c r="K105" s="117" t="b">
        <v>0</v>
      </c>
    </row>
    <row r="106" spans="1:11">
      <c r="A106" s="117">
        <v>15</v>
      </c>
      <c r="B106" s="117" t="s">
        <v>1630</v>
      </c>
      <c r="C106" s="117" t="b">
        <v>0</v>
      </c>
      <c r="D106" s="117" t="b">
        <v>0</v>
      </c>
      <c r="E106" s="117" t="b">
        <v>0</v>
      </c>
      <c r="F106" s="117" t="b">
        <v>0</v>
      </c>
      <c r="G106" s="117" t="b">
        <v>0</v>
      </c>
      <c r="H106" s="117" t="b">
        <v>1</v>
      </c>
      <c r="I106" s="117" t="b">
        <v>0</v>
      </c>
      <c r="J106" s="117" t="b">
        <v>0</v>
      </c>
      <c r="K106" s="117" t="b">
        <v>0</v>
      </c>
    </row>
    <row r="107" spans="1:11">
      <c r="A107" s="117">
        <v>16</v>
      </c>
      <c r="B107" s="117" t="s">
        <v>1631</v>
      </c>
      <c r="C107" s="117" t="b">
        <v>0</v>
      </c>
      <c r="D107" s="117" t="b">
        <v>0</v>
      </c>
      <c r="E107" s="117" t="b">
        <v>0</v>
      </c>
      <c r="F107" s="117" t="b">
        <v>0</v>
      </c>
      <c r="G107" s="117" t="b">
        <v>0</v>
      </c>
      <c r="H107" s="117" t="b">
        <v>0</v>
      </c>
      <c r="I107" s="117" t="b">
        <v>1</v>
      </c>
      <c r="J107" s="117" t="b">
        <v>0</v>
      </c>
      <c r="K107" s="117" t="b">
        <v>0</v>
      </c>
    </row>
    <row r="108" spans="1:11">
      <c r="A108" s="117">
        <v>17</v>
      </c>
      <c r="B108" s="117" t="s">
        <v>1632</v>
      </c>
      <c r="C108" s="117" t="b">
        <v>0</v>
      </c>
      <c r="D108" s="117" t="b">
        <v>0</v>
      </c>
      <c r="E108" s="117" t="b">
        <v>0</v>
      </c>
      <c r="F108" s="117" t="b">
        <v>0</v>
      </c>
      <c r="G108" s="117" t="b">
        <v>0</v>
      </c>
      <c r="H108" s="117" t="b">
        <v>0</v>
      </c>
      <c r="I108" s="117" t="b">
        <v>0</v>
      </c>
      <c r="J108" s="117" t="b">
        <v>1</v>
      </c>
      <c r="K108" s="117" t="b">
        <v>0</v>
      </c>
    </row>
    <row r="109" spans="1:11">
      <c r="A109" s="117">
        <v>18</v>
      </c>
      <c r="B109" s="117" t="s">
        <v>1633</v>
      </c>
      <c r="C109" s="117" t="b">
        <v>0</v>
      </c>
      <c r="D109" s="117" t="b">
        <v>0</v>
      </c>
      <c r="E109" s="117" t="b">
        <v>0</v>
      </c>
      <c r="F109" s="117" t="b">
        <v>0</v>
      </c>
      <c r="G109" s="117" t="b">
        <v>0</v>
      </c>
      <c r="H109" s="117" t="b">
        <v>0</v>
      </c>
      <c r="I109" s="117" t="b">
        <v>0</v>
      </c>
      <c r="J109" s="117" t="b">
        <v>0</v>
      </c>
      <c r="K109" s="117" t="b">
        <v>1</v>
      </c>
    </row>
    <row r="111" spans="1:11" ht="60">
      <c r="C111" s="125" t="s">
        <v>1589</v>
      </c>
      <c r="D111" s="125" t="s">
        <v>1589</v>
      </c>
      <c r="E111" s="125" t="s">
        <v>1589</v>
      </c>
      <c r="F111" s="125" t="s">
        <v>1589</v>
      </c>
      <c r="G111" s="125" t="s">
        <v>1589</v>
      </c>
      <c r="H111" s="125" t="s">
        <v>1589</v>
      </c>
      <c r="I111" s="125" t="s">
        <v>1589</v>
      </c>
      <c r="J111" s="125" t="s">
        <v>1589</v>
      </c>
      <c r="K111" s="125" t="s">
        <v>1589</v>
      </c>
    </row>
    <row r="112" spans="1:11" ht="18">
      <c r="C112" s="149" t="s">
        <v>1598</v>
      </c>
      <c r="D112" s="150" t="s">
        <v>6</v>
      </c>
      <c r="E112" s="150" t="s">
        <v>7</v>
      </c>
      <c r="F112" s="150" t="s">
        <v>8</v>
      </c>
      <c r="G112" s="150" t="s">
        <v>172</v>
      </c>
      <c r="H112" s="150" t="s">
        <v>187</v>
      </c>
      <c r="I112" s="150" t="s">
        <v>253</v>
      </c>
      <c r="J112" s="150" t="s">
        <v>255</v>
      </c>
      <c r="K112" s="150" t="s">
        <v>290</v>
      </c>
    </row>
    <row r="113" spans="1:11">
      <c r="A113" s="117">
        <v>1</v>
      </c>
      <c r="B113" s="117" t="s">
        <v>1688</v>
      </c>
      <c r="C113" s="117" t="s">
        <v>36</v>
      </c>
      <c r="D113" s="117" t="s">
        <v>36</v>
      </c>
      <c r="E113" s="117" t="s">
        <v>36</v>
      </c>
      <c r="F113" s="117" t="s">
        <v>36</v>
      </c>
      <c r="G113" s="117" t="s">
        <v>36</v>
      </c>
      <c r="H113" s="117" t="s">
        <v>36</v>
      </c>
      <c r="I113" s="117" t="s">
        <v>36</v>
      </c>
      <c r="J113" s="117" t="s">
        <v>36</v>
      </c>
      <c r="K113" s="117" t="s">
        <v>36</v>
      </c>
    </row>
    <row r="114" spans="1:11">
      <c r="A114" s="117">
        <v>2</v>
      </c>
      <c r="B114" s="117" t="s">
        <v>1689</v>
      </c>
      <c r="C114" s="117" t="b">
        <v>1</v>
      </c>
      <c r="D114" s="117" t="b">
        <v>1</v>
      </c>
      <c r="E114" s="117" t="b">
        <v>1</v>
      </c>
      <c r="F114" s="117" t="b">
        <v>1</v>
      </c>
      <c r="G114" s="117" t="b">
        <v>1</v>
      </c>
      <c r="H114" s="117" t="b">
        <v>1</v>
      </c>
      <c r="I114" s="117" t="b">
        <v>1</v>
      </c>
      <c r="J114" s="117" t="b">
        <v>1</v>
      </c>
      <c r="K114" s="117" t="b">
        <v>1</v>
      </c>
    </row>
    <row r="115" spans="1:11">
      <c r="A115" s="117">
        <v>3</v>
      </c>
      <c r="B115" s="117" t="s">
        <v>1634</v>
      </c>
      <c r="C115" s="117" t="s">
        <v>36</v>
      </c>
      <c r="D115" s="117" t="b">
        <v>1</v>
      </c>
      <c r="E115" s="117" t="s">
        <v>36</v>
      </c>
      <c r="F115" s="117" t="s">
        <v>36</v>
      </c>
      <c r="G115" s="117" t="s">
        <v>36</v>
      </c>
      <c r="H115" s="117" t="s">
        <v>36</v>
      </c>
      <c r="I115" s="117" t="s">
        <v>36</v>
      </c>
      <c r="J115" s="117" t="s">
        <v>36</v>
      </c>
      <c r="K115" s="117" t="s">
        <v>36</v>
      </c>
    </row>
    <row r="116" spans="1:11">
      <c r="A116" s="117">
        <v>4</v>
      </c>
      <c r="B116" s="117" t="s">
        <v>1635</v>
      </c>
      <c r="C116" s="117" t="s">
        <v>36</v>
      </c>
      <c r="D116" s="117" t="s">
        <v>36</v>
      </c>
      <c r="E116" s="117" t="b">
        <v>1</v>
      </c>
      <c r="F116" s="117" t="s">
        <v>36</v>
      </c>
      <c r="G116" s="117" t="s">
        <v>36</v>
      </c>
      <c r="H116" s="117" t="s">
        <v>36</v>
      </c>
      <c r="I116" s="117" t="s">
        <v>36</v>
      </c>
      <c r="J116" s="117" t="s">
        <v>36</v>
      </c>
      <c r="K116" s="117" t="s">
        <v>36</v>
      </c>
    </row>
    <row r="117" spans="1:11">
      <c r="A117" s="117">
        <v>5</v>
      </c>
      <c r="B117" s="117" t="s">
        <v>1636</v>
      </c>
      <c r="C117" s="117" t="s">
        <v>36</v>
      </c>
      <c r="D117" s="117" t="s">
        <v>36</v>
      </c>
      <c r="E117" s="117" t="s">
        <v>36</v>
      </c>
      <c r="F117" s="117" t="b">
        <v>1</v>
      </c>
      <c r="G117" s="117" t="s">
        <v>36</v>
      </c>
      <c r="H117" s="117" t="s">
        <v>36</v>
      </c>
      <c r="I117" s="117" t="s">
        <v>36</v>
      </c>
      <c r="J117" s="117" t="s">
        <v>36</v>
      </c>
      <c r="K117" s="117" t="s">
        <v>36</v>
      </c>
    </row>
    <row r="118" spans="1:11">
      <c r="A118" s="117">
        <v>6</v>
      </c>
      <c r="B118" s="117" t="s">
        <v>1637</v>
      </c>
      <c r="C118" s="117" t="s">
        <v>36</v>
      </c>
      <c r="D118" s="117" t="s">
        <v>36</v>
      </c>
      <c r="E118" s="117" t="s">
        <v>36</v>
      </c>
      <c r="F118" s="117" t="s">
        <v>36</v>
      </c>
      <c r="G118" s="117" t="b">
        <v>1</v>
      </c>
      <c r="H118" s="117" t="s">
        <v>36</v>
      </c>
      <c r="I118" s="117" t="s">
        <v>36</v>
      </c>
      <c r="J118" s="117" t="s">
        <v>36</v>
      </c>
      <c r="K118" s="117" t="s">
        <v>36</v>
      </c>
    </row>
    <row r="119" spans="1:11">
      <c r="A119" s="117">
        <v>7</v>
      </c>
      <c r="B119" s="117" t="s">
        <v>1638</v>
      </c>
      <c r="C119" s="117" t="s">
        <v>36</v>
      </c>
      <c r="D119" s="117" t="s">
        <v>36</v>
      </c>
      <c r="E119" s="117" t="s">
        <v>36</v>
      </c>
      <c r="F119" s="117" t="s">
        <v>36</v>
      </c>
      <c r="G119" s="117" t="s">
        <v>36</v>
      </c>
      <c r="H119" s="117" t="b">
        <v>1</v>
      </c>
      <c r="I119" s="117" t="s">
        <v>36</v>
      </c>
      <c r="J119" s="117" t="s">
        <v>36</v>
      </c>
      <c r="K119" s="117" t="s">
        <v>36</v>
      </c>
    </row>
    <row r="120" spans="1:11">
      <c r="A120" s="117">
        <v>8</v>
      </c>
      <c r="B120" s="117" t="s">
        <v>1639</v>
      </c>
      <c r="C120" s="117" t="s">
        <v>36</v>
      </c>
      <c r="D120" s="117" t="s">
        <v>36</v>
      </c>
      <c r="E120" s="117" t="s">
        <v>36</v>
      </c>
      <c r="F120" s="117" t="s">
        <v>36</v>
      </c>
      <c r="G120" s="117" t="s">
        <v>36</v>
      </c>
      <c r="H120" s="117" t="s">
        <v>36</v>
      </c>
      <c r="I120" s="117" t="b">
        <v>1</v>
      </c>
      <c r="J120" s="117" t="s">
        <v>36</v>
      </c>
      <c r="K120" s="117" t="s">
        <v>36</v>
      </c>
    </row>
    <row r="121" spans="1:11">
      <c r="A121" s="117">
        <v>9</v>
      </c>
      <c r="B121" s="117" t="s">
        <v>1640</v>
      </c>
      <c r="C121" s="117" t="s">
        <v>36</v>
      </c>
      <c r="D121" s="117" t="s">
        <v>36</v>
      </c>
      <c r="E121" s="117" t="s">
        <v>36</v>
      </c>
      <c r="F121" s="117" t="s">
        <v>36</v>
      </c>
      <c r="G121" s="117" t="s">
        <v>36</v>
      </c>
      <c r="H121" s="117" t="s">
        <v>36</v>
      </c>
      <c r="I121" s="117" t="s">
        <v>36</v>
      </c>
      <c r="J121" s="117" t="b">
        <v>1</v>
      </c>
      <c r="K121" s="117" t="s">
        <v>36</v>
      </c>
    </row>
    <row r="122" spans="1:11">
      <c r="A122" s="117">
        <v>10</v>
      </c>
      <c r="B122" s="117" t="s">
        <v>1641</v>
      </c>
      <c r="C122" s="117" t="s">
        <v>36</v>
      </c>
      <c r="D122" s="117" t="s">
        <v>36</v>
      </c>
      <c r="E122" s="117" t="s">
        <v>36</v>
      </c>
      <c r="F122" s="117" t="s">
        <v>36</v>
      </c>
      <c r="G122" s="117" t="s">
        <v>36</v>
      </c>
      <c r="H122" s="117" t="s">
        <v>36</v>
      </c>
      <c r="I122" s="117" t="s">
        <v>36</v>
      </c>
      <c r="J122" s="117" t="s">
        <v>36</v>
      </c>
      <c r="K122" s="117" t="b">
        <v>1</v>
      </c>
    </row>
    <row r="123" spans="1:11">
      <c r="A123" s="117">
        <v>11</v>
      </c>
      <c r="B123" s="117" t="s">
        <v>1642</v>
      </c>
      <c r="C123" s="117" t="b">
        <v>1</v>
      </c>
      <c r="D123" s="117" t="s">
        <v>36</v>
      </c>
      <c r="E123" s="117" t="b">
        <v>1</v>
      </c>
      <c r="F123" s="117" t="b">
        <v>1</v>
      </c>
      <c r="G123" s="117" t="b">
        <v>1</v>
      </c>
      <c r="H123" s="117" t="b">
        <v>1</v>
      </c>
      <c r="I123" s="117" t="b">
        <v>1</v>
      </c>
      <c r="J123" s="117" t="b">
        <v>1</v>
      </c>
      <c r="K123" s="117" t="b">
        <v>1</v>
      </c>
    </row>
    <row r="124" spans="1:11">
      <c r="A124" s="117">
        <v>12</v>
      </c>
      <c r="B124" s="117" t="s">
        <v>1643</v>
      </c>
      <c r="C124" s="117" t="b">
        <v>1</v>
      </c>
      <c r="D124" s="117" t="b">
        <v>1</v>
      </c>
      <c r="E124" s="117" t="s">
        <v>36</v>
      </c>
      <c r="F124" s="117" t="b">
        <v>1</v>
      </c>
      <c r="G124" s="117" t="b">
        <v>1</v>
      </c>
      <c r="H124" s="117" t="b">
        <v>1</v>
      </c>
      <c r="I124" s="117" t="b">
        <v>1</v>
      </c>
      <c r="J124" s="117" t="b">
        <v>1</v>
      </c>
      <c r="K124" s="117" t="b">
        <v>1</v>
      </c>
    </row>
    <row r="125" spans="1:11">
      <c r="A125" s="117">
        <v>13</v>
      </c>
      <c r="B125" s="117" t="s">
        <v>1644</v>
      </c>
      <c r="C125" s="117" t="b">
        <v>1</v>
      </c>
      <c r="D125" s="117" t="b">
        <v>1</v>
      </c>
      <c r="E125" s="117" t="b">
        <v>1</v>
      </c>
      <c r="F125" s="117" t="s">
        <v>36</v>
      </c>
      <c r="G125" s="117" t="b">
        <v>1</v>
      </c>
      <c r="H125" s="117" t="b">
        <v>1</v>
      </c>
      <c r="I125" s="117" t="b">
        <v>1</v>
      </c>
      <c r="J125" s="117" t="b">
        <v>1</v>
      </c>
      <c r="K125" s="117" t="b">
        <v>1</v>
      </c>
    </row>
    <row r="126" spans="1:11">
      <c r="A126" s="117">
        <v>14</v>
      </c>
      <c r="B126" s="117" t="s">
        <v>1645</v>
      </c>
      <c r="C126" s="117" t="b">
        <v>1</v>
      </c>
      <c r="D126" s="117" t="b">
        <v>1</v>
      </c>
      <c r="E126" s="117" t="b">
        <v>1</v>
      </c>
      <c r="F126" s="117" t="b">
        <v>1</v>
      </c>
      <c r="G126" s="117" t="s">
        <v>36</v>
      </c>
      <c r="H126" s="117" t="b">
        <v>1</v>
      </c>
      <c r="I126" s="117" t="b">
        <v>1</v>
      </c>
      <c r="J126" s="117" t="b">
        <v>1</v>
      </c>
      <c r="K126" s="117" t="b">
        <v>1</v>
      </c>
    </row>
    <row r="127" spans="1:11">
      <c r="A127" s="117">
        <v>15</v>
      </c>
      <c r="B127" s="117" t="s">
        <v>1646</v>
      </c>
      <c r="C127" s="117" t="b">
        <v>1</v>
      </c>
      <c r="D127" s="117" t="b">
        <v>1</v>
      </c>
      <c r="E127" s="117" t="b">
        <v>1</v>
      </c>
      <c r="F127" s="117" t="b">
        <v>1</v>
      </c>
      <c r="G127" s="117" t="b">
        <v>1</v>
      </c>
      <c r="H127" s="117" t="s">
        <v>36</v>
      </c>
      <c r="I127" s="117" t="b">
        <v>1</v>
      </c>
      <c r="J127" s="117" t="b">
        <v>1</v>
      </c>
      <c r="K127" s="117" t="b">
        <v>1</v>
      </c>
    </row>
    <row r="128" spans="1:11">
      <c r="A128" s="117">
        <v>16</v>
      </c>
      <c r="B128" s="117" t="s">
        <v>1647</v>
      </c>
      <c r="C128" s="117" t="b">
        <v>1</v>
      </c>
      <c r="D128" s="117" t="b">
        <v>1</v>
      </c>
      <c r="E128" s="117" t="b">
        <v>1</v>
      </c>
      <c r="F128" s="117" t="b">
        <v>1</v>
      </c>
      <c r="G128" s="117" t="b">
        <v>1</v>
      </c>
      <c r="H128" s="117" t="b">
        <v>1</v>
      </c>
      <c r="I128" s="117" t="s">
        <v>36</v>
      </c>
      <c r="J128" s="117" t="b">
        <v>1</v>
      </c>
      <c r="K128" s="117" t="b">
        <v>1</v>
      </c>
    </row>
    <row r="129" spans="1:11">
      <c r="A129" s="117">
        <v>17</v>
      </c>
      <c r="B129" s="117" t="s">
        <v>1648</v>
      </c>
      <c r="C129" s="117" t="b">
        <v>1</v>
      </c>
      <c r="D129" s="117" t="b">
        <v>1</v>
      </c>
      <c r="E129" s="117" t="b">
        <v>1</v>
      </c>
      <c r="F129" s="117" t="b">
        <v>1</v>
      </c>
      <c r="G129" s="117" t="b">
        <v>1</v>
      </c>
      <c r="H129" s="117" t="b">
        <v>1</v>
      </c>
      <c r="I129" s="117" t="b">
        <v>1</v>
      </c>
      <c r="J129" s="117" t="s">
        <v>36</v>
      </c>
      <c r="K129" s="117" t="b">
        <v>1</v>
      </c>
    </row>
    <row r="130" spans="1:11">
      <c r="A130" s="117">
        <v>18</v>
      </c>
      <c r="B130" s="117" t="s">
        <v>1649</v>
      </c>
      <c r="C130" s="117" t="b">
        <v>1</v>
      </c>
      <c r="D130" s="117" t="b">
        <v>1</v>
      </c>
      <c r="E130" s="117" t="b">
        <v>1</v>
      </c>
      <c r="F130" s="117" t="b">
        <v>1</v>
      </c>
      <c r="G130" s="117" t="b">
        <v>1</v>
      </c>
      <c r="H130" s="117" t="b">
        <v>1</v>
      </c>
      <c r="I130" s="117" t="b">
        <v>1</v>
      </c>
      <c r="J130" s="117" t="b">
        <v>1</v>
      </c>
      <c r="K130" s="117" t="s">
        <v>36</v>
      </c>
    </row>
    <row r="132" spans="1:11" ht="78.5">
      <c r="C132" s="125" t="s">
        <v>1601</v>
      </c>
      <c r="D132" s="125" t="s">
        <v>1601</v>
      </c>
      <c r="E132" s="125" t="s">
        <v>1601</v>
      </c>
      <c r="F132" s="125" t="s">
        <v>1601</v>
      </c>
      <c r="G132" s="125" t="s">
        <v>1601</v>
      </c>
      <c r="H132" s="125" t="s">
        <v>1601</v>
      </c>
      <c r="I132" s="125" t="s">
        <v>1601</v>
      </c>
      <c r="J132" s="125" t="s">
        <v>1601</v>
      </c>
      <c r="K132" s="125" t="s">
        <v>1601</v>
      </c>
    </row>
    <row r="133" spans="1:11" ht="18">
      <c r="C133" s="149" t="s">
        <v>1598</v>
      </c>
      <c r="D133" s="150" t="s">
        <v>6</v>
      </c>
      <c r="E133" s="150" t="s">
        <v>7</v>
      </c>
      <c r="F133" s="150" t="s">
        <v>8</v>
      </c>
      <c r="G133" s="150" t="s">
        <v>172</v>
      </c>
      <c r="H133" s="150" t="s">
        <v>187</v>
      </c>
      <c r="I133" s="150" t="s">
        <v>253</v>
      </c>
      <c r="J133" s="150" t="s">
        <v>255</v>
      </c>
      <c r="K133" s="150" t="s">
        <v>290</v>
      </c>
    </row>
    <row r="134" spans="1:11">
      <c r="A134" s="117">
        <v>1</v>
      </c>
      <c r="B134" s="117" t="s">
        <v>1686</v>
      </c>
      <c r="C134" s="117" t="s">
        <v>36</v>
      </c>
      <c r="D134" s="117" t="s">
        <v>36</v>
      </c>
      <c r="E134" s="117" t="s">
        <v>36</v>
      </c>
      <c r="F134" s="117" t="s">
        <v>36</v>
      </c>
      <c r="G134" s="117" t="s">
        <v>36</v>
      </c>
      <c r="H134" s="117" t="s">
        <v>36</v>
      </c>
      <c r="I134" s="117" t="s">
        <v>36</v>
      </c>
      <c r="J134" s="117" t="s">
        <v>36</v>
      </c>
      <c r="K134" s="117" t="s">
        <v>36</v>
      </c>
    </row>
    <row r="135" spans="1:11">
      <c r="A135" s="117">
        <v>2</v>
      </c>
      <c r="B135" s="117" t="s">
        <v>1687</v>
      </c>
      <c r="C135" s="117" t="b">
        <v>1</v>
      </c>
      <c r="D135" s="117" t="b">
        <v>1</v>
      </c>
      <c r="E135" s="117" t="b">
        <v>1</v>
      </c>
      <c r="F135" s="117" t="b">
        <v>1</v>
      </c>
      <c r="G135" s="117" t="b">
        <v>1</v>
      </c>
      <c r="H135" s="117" t="b">
        <v>1</v>
      </c>
      <c r="I135" s="117" t="b">
        <v>1</v>
      </c>
      <c r="J135" s="117" t="b">
        <v>1</v>
      </c>
      <c r="K135" s="117" t="b">
        <v>1</v>
      </c>
    </row>
    <row r="136" spans="1:11">
      <c r="A136" s="117">
        <v>3</v>
      </c>
      <c r="B136" s="117" t="s">
        <v>1650</v>
      </c>
      <c r="C136" s="117" t="s">
        <v>36</v>
      </c>
      <c r="D136" s="117" t="b">
        <v>1</v>
      </c>
      <c r="E136" s="117" t="s">
        <v>36</v>
      </c>
      <c r="F136" s="117" t="s">
        <v>36</v>
      </c>
      <c r="G136" s="117" t="s">
        <v>36</v>
      </c>
      <c r="H136" s="117" t="s">
        <v>36</v>
      </c>
      <c r="I136" s="117" t="s">
        <v>36</v>
      </c>
      <c r="J136" s="117" t="s">
        <v>36</v>
      </c>
      <c r="K136" s="117" t="s">
        <v>36</v>
      </c>
    </row>
    <row r="137" spans="1:11">
      <c r="A137" s="117">
        <v>4</v>
      </c>
      <c r="B137" s="117" t="s">
        <v>1651</v>
      </c>
      <c r="C137" s="117" t="s">
        <v>36</v>
      </c>
      <c r="D137" s="117" t="s">
        <v>36</v>
      </c>
      <c r="E137" s="117" t="b">
        <v>1</v>
      </c>
      <c r="F137" s="117" t="s">
        <v>36</v>
      </c>
      <c r="G137" s="117" t="s">
        <v>36</v>
      </c>
      <c r="H137" s="117" t="s">
        <v>36</v>
      </c>
      <c r="I137" s="117" t="s">
        <v>36</v>
      </c>
      <c r="J137" s="117" t="s">
        <v>36</v>
      </c>
      <c r="K137" s="117" t="s">
        <v>36</v>
      </c>
    </row>
    <row r="138" spans="1:11">
      <c r="A138" s="117">
        <v>5</v>
      </c>
      <c r="B138" s="117" t="s">
        <v>1652</v>
      </c>
      <c r="C138" s="117" t="s">
        <v>36</v>
      </c>
      <c r="D138" s="117" t="s">
        <v>36</v>
      </c>
      <c r="E138" s="117" t="s">
        <v>36</v>
      </c>
      <c r="F138" s="117" t="b">
        <v>1</v>
      </c>
      <c r="G138" s="117" t="s">
        <v>36</v>
      </c>
      <c r="H138" s="117" t="s">
        <v>36</v>
      </c>
      <c r="I138" s="117" t="s">
        <v>36</v>
      </c>
      <c r="J138" s="117" t="s">
        <v>36</v>
      </c>
      <c r="K138" s="117" t="s">
        <v>36</v>
      </c>
    </row>
    <row r="139" spans="1:11">
      <c r="A139" s="117">
        <v>6</v>
      </c>
      <c r="B139" s="117" t="s">
        <v>1653</v>
      </c>
      <c r="C139" s="117" t="s">
        <v>36</v>
      </c>
      <c r="D139" s="117" t="s">
        <v>36</v>
      </c>
      <c r="E139" s="117" t="s">
        <v>36</v>
      </c>
      <c r="F139" s="117" t="s">
        <v>36</v>
      </c>
      <c r="G139" s="117" t="b">
        <v>1</v>
      </c>
      <c r="H139" s="117" t="s">
        <v>36</v>
      </c>
      <c r="I139" s="117" t="s">
        <v>36</v>
      </c>
      <c r="J139" s="117" t="s">
        <v>36</v>
      </c>
      <c r="K139" s="117" t="s">
        <v>36</v>
      </c>
    </row>
    <row r="140" spans="1:11">
      <c r="A140" s="117">
        <v>7</v>
      </c>
      <c r="B140" s="117" t="s">
        <v>1654</v>
      </c>
      <c r="C140" s="117" t="s">
        <v>36</v>
      </c>
      <c r="D140" s="117" t="s">
        <v>36</v>
      </c>
      <c r="E140" s="117" t="s">
        <v>36</v>
      </c>
      <c r="F140" s="117" t="s">
        <v>36</v>
      </c>
      <c r="G140" s="117" t="s">
        <v>36</v>
      </c>
      <c r="H140" s="117" t="b">
        <v>1</v>
      </c>
      <c r="I140" s="117" t="s">
        <v>36</v>
      </c>
      <c r="J140" s="117" t="s">
        <v>36</v>
      </c>
      <c r="K140" s="117" t="s">
        <v>36</v>
      </c>
    </row>
    <row r="141" spans="1:11">
      <c r="A141" s="117">
        <v>8</v>
      </c>
      <c r="B141" s="117" t="s">
        <v>1655</v>
      </c>
      <c r="C141" s="117" t="s">
        <v>36</v>
      </c>
      <c r="D141" s="117" t="s">
        <v>36</v>
      </c>
      <c r="E141" s="117" t="s">
        <v>36</v>
      </c>
      <c r="F141" s="117" t="s">
        <v>36</v>
      </c>
      <c r="G141" s="117" t="s">
        <v>36</v>
      </c>
      <c r="H141" s="117" t="s">
        <v>36</v>
      </c>
      <c r="I141" s="117" t="b">
        <v>1</v>
      </c>
      <c r="J141" s="117" t="s">
        <v>36</v>
      </c>
      <c r="K141" s="117" t="s">
        <v>36</v>
      </c>
    </row>
    <row r="142" spans="1:11">
      <c r="A142" s="117">
        <v>9</v>
      </c>
      <c r="B142" s="117" t="s">
        <v>1656</v>
      </c>
      <c r="C142" s="117" t="s">
        <v>36</v>
      </c>
      <c r="D142" s="117" t="s">
        <v>36</v>
      </c>
      <c r="E142" s="117" t="s">
        <v>36</v>
      </c>
      <c r="F142" s="117" t="s">
        <v>36</v>
      </c>
      <c r="G142" s="117" t="s">
        <v>36</v>
      </c>
      <c r="H142" s="117" t="s">
        <v>36</v>
      </c>
      <c r="I142" s="117" t="s">
        <v>36</v>
      </c>
      <c r="J142" s="117" t="b">
        <v>1</v>
      </c>
      <c r="K142" s="117" t="s">
        <v>36</v>
      </c>
    </row>
    <row r="143" spans="1:11">
      <c r="A143" s="117">
        <v>10</v>
      </c>
      <c r="B143" s="117" t="s">
        <v>1657</v>
      </c>
      <c r="C143" s="117" t="s">
        <v>36</v>
      </c>
      <c r="D143" s="117" t="s">
        <v>36</v>
      </c>
      <c r="E143" s="117" t="s">
        <v>36</v>
      </c>
      <c r="F143" s="117" t="s">
        <v>36</v>
      </c>
      <c r="G143" s="117" t="s">
        <v>36</v>
      </c>
      <c r="H143" s="117" t="s">
        <v>36</v>
      </c>
      <c r="I143" s="117" t="s">
        <v>36</v>
      </c>
      <c r="J143" s="117" t="s">
        <v>36</v>
      </c>
      <c r="K143" s="117" t="b">
        <v>1</v>
      </c>
    </row>
    <row r="144" spans="1:11">
      <c r="A144" s="117">
        <v>11</v>
      </c>
      <c r="B144" s="117" t="s">
        <v>1658</v>
      </c>
      <c r="C144" s="117" t="b">
        <v>1</v>
      </c>
      <c r="D144" s="117" t="s">
        <v>36</v>
      </c>
      <c r="E144" s="117" t="b">
        <v>1</v>
      </c>
      <c r="F144" s="117" t="b">
        <v>1</v>
      </c>
      <c r="G144" s="117" t="b">
        <v>1</v>
      </c>
      <c r="H144" s="117" t="b">
        <v>1</v>
      </c>
      <c r="I144" s="117" t="b">
        <v>1</v>
      </c>
      <c r="J144" s="117" t="b">
        <v>1</v>
      </c>
      <c r="K144" s="117" t="b">
        <v>1</v>
      </c>
    </row>
    <row r="145" spans="1:11">
      <c r="A145" s="117">
        <v>12</v>
      </c>
      <c r="B145" s="117" t="s">
        <v>1659</v>
      </c>
      <c r="C145" s="117" t="b">
        <v>1</v>
      </c>
      <c r="D145" s="117" t="b">
        <v>1</v>
      </c>
      <c r="E145" s="117" t="s">
        <v>36</v>
      </c>
      <c r="F145" s="117" t="b">
        <v>1</v>
      </c>
      <c r="G145" s="117" t="b">
        <v>1</v>
      </c>
      <c r="H145" s="117" t="b">
        <v>1</v>
      </c>
      <c r="I145" s="117" t="b">
        <v>1</v>
      </c>
      <c r="J145" s="117" t="b">
        <v>1</v>
      </c>
      <c r="K145" s="117" t="b">
        <v>1</v>
      </c>
    </row>
    <row r="146" spans="1:11">
      <c r="A146" s="117">
        <v>13</v>
      </c>
      <c r="B146" s="117" t="s">
        <v>1660</v>
      </c>
      <c r="C146" s="117" t="b">
        <v>1</v>
      </c>
      <c r="D146" s="117" t="b">
        <v>1</v>
      </c>
      <c r="E146" s="117" t="b">
        <v>1</v>
      </c>
      <c r="F146" s="117" t="s">
        <v>36</v>
      </c>
      <c r="G146" s="117" t="b">
        <v>1</v>
      </c>
      <c r="H146" s="117" t="b">
        <v>1</v>
      </c>
      <c r="I146" s="117" t="b">
        <v>1</v>
      </c>
      <c r="J146" s="117" t="b">
        <v>1</v>
      </c>
      <c r="K146" s="117" t="b">
        <v>1</v>
      </c>
    </row>
    <row r="147" spans="1:11">
      <c r="A147" s="117">
        <v>14</v>
      </c>
      <c r="B147" s="117" t="s">
        <v>1661</v>
      </c>
      <c r="C147" s="117" t="b">
        <v>1</v>
      </c>
      <c r="D147" s="117" t="b">
        <v>1</v>
      </c>
      <c r="E147" s="117" t="b">
        <v>1</v>
      </c>
      <c r="F147" s="117" t="b">
        <v>1</v>
      </c>
      <c r="G147" s="117" t="s">
        <v>36</v>
      </c>
      <c r="H147" s="117" t="b">
        <v>1</v>
      </c>
      <c r="I147" s="117" t="b">
        <v>1</v>
      </c>
      <c r="J147" s="117" t="b">
        <v>1</v>
      </c>
      <c r="K147" s="117" t="b">
        <v>1</v>
      </c>
    </row>
    <row r="148" spans="1:11">
      <c r="A148" s="117">
        <v>15</v>
      </c>
      <c r="B148" s="117" t="s">
        <v>1662</v>
      </c>
      <c r="C148" s="117" t="b">
        <v>1</v>
      </c>
      <c r="D148" s="117" t="b">
        <v>1</v>
      </c>
      <c r="E148" s="117" t="b">
        <v>1</v>
      </c>
      <c r="F148" s="117" t="b">
        <v>1</v>
      </c>
      <c r="G148" s="117" t="b">
        <v>1</v>
      </c>
      <c r="H148" s="117" t="s">
        <v>36</v>
      </c>
      <c r="I148" s="117" t="b">
        <v>1</v>
      </c>
      <c r="J148" s="117" t="b">
        <v>1</v>
      </c>
      <c r="K148" s="117" t="b">
        <v>1</v>
      </c>
    </row>
    <row r="149" spans="1:11">
      <c r="A149" s="117">
        <v>16</v>
      </c>
      <c r="B149" s="117" t="s">
        <v>1663</v>
      </c>
      <c r="C149" s="117" t="b">
        <v>1</v>
      </c>
      <c r="D149" s="117" t="b">
        <v>1</v>
      </c>
      <c r="E149" s="117" t="b">
        <v>1</v>
      </c>
      <c r="F149" s="117" t="b">
        <v>1</v>
      </c>
      <c r="G149" s="117" t="b">
        <v>1</v>
      </c>
      <c r="H149" s="117" t="b">
        <v>1</v>
      </c>
      <c r="I149" s="117" t="s">
        <v>36</v>
      </c>
      <c r="J149" s="117" t="b">
        <v>1</v>
      </c>
      <c r="K149" s="117" t="b">
        <v>1</v>
      </c>
    </row>
    <row r="150" spans="1:11">
      <c r="A150" s="117">
        <v>17</v>
      </c>
      <c r="B150" s="117" t="s">
        <v>1664</v>
      </c>
      <c r="C150" s="117" t="b">
        <v>1</v>
      </c>
      <c r="D150" s="117" t="b">
        <v>1</v>
      </c>
      <c r="E150" s="117" t="b">
        <v>1</v>
      </c>
      <c r="F150" s="117" t="b">
        <v>1</v>
      </c>
      <c r="G150" s="117" t="b">
        <v>1</v>
      </c>
      <c r="H150" s="117" t="b">
        <v>1</v>
      </c>
      <c r="I150" s="117" t="b">
        <v>1</v>
      </c>
      <c r="J150" s="117" t="s">
        <v>36</v>
      </c>
      <c r="K150" s="117" t="b">
        <v>1</v>
      </c>
    </row>
    <row r="151" spans="1:11">
      <c r="A151" s="117">
        <v>18</v>
      </c>
      <c r="B151" s="117" t="s">
        <v>1665</v>
      </c>
      <c r="C151" s="117" t="b">
        <v>1</v>
      </c>
      <c r="D151" s="117" t="b">
        <v>1</v>
      </c>
      <c r="E151" s="117" t="b">
        <v>1</v>
      </c>
      <c r="F151" s="117" t="b">
        <v>1</v>
      </c>
      <c r="G151" s="117" t="b">
        <v>1</v>
      </c>
      <c r="H151" s="117" t="b">
        <v>1</v>
      </c>
      <c r="I151" s="117" t="b">
        <v>1</v>
      </c>
      <c r="J151" s="117" t="b">
        <v>1</v>
      </c>
      <c r="K151" s="117" t="s">
        <v>36</v>
      </c>
    </row>
    <row r="153" spans="1:11" ht="86.5">
      <c r="C153" s="125" t="s">
        <v>1591</v>
      </c>
      <c r="D153" s="125" t="s">
        <v>1591</v>
      </c>
      <c r="E153" s="125" t="s">
        <v>1591</v>
      </c>
      <c r="F153" s="125" t="s">
        <v>1591</v>
      </c>
      <c r="G153" s="125" t="s">
        <v>1591</v>
      </c>
      <c r="H153" s="125" t="s">
        <v>1591</v>
      </c>
      <c r="I153" s="125" t="s">
        <v>1591</v>
      </c>
      <c r="J153" s="125" t="s">
        <v>1591</v>
      </c>
      <c r="K153" s="125" t="s">
        <v>1591</v>
      </c>
    </row>
    <row r="154" spans="1:11" ht="18">
      <c r="C154" s="149" t="s">
        <v>1598</v>
      </c>
      <c r="D154" s="150" t="s">
        <v>6</v>
      </c>
      <c r="E154" s="150" t="s">
        <v>7</v>
      </c>
      <c r="F154" s="150" t="s">
        <v>8</v>
      </c>
      <c r="G154" s="150" t="s">
        <v>172</v>
      </c>
      <c r="H154" s="150" t="s">
        <v>187</v>
      </c>
      <c r="I154" s="150" t="s">
        <v>253</v>
      </c>
      <c r="J154" s="150" t="s">
        <v>255</v>
      </c>
      <c r="K154" s="150" t="s">
        <v>290</v>
      </c>
    </row>
    <row r="155" spans="1:11">
      <c r="A155" s="117">
        <v>1</v>
      </c>
      <c r="B155" s="117" t="s">
        <v>1684</v>
      </c>
      <c r="C155" s="117" t="s">
        <v>36</v>
      </c>
      <c r="D155" s="117" t="s">
        <v>36</v>
      </c>
      <c r="E155" s="117" t="s">
        <v>36</v>
      </c>
      <c r="F155" s="117" t="s">
        <v>36</v>
      </c>
      <c r="G155" s="117" t="s">
        <v>36</v>
      </c>
      <c r="H155" s="117" t="s">
        <v>36</v>
      </c>
      <c r="I155" s="117" t="s">
        <v>36</v>
      </c>
      <c r="J155" s="117" t="s">
        <v>36</v>
      </c>
      <c r="K155" s="117" t="s">
        <v>36</v>
      </c>
    </row>
    <row r="156" spans="1:11">
      <c r="A156" s="117">
        <v>2</v>
      </c>
      <c r="B156" s="117" t="s">
        <v>1685</v>
      </c>
      <c r="C156" s="117" t="b">
        <v>1</v>
      </c>
      <c r="D156" s="117" t="b">
        <v>1</v>
      </c>
      <c r="E156" s="117" t="b">
        <v>1</v>
      </c>
      <c r="F156" s="117" t="b">
        <v>1</v>
      </c>
      <c r="G156" s="117" t="b">
        <v>1</v>
      </c>
      <c r="H156" s="117" t="b">
        <v>1</v>
      </c>
      <c r="I156" s="117" t="b">
        <v>1</v>
      </c>
      <c r="J156" s="117" t="b">
        <v>1</v>
      </c>
      <c r="K156" s="117" t="b">
        <v>1</v>
      </c>
    </row>
    <row r="157" spans="1:11">
      <c r="A157" s="117">
        <v>3</v>
      </c>
      <c r="B157" s="117" t="s">
        <v>1666</v>
      </c>
      <c r="C157" s="117" t="s">
        <v>36</v>
      </c>
      <c r="D157" s="117" t="b">
        <v>1</v>
      </c>
      <c r="E157" s="117" t="s">
        <v>36</v>
      </c>
      <c r="F157" s="117" t="s">
        <v>36</v>
      </c>
      <c r="G157" s="117" t="s">
        <v>36</v>
      </c>
      <c r="H157" s="117" t="s">
        <v>36</v>
      </c>
      <c r="I157" s="117" t="s">
        <v>36</v>
      </c>
      <c r="J157" s="117" t="s">
        <v>36</v>
      </c>
      <c r="K157" s="117" t="s">
        <v>36</v>
      </c>
    </row>
    <row r="158" spans="1:11">
      <c r="A158" s="117">
        <v>4</v>
      </c>
      <c r="B158" s="117" t="s">
        <v>1667</v>
      </c>
      <c r="C158" s="117" t="s">
        <v>36</v>
      </c>
      <c r="D158" s="117" t="s">
        <v>36</v>
      </c>
      <c r="E158" s="117" t="b">
        <v>1</v>
      </c>
      <c r="F158" s="117" t="s">
        <v>36</v>
      </c>
      <c r="G158" s="117" t="s">
        <v>36</v>
      </c>
      <c r="H158" s="117" t="s">
        <v>36</v>
      </c>
      <c r="I158" s="117" t="s">
        <v>36</v>
      </c>
      <c r="J158" s="117" t="s">
        <v>36</v>
      </c>
      <c r="K158" s="117" t="s">
        <v>36</v>
      </c>
    </row>
    <row r="159" spans="1:11">
      <c r="A159" s="117">
        <v>5</v>
      </c>
      <c r="B159" s="117" t="s">
        <v>1668</v>
      </c>
      <c r="C159" s="117" t="s">
        <v>36</v>
      </c>
      <c r="D159" s="117" t="s">
        <v>36</v>
      </c>
      <c r="E159" s="117" t="s">
        <v>36</v>
      </c>
      <c r="F159" s="117" t="b">
        <v>1</v>
      </c>
      <c r="G159" s="117" t="s">
        <v>36</v>
      </c>
      <c r="H159" s="117" t="s">
        <v>36</v>
      </c>
      <c r="I159" s="117" t="s">
        <v>36</v>
      </c>
      <c r="J159" s="117" t="s">
        <v>36</v>
      </c>
      <c r="K159" s="117" t="s">
        <v>36</v>
      </c>
    </row>
    <row r="160" spans="1:11">
      <c r="A160" s="117">
        <v>6</v>
      </c>
      <c r="B160" s="117" t="s">
        <v>1669</v>
      </c>
      <c r="C160" s="117" t="s">
        <v>36</v>
      </c>
      <c r="D160" s="117" t="s">
        <v>36</v>
      </c>
      <c r="E160" s="117" t="s">
        <v>36</v>
      </c>
      <c r="F160" s="117" t="s">
        <v>36</v>
      </c>
      <c r="G160" s="117" t="b">
        <v>1</v>
      </c>
      <c r="H160" s="117" t="s">
        <v>36</v>
      </c>
      <c r="I160" s="117" t="s">
        <v>36</v>
      </c>
      <c r="J160" s="117" t="s">
        <v>36</v>
      </c>
      <c r="K160" s="117" t="s">
        <v>36</v>
      </c>
    </row>
    <row r="161" spans="1:11">
      <c r="A161" s="117">
        <v>7</v>
      </c>
      <c r="B161" s="117" t="s">
        <v>1670</v>
      </c>
      <c r="C161" s="117" t="s">
        <v>36</v>
      </c>
      <c r="D161" s="117" t="s">
        <v>36</v>
      </c>
      <c r="E161" s="117" t="s">
        <v>36</v>
      </c>
      <c r="F161" s="117" t="s">
        <v>36</v>
      </c>
      <c r="G161" s="117" t="s">
        <v>36</v>
      </c>
      <c r="H161" s="117" t="b">
        <v>1</v>
      </c>
      <c r="I161" s="117" t="s">
        <v>36</v>
      </c>
      <c r="J161" s="117" t="s">
        <v>36</v>
      </c>
      <c r="K161" s="117" t="s">
        <v>36</v>
      </c>
    </row>
    <row r="162" spans="1:11">
      <c r="A162" s="117">
        <v>8</v>
      </c>
      <c r="B162" s="117" t="s">
        <v>1671</v>
      </c>
      <c r="C162" s="117" t="s">
        <v>36</v>
      </c>
      <c r="D162" s="117" t="s">
        <v>36</v>
      </c>
      <c r="E162" s="117" t="s">
        <v>36</v>
      </c>
      <c r="F162" s="117" t="s">
        <v>36</v>
      </c>
      <c r="G162" s="117" t="s">
        <v>36</v>
      </c>
      <c r="H162" s="117" t="s">
        <v>36</v>
      </c>
      <c r="I162" s="117" t="b">
        <v>1</v>
      </c>
      <c r="J162" s="117" t="s">
        <v>36</v>
      </c>
      <c r="K162" s="117" t="s">
        <v>36</v>
      </c>
    </row>
    <row r="163" spans="1:11">
      <c r="A163" s="117">
        <v>9</v>
      </c>
      <c r="B163" s="117" t="s">
        <v>1672</v>
      </c>
      <c r="C163" s="117" t="s">
        <v>36</v>
      </c>
      <c r="D163" s="117" t="s">
        <v>36</v>
      </c>
      <c r="E163" s="117" t="s">
        <v>36</v>
      </c>
      <c r="F163" s="117" t="s">
        <v>36</v>
      </c>
      <c r="G163" s="117" t="s">
        <v>36</v>
      </c>
      <c r="H163" s="117" t="s">
        <v>36</v>
      </c>
      <c r="I163" s="117" t="s">
        <v>36</v>
      </c>
      <c r="J163" s="117" t="b">
        <v>1</v>
      </c>
      <c r="K163" s="117" t="s">
        <v>36</v>
      </c>
    </row>
    <row r="164" spans="1:11">
      <c r="A164" s="117">
        <v>10</v>
      </c>
      <c r="B164" s="117" t="s">
        <v>1673</v>
      </c>
      <c r="C164" s="117" t="s">
        <v>36</v>
      </c>
      <c r="D164" s="117" t="s">
        <v>36</v>
      </c>
      <c r="E164" s="117" t="s">
        <v>36</v>
      </c>
      <c r="F164" s="117" t="s">
        <v>36</v>
      </c>
      <c r="G164" s="117" t="s">
        <v>36</v>
      </c>
      <c r="H164" s="117" t="s">
        <v>36</v>
      </c>
      <c r="I164" s="117" t="s">
        <v>36</v>
      </c>
      <c r="J164" s="117" t="s">
        <v>36</v>
      </c>
      <c r="K164" s="117" t="b">
        <v>1</v>
      </c>
    </row>
    <row r="165" spans="1:11">
      <c r="A165" s="117">
        <v>11</v>
      </c>
      <c r="B165" s="117" t="s">
        <v>1674</v>
      </c>
      <c r="C165" s="117" t="b">
        <v>1</v>
      </c>
      <c r="D165" s="117" t="s">
        <v>36</v>
      </c>
      <c r="E165" s="117" t="b">
        <v>1</v>
      </c>
      <c r="F165" s="117" t="b">
        <v>1</v>
      </c>
      <c r="G165" s="117" t="b">
        <v>1</v>
      </c>
      <c r="H165" s="117" t="b">
        <v>1</v>
      </c>
      <c r="I165" s="117" t="b">
        <v>1</v>
      </c>
      <c r="J165" s="117" t="b">
        <v>1</v>
      </c>
      <c r="K165" s="117" t="b">
        <v>1</v>
      </c>
    </row>
    <row r="166" spans="1:11">
      <c r="A166" s="117">
        <v>12</v>
      </c>
      <c r="B166" s="117" t="s">
        <v>1675</v>
      </c>
      <c r="C166" s="117" t="b">
        <v>1</v>
      </c>
      <c r="D166" s="117" t="b">
        <v>1</v>
      </c>
      <c r="E166" s="117" t="s">
        <v>36</v>
      </c>
      <c r="F166" s="117" t="b">
        <v>1</v>
      </c>
      <c r="G166" s="117" t="b">
        <v>1</v>
      </c>
      <c r="H166" s="117" t="b">
        <v>1</v>
      </c>
      <c r="I166" s="117" t="b">
        <v>1</v>
      </c>
      <c r="J166" s="117" t="b">
        <v>1</v>
      </c>
      <c r="K166" s="117" t="b">
        <v>1</v>
      </c>
    </row>
    <row r="167" spans="1:11">
      <c r="A167" s="117">
        <v>13</v>
      </c>
      <c r="B167" s="117" t="s">
        <v>1676</v>
      </c>
      <c r="C167" s="117" t="b">
        <v>1</v>
      </c>
      <c r="D167" s="117" t="b">
        <v>1</v>
      </c>
      <c r="E167" s="117" t="b">
        <v>1</v>
      </c>
      <c r="F167" s="117" t="s">
        <v>36</v>
      </c>
      <c r="G167" s="117" t="b">
        <v>1</v>
      </c>
      <c r="H167" s="117" t="b">
        <v>1</v>
      </c>
      <c r="I167" s="117" t="b">
        <v>1</v>
      </c>
      <c r="J167" s="117" t="b">
        <v>1</v>
      </c>
      <c r="K167" s="117" t="b">
        <v>1</v>
      </c>
    </row>
    <row r="168" spans="1:11">
      <c r="A168" s="117">
        <v>14</v>
      </c>
      <c r="B168" s="117" t="s">
        <v>1677</v>
      </c>
      <c r="C168" s="117" t="b">
        <v>1</v>
      </c>
      <c r="D168" s="117" t="b">
        <v>1</v>
      </c>
      <c r="E168" s="117" t="b">
        <v>1</v>
      </c>
      <c r="F168" s="117" t="b">
        <v>1</v>
      </c>
      <c r="G168" s="117" t="s">
        <v>36</v>
      </c>
      <c r="H168" s="117" t="b">
        <v>1</v>
      </c>
      <c r="I168" s="117" t="b">
        <v>1</v>
      </c>
      <c r="J168" s="117" t="b">
        <v>1</v>
      </c>
      <c r="K168" s="117" t="b">
        <v>1</v>
      </c>
    </row>
    <row r="169" spans="1:11">
      <c r="A169" s="117">
        <v>15</v>
      </c>
      <c r="B169" s="117" t="s">
        <v>1678</v>
      </c>
      <c r="C169" s="117" t="b">
        <v>1</v>
      </c>
      <c r="D169" s="117" t="b">
        <v>1</v>
      </c>
      <c r="E169" s="117" t="b">
        <v>1</v>
      </c>
      <c r="F169" s="117" t="b">
        <v>1</v>
      </c>
      <c r="G169" s="117" t="b">
        <v>1</v>
      </c>
      <c r="H169" s="117" t="s">
        <v>36</v>
      </c>
      <c r="I169" s="117" t="b">
        <v>1</v>
      </c>
      <c r="J169" s="117" t="b">
        <v>1</v>
      </c>
      <c r="K169" s="117" t="b">
        <v>1</v>
      </c>
    </row>
    <row r="170" spans="1:11">
      <c r="A170" s="117">
        <v>16</v>
      </c>
      <c r="B170" s="117" t="s">
        <v>1679</v>
      </c>
      <c r="C170" s="117" t="b">
        <v>1</v>
      </c>
      <c r="D170" s="117" t="b">
        <v>1</v>
      </c>
      <c r="E170" s="117" t="b">
        <v>1</v>
      </c>
      <c r="F170" s="117" t="b">
        <v>1</v>
      </c>
      <c r="G170" s="117" t="b">
        <v>1</v>
      </c>
      <c r="H170" s="117" t="b">
        <v>1</v>
      </c>
      <c r="I170" s="117" t="s">
        <v>36</v>
      </c>
      <c r="J170" s="117" t="b">
        <v>1</v>
      </c>
      <c r="K170" s="117" t="b">
        <v>1</v>
      </c>
    </row>
    <row r="171" spans="1:11">
      <c r="A171" s="117">
        <v>17</v>
      </c>
      <c r="B171" s="117" t="s">
        <v>1680</v>
      </c>
      <c r="C171" s="117" t="b">
        <v>1</v>
      </c>
      <c r="D171" s="117" t="b">
        <v>1</v>
      </c>
      <c r="E171" s="117" t="b">
        <v>1</v>
      </c>
      <c r="F171" s="117" t="b">
        <v>1</v>
      </c>
      <c r="G171" s="117" t="b">
        <v>1</v>
      </c>
      <c r="H171" s="117" t="b">
        <v>1</v>
      </c>
      <c r="I171" s="117" t="b">
        <v>1</v>
      </c>
      <c r="J171" s="117" t="s">
        <v>36</v>
      </c>
      <c r="K171" s="117" t="b">
        <v>1</v>
      </c>
    </row>
    <row r="172" spans="1:11">
      <c r="A172" s="117">
        <v>18</v>
      </c>
      <c r="B172" s="117" t="s">
        <v>1681</v>
      </c>
      <c r="C172" s="117" t="b">
        <v>1</v>
      </c>
      <c r="D172" s="117" t="b">
        <v>1</v>
      </c>
      <c r="E172" s="117" t="b">
        <v>1</v>
      </c>
      <c r="F172" s="117" t="b">
        <v>1</v>
      </c>
      <c r="G172" s="117" t="b">
        <v>1</v>
      </c>
      <c r="H172" s="117" t="b">
        <v>1</v>
      </c>
      <c r="I172" s="117" t="b">
        <v>1</v>
      </c>
      <c r="J172" s="117" t="b">
        <v>1</v>
      </c>
      <c r="K172" s="117" t="s">
        <v>36</v>
      </c>
    </row>
  </sheetData>
  <phoneticPr fontId="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zoomScale="90" zoomScaleNormal="90" workbookViewId="0">
      <pane xSplit="1" ySplit="1" topLeftCell="B620" activePane="bottomRight" state="frozen"/>
      <selection pane="topRight" activeCell="B1" sqref="B1"/>
      <selection pane="bottomLeft" activeCell="A2" sqref="A2"/>
      <selection pane="bottomRight" activeCell="B651" sqref="B651"/>
    </sheetView>
  </sheetViews>
  <sheetFormatPr defaultRowHeight="14.5"/>
  <cols>
    <col min="1" max="1" width="15.26953125" customWidth="1"/>
    <col min="2" max="2" width="145.1796875" customWidth="1"/>
  </cols>
  <sheetData>
    <row r="1" spans="1:2">
      <c r="A1" t="s">
        <v>84</v>
      </c>
      <c r="B1" t="s">
        <v>972</v>
      </c>
    </row>
    <row r="2" spans="1:2">
      <c r="B2" s="6" t="s">
        <v>71</v>
      </c>
    </row>
    <row r="3" spans="1:2">
      <c r="B3" s="6"/>
    </row>
    <row r="4" spans="1:2">
      <c r="B4" s="6" t="s">
        <v>76</v>
      </c>
    </row>
    <row r="5" spans="1:2">
      <c r="B5" s="6"/>
    </row>
    <row r="6" spans="1:2">
      <c r="B6" s="6" t="s">
        <v>77</v>
      </c>
    </row>
    <row r="7" spans="1:2">
      <c r="B7" s="6" t="s">
        <v>82</v>
      </c>
    </row>
    <row r="8" spans="1:2">
      <c r="B8" s="6" t="s">
        <v>80</v>
      </c>
    </row>
    <row r="9" spans="1:2">
      <c r="B9" t="s">
        <v>81</v>
      </c>
    </row>
    <row r="10" spans="1:2">
      <c r="A10" s="19"/>
      <c r="B10" t="s">
        <v>83</v>
      </c>
    </row>
    <row r="11" spans="1:2">
      <c r="A11" s="19"/>
      <c r="B11" t="s">
        <v>85</v>
      </c>
    </row>
    <row r="12" spans="1:2">
      <c r="A12" s="19"/>
      <c r="B12" t="s">
        <v>86</v>
      </c>
    </row>
    <row r="13" spans="1:2">
      <c r="A13" s="19"/>
      <c r="B13" t="s">
        <v>87</v>
      </c>
    </row>
    <row r="14" spans="1:2">
      <c r="A14" s="19"/>
      <c r="B14" t="s">
        <v>88</v>
      </c>
    </row>
    <row r="15" spans="1:2">
      <c r="A15" s="19"/>
      <c r="B15" t="s">
        <v>89</v>
      </c>
    </row>
    <row r="16" spans="1:2">
      <c r="A16" s="19"/>
      <c r="B16" t="s">
        <v>90</v>
      </c>
    </row>
    <row r="17" spans="1:2">
      <c r="A17" s="19"/>
      <c r="B17" t="s">
        <v>91</v>
      </c>
    </row>
    <row r="18" spans="1:2">
      <c r="A18" s="19"/>
      <c r="B18" t="s">
        <v>92</v>
      </c>
    </row>
    <row r="19" spans="1:2">
      <c r="A19" s="19"/>
      <c r="B19" t="s">
        <v>93</v>
      </c>
    </row>
    <row r="20" spans="1:2">
      <c r="A20" s="19"/>
      <c r="B20" t="s">
        <v>98</v>
      </c>
    </row>
    <row r="21" spans="1:2">
      <c r="A21" s="19"/>
      <c r="B21" s="22" t="s">
        <v>94</v>
      </c>
    </row>
    <row r="22" spans="1:2">
      <c r="A22" s="19"/>
      <c r="B22" t="s">
        <v>96</v>
      </c>
    </row>
    <row r="23" spans="1:2">
      <c r="A23" s="19"/>
      <c r="B23" t="s">
        <v>97</v>
      </c>
    </row>
    <row r="24" spans="1:2">
      <c r="A24" s="19"/>
      <c r="B24" t="s">
        <v>99</v>
      </c>
    </row>
    <row r="25" spans="1:2">
      <c r="A25" s="19"/>
      <c r="B25" t="s">
        <v>100</v>
      </c>
    </row>
    <row r="26" spans="1:2">
      <c r="A26" s="19"/>
      <c r="B26" t="s">
        <v>101</v>
      </c>
    </row>
    <row r="27" spans="1:2">
      <c r="A27" s="19"/>
      <c r="B27" t="s">
        <v>103</v>
      </c>
    </row>
    <row r="28" spans="1:2">
      <c r="A28" s="19"/>
      <c r="B28" t="s">
        <v>102</v>
      </c>
    </row>
    <row r="29" spans="1:2">
      <c r="A29" s="19"/>
      <c r="B29" t="s">
        <v>105</v>
      </c>
    </row>
    <row r="30" spans="1:2">
      <c r="A30" s="19"/>
      <c r="B30" t="s">
        <v>104</v>
      </c>
    </row>
    <row r="31" spans="1:2">
      <c r="A31" s="19"/>
      <c r="B31" t="s">
        <v>106</v>
      </c>
    </row>
    <row r="32" spans="1:2">
      <c r="A32" s="19"/>
      <c r="B32" t="s">
        <v>107</v>
      </c>
    </row>
    <row r="33" spans="1:2">
      <c r="A33" s="19"/>
      <c r="B33" t="s">
        <v>108</v>
      </c>
    </row>
    <row r="34" spans="1:2">
      <c r="A34" s="19"/>
      <c r="B34" t="s">
        <v>109</v>
      </c>
    </row>
    <row r="35" spans="1:2">
      <c r="A35" s="19"/>
      <c r="B35" t="s">
        <v>111</v>
      </c>
    </row>
    <row r="36" spans="1:2">
      <c r="B36" t="s">
        <v>112</v>
      </c>
    </row>
    <row r="37" spans="1:2">
      <c r="A37" s="19"/>
      <c r="B37" t="s">
        <v>113</v>
      </c>
    </row>
    <row r="38" spans="1:2">
      <c r="A38" s="19"/>
      <c r="B38" t="s">
        <v>114</v>
      </c>
    </row>
    <row r="39" spans="1:2">
      <c r="A39" s="19"/>
      <c r="B39" t="s">
        <v>120</v>
      </c>
    </row>
    <row r="40" spans="1:2">
      <c r="A40" s="19"/>
      <c r="B40" t="s">
        <v>115</v>
      </c>
    </row>
    <row r="41" spans="1:2">
      <c r="A41" s="19"/>
      <c r="B41" t="s">
        <v>119</v>
      </c>
    </row>
    <row r="42" spans="1:2">
      <c r="A42" s="19"/>
      <c r="B42" t="s">
        <v>116</v>
      </c>
    </row>
    <row r="43" spans="1:2">
      <c r="A43" s="19"/>
      <c r="B43" t="s">
        <v>118</v>
      </c>
    </row>
    <row r="44" spans="1:2">
      <c r="A44" s="19"/>
      <c r="B44" t="s">
        <v>121</v>
      </c>
    </row>
    <row r="45" spans="1:2">
      <c r="A45" s="19"/>
      <c r="B45" t="s">
        <v>122</v>
      </c>
    </row>
    <row r="46" spans="1:2">
      <c r="A46" s="19"/>
      <c r="B46" t="s">
        <v>123</v>
      </c>
    </row>
    <row r="47" spans="1:2">
      <c r="A47" s="19"/>
      <c r="B47" t="s">
        <v>124</v>
      </c>
    </row>
    <row r="48" spans="1:2">
      <c r="A48" s="19"/>
      <c r="B48" t="s">
        <v>125</v>
      </c>
    </row>
    <row r="49" spans="1:2">
      <c r="A49" s="19"/>
      <c r="B49" t="s">
        <v>126</v>
      </c>
    </row>
    <row r="50" spans="1:2">
      <c r="A50" s="19"/>
      <c r="B50" t="s">
        <v>127</v>
      </c>
    </row>
    <row r="51" spans="1:2">
      <c r="A51" s="19"/>
      <c r="B51" s="24" t="s">
        <v>128</v>
      </c>
    </row>
    <row r="52" spans="1:2">
      <c r="A52" s="19"/>
      <c r="B52" t="s">
        <v>129</v>
      </c>
    </row>
    <row r="53" spans="1:2">
      <c r="A53" s="19"/>
      <c r="B53" t="s">
        <v>130</v>
      </c>
    </row>
    <row r="54" spans="1:2">
      <c r="A54" s="19"/>
      <c r="B54" t="s">
        <v>131</v>
      </c>
    </row>
    <row r="55" spans="1:2">
      <c r="A55" s="19"/>
      <c r="B55" t="s">
        <v>132</v>
      </c>
    </row>
    <row r="56" spans="1:2" ht="29">
      <c r="A56" s="19"/>
      <c r="B56" s="25" t="s">
        <v>133</v>
      </c>
    </row>
    <row r="57" spans="1:2">
      <c r="A57" s="19"/>
      <c r="B57" s="15" t="s">
        <v>136</v>
      </c>
    </row>
    <row r="58" spans="1:2">
      <c r="A58" s="19"/>
      <c r="B58" t="s">
        <v>137</v>
      </c>
    </row>
    <row r="59" spans="1:2">
      <c r="A59" s="19"/>
      <c r="B59" t="s">
        <v>138</v>
      </c>
    </row>
    <row r="60" spans="1:2">
      <c r="A60" s="19"/>
      <c r="B60" t="s">
        <v>139</v>
      </c>
    </row>
    <row r="61" spans="1:2">
      <c r="A61" s="19"/>
      <c r="B61" t="s">
        <v>140</v>
      </c>
    </row>
    <row r="62" spans="1:2">
      <c r="A62" s="19"/>
      <c r="B62" t="s">
        <v>141</v>
      </c>
    </row>
    <row r="63" spans="1:2">
      <c r="A63" s="19"/>
      <c r="B63" t="s">
        <v>142</v>
      </c>
    </row>
    <row r="64" spans="1:2">
      <c r="A64" s="19"/>
      <c r="B64" t="s">
        <v>143</v>
      </c>
    </row>
    <row r="65" spans="1:2">
      <c r="A65" s="19"/>
      <c r="B65" s="24" t="s">
        <v>144</v>
      </c>
    </row>
    <row r="66" spans="1:2">
      <c r="A66" s="19">
        <v>44295.333333333336</v>
      </c>
      <c r="B66" s="15" t="s">
        <v>145</v>
      </c>
    </row>
    <row r="67" spans="1:2">
      <c r="A67" s="19"/>
      <c r="B67" t="s">
        <v>146</v>
      </c>
    </row>
    <row r="68" spans="1:2">
      <c r="A68" s="19"/>
      <c r="B68" t="s">
        <v>147</v>
      </c>
    </row>
    <row r="69" spans="1:2">
      <c r="A69" s="19"/>
      <c r="B69" t="s">
        <v>148</v>
      </c>
    </row>
    <row r="70" spans="1:2">
      <c r="A70" s="19">
        <v>44295.45416666667</v>
      </c>
      <c r="B70" s="15" t="s">
        <v>145</v>
      </c>
    </row>
    <row r="71" spans="1:2">
      <c r="A71" s="19"/>
      <c r="B71" s="15" t="s">
        <v>149</v>
      </c>
    </row>
    <row r="72" spans="1:2">
      <c r="A72" s="19"/>
      <c r="B72" t="s">
        <v>150</v>
      </c>
    </row>
    <row r="73" spans="1:2">
      <c r="A73" s="19"/>
      <c r="B73" t="s">
        <v>151</v>
      </c>
    </row>
    <row r="74" spans="1:2">
      <c r="A74" s="19"/>
      <c r="B74" s="15" t="s">
        <v>154</v>
      </c>
    </row>
    <row r="75" spans="1:2">
      <c r="A75" s="19">
        <v>44297.355856249997</v>
      </c>
      <c r="B75" t="s">
        <v>155</v>
      </c>
    </row>
    <row r="76" spans="1:2">
      <c r="A76" s="19"/>
      <c r="B76" t="s">
        <v>156</v>
      </c>
    </row>
    <row r="77" spans="1:2">
      <c r="A77" s="19"/>
      <c r="B77" t="s">
        <v>157</v>
      </c>
    </row>
    <row r="78" spans="1:2">
      <c r="A78" s="19"/>
      <c r="B78" t="s">
        <v>159</v>
      </c>
    </row>
    <row r="79" spans="1:2">
      <c r="A79" s="19"/>
      <c r="B79" t="s">
        <v>158</v>
      </c>
    </row>
    <row r="80" spans="1:2">
      <c r="A80" s="19"/>
      <c r="B80" t="s">
        <v>160</v>
      </c>
    </row>
    <row r="81" spans="1:2">
      <c r="A81" s="19">
        <v>44297.8298399306</v>
      </c>
      <c r="B81" t="s">
        <v>161</v>
      </c>
    </row>
    <row r="82" spans="1:2">
      <c r="A82" s="19"/>
      <c r="B82" t="s">
        <v>162</v>
      </c>
    </row>
    <row r="83" spans="1:2">
      <c r="A83" s="19"/>
      <c r="B83" t="s">
        <v>163</v>
      </c>
    </row>
    <row r="84" spans="1:2">
      <c r="A84" s="19"/>
      <c r="B84" t="s">
        <v>164</v>
      </c>
    </row>
    <row r="85" spans="1:2">
      <c r="A85" s="19"/>
      <c r="B85" t="s">
        <v>166</v>
      </c>
    </row>
    <row r="86" spans="1:2">
      <c r="A86" s="19"/>
      <c r="B86" t="s">
        <v>167</v>
      </c>
    </row>
    <row r="87" spans="1:2">
      <c r="A87" s="19"/>
      <c r="B87" t="s">
        <v>169</v>
      </c>
    </row>
    <row r="88" spans="1:2">
      <c r="A88" s="19"/>
      <c r="B88" t="s">
        <v>170</v>
      </c>
    </row>
    <row r="89" spans="1:2">
      <c r="A89" s="19"/>
      <c r="B89" t="s">
        <v>171</v>
      </c>
    </row>
    <row r="90" spans="1:2">
      <c r="A90" s="19">
        <v>44299.579150810197</v>
      </c>
      <c r="B90" t="s">
        <v>173</v>
      </c>
    </row>
    <row r="91" spans="1:2">
      <c r="A91" s="19"/>
      <c r="B91" t="s">
        <v>174</v>
      </c>
    </row>
    <row r="92" spans="1:2">
      <c r="A92" s="19">
        <v>44299.694020486102</v>
      </c>
      <c r="B92" t="s">
        <v>175</v>
      </c>
    </row>
    <row r="93" spans="1:2">
      <c r="A93" s="19"/>
      <c r="B93" t="s">
        <v>176</v>
      </c>
    </row>
    <row r="94" spans="1:2">
      <c r="A94" s="19"/>
      <c r="B94" t="s">
        <v>177</v>
      </c>
    </row>
    <row r="95" spans="1:2">
      <c r="A95" s="19"/>
      <c r="B95" t="s">
        <v>178</v>
      </c>
    </row>
    <row r="96" spans="1:2">
      <c r="A96" s="19"/>
      <c r="B96" t="s">
        <v>179</v>
      </c>
    </row>
    <row r="97" spans="1:2">
      <c r="A97" s="19">
        <v>44300.588789467598</v>
      </c>
      <c r="B97" t="s">
        <v>180</v>
      </c>
    </row>
    <row r="98" spans="1:2">
      <c r="A98" s="19"/>
      <c r="B98" t="s">
        <v>182</v>
      </c>
    </row>
    <row r="99" spans="1:2">
      <c r="A99" s="19"/>
      <c r="B99" t="s">
        <v>183</v>
      </c>
    </row>
    <row r="100" spans="1:2">
      <c r="A100" s="19"/>
      <c r="B100" t="s">
        <v>181</v>
      </c>
    </row>
    <row r="101" spans="1:2">
      <c r="A101" s="19"/>
      <c r="B101" t="s">
        <v>184</v>
      </c>
    </row>
    <row r="102" spans="1:2">
      <c r="A102" s="19"/>
      <c r="B102" t="s">
        <v>185</v>
      </c>
    </row>
    <row r="103" spans="1:2">
      <c r="A103" s="19"/>
      <c r="B103" t="s">
        <v>186</v>
      </c>
    </row>
    <row r="104" spans="1:2">
      <c r="A104" s="19"/>
      <c r="B104" t="s">
        <v>189</v>
      </c>
    </row>
    <row r="105" spans="1:2">
      <c r="A105" s="19">
        <v>44302.4714969907</v>
      </c>
      <c r="B105" t="s">
        <v>190</v>
      </c>
    </row>
    <row r="106" spans="1:2">
      <c r="A106" s="19"/>
      <c r="B106" t="s">
        <v>191</v>
      </c>
    </row>
    <row r="107" spans="1:2">
      <c r="A107" s="19"/>
      <c r="B107" t="s">
        <v>192</v>
      </c>
    </row>
    <row r="108" spans="1:2">
      <c r="A108" s="19"/>
      <c r="B108" t="s">
        <v>193</v>
      </c>
    </row>
    <row r="109" spans="1:2">
      <c r="A109" s="19"/>
      <c r="B109" t="s">
        <v>195</v>
      </c>
    </row>
    <row r="110" spans="1:2">
      <c r="A110" s="19"/>
      <c r="B110" t="s">
        <v>196</v>
      </c>
    </row>
    <row r="111" spans="1:2">
      <c r="A111" s="19">
        <v>44303</v>
      </c>
      <c r="B111" t="s">
        <v>197</v>
      </c>
    </row>
    <row r="112" spans="1:2">
      <c r="A112" s="19"/>
      <c r="B112" t="s">
        <v>201</v>
      </c>
    </row>
    <row r="113" spans="1:2">
      <c r="A113" s="19"/>
      <c r="B113" t="s">
        <v>202</v>
      </c>
    </row>
    <row r="114" spans="1:2">
      <c r="A114" s="19">
        <v>44304.534314583303</v>
      </c>
      <c r="B114" t="s">
        <v>203</v>
      </c>
    </row>
    <row r="115" spans="1:2">
      <c r="A115" s="19"/>
      <c r="B115" t="s">
        <v>206</v>
      </c>
    </row>
    <row r="116" spans="1:2">
      <c r="A116" s="19"/>
      <c r="B116" t="s">
        <v>207</v>
      </c>
    </row>
    <row r="117" spans="1:2">
      <c r="A117" s="19"/>
      <c r="B117" t="s">
        <v>208</v>
      </c>
    </row>
    <row r="118" spans="1:2">
      <c r="A118" s="19"/>
      <c r="B118" t="s">
        <v>209</v>
      </c>
    </row>
    <row r="119" spans="1:2">
      <c r="A119" s="19"/>
      <c r="B119" t="s">
        <v>210</v>
      </c>
    </row>
    <row r="120" spans="1:2">
      <c r="A120" s="19">
        <v>44305.451966898101</v>
      </c>
      <c r="B120" t="s">
        <v>211</v>
      </c>
    </row>
    <row r="121" spans="1:2">
      <c r="A121" s="19"/>
      <c r="B121" t="s">
        <v>212</v>
      </c>
    </row>
    <row r="122" spans="1:2">
      <c r="A122" s="19"/>
      <c r="B122" t="s">
        <v>218</v>
      </c>
    </row>
    <row r="123" spans="1:2">
      <c r="A123" s="19"/>
      <c r="B123" t="s">
        <v>216</v>
      </c>
    </row>
    <row r="124" spans="1:2">
      <c r="A124" s="19"/>
      <c r="B124" t="s">
        <v>217</v>
      </c>
    </row>
    <row r="125" spans="1:2">
      <c r="A125" s="19"/>
      <c r="B125" t="s">
        <v>219</v>
      </c>
    </row>
    <row r="126" spans="1:2">
      <c r="A126" s="19"/>
      <c r="B126" t="s">
        <v>220</v>
      </c>
    </row>
    <row r="127" spans="1:2">
      <c r="A127" s="19"/>
      <c r="B127" t="s">
        <v>221</v>
      </c>
    </row>
    <row r="128" spans="1:2">
      <c r="A128" s="19"/>
      <c r="B128" t="s">
        <v>222</v>
      </c>
    </row>
    <row r="129" spans="1:2">
      <c r="A129" s="19"/>
      <c r="B129" t="s">
        <v>223</v>
      </c>
    </row>
    <row r="130" spans="1:2">
      <c r="A130" s="19">
        <v>44306.324938425903</v>
      </c>
      <c r="B130" t="s">
        <v>224</v>
      </c>
    </row>
    <row r="131" spans="1:2">
      <c r="A131" s="19"/>
      <c r="B131" t="s">
        <v>225</v>
      </c>
    </row>
    <row r="132" spans="1:2">
      <c r="A132" s="19"/>
      <c r="B132" t="s">
        <v>226</v>
      </c>
    </row>
    <row r="133" spans="1:2">
      <c r="A133" s="19"/>
      <c r="B133" t="s">
        <v>227</v>
      </c>
    </row>
    <row r="134" spans="1:2">
      <c r="A134" s="19"/>
      <c r="B134" t="s">
        <v>228</v>
      </c>
    </row>
    <row r="135" spans="1:2">
      <c r="A135" s="19"/>
      <c r="B135" t="s">
        <v>229</v>
      </c>
    </row>
    <row r="136" spans="1:2">
      <c r="A136" s="19"/>
      <c r="B136" t="s">
        <v>230</v>
      </c>
    </row>
    <row r="137" spans="1:2">
      <c r="A137" s="19"/>
      <c r="B137" t="s">
        <v>231</v>
      </c>
    </row>
    <row r="138" spans="1:2">
      <c r="A138" s="19"/>
      <c r="B138" t="s">
        <v>232</v>
      </c>
    </row>
    <row r="139" spans="1:2">
      <c r="A139" s="19">
        <v>44307.766821643498</v>
      </c>
      <c r="B139" t="s">
        <v>233</v>
      </c>
    </row>
    <row r="140" spans="1:2">
      <c r="A140" s="19">
        <v>44307.8445818287</v>
      </c>
      <c r="B140" t="s">
        <v>234</v>
      </c>
    </row>
    <row r="141" spans="1:2">
      <c r="A141" s="19">
        <v>44308.488527314803</v>
      </c>
      <c r="B141" t="s">
        <v>235</v>
      </c>
    </row>
    <row r="142" spans="1:2">
      <c r="A142" s="19"/>
      <c r="B142" t="s">
        <v>236</v>
      </c>
    </row>
    <row r="143" spans="1:2">
      <c r="A143" s="19"/>
      <c r="B143" t="s">
        <v>249</v>
      </c>
    </row>
    <row r="144" spans="1:2">
      <c r="A144" s="19">
        <v>44314.278955902802</v>
      </c>
      <c r="B144" t="s">
        <v>250</v>
      </c>
    </row>
    <row r="145" spans="1:2">
      <c r="A145" s="19"/>
      <c r="B145" t="s">
        <v>252</v>
      </c>
    </row>
    <row r="146" spans="1:2">
      <c r="A146" s="19"/>
      <c r="B146" t="s">
        <v>254</v>
      </c>
    </row>
    <row r="147" spans="1:2">
      <c r="A147" s="19">
        <v>44315.688820486102</v>
      </c>
      <c r="B147" t="s">
        <v>259</v>
      </c>
    </row>
    <row r="148" spans="1:2">
      <c r="A148" s="19"/>
      <c r="B148" t="s">
        <v>256</v>
      </c>
    </row>
    <row r="149" spans="1:2">
      <c r="A149" s="19"/>
      <c r="B149" t="s">
        <v>257</v>
      </c>
    </row>
    <row r="150" spans="1:2">
      <c r="A150" s="19"/>
      <c r="B150" t="s">
        <v>258</v>
      </c>
    </row>
    <row r="151" spans="1:2">
      <c r="A151" s="19"/>
      <c r="B151" t="s">
        <v>260</v>
      </c>
    </row>
    <row r="152" spans="1:2">
      <c r="A152" s="19">
        <v>44315.8158616898</v>
      </c>
      <c r="B152" t="s">
        <v>261</v>
      </c>
    </row>
    <row r="153" spans="1:2">
      <c r="A153" s="19"/>
      <c r="B153" t="s">
        <v>262</v>
      </c>
    </row>
    <row r="154" spans="1:2">
      <c r="A154" s="19"/>
      <c r="B154" t="s">
        <v>263</v>
      </c>
    </row>
    <row r="155" spans="1:2">
      <c r="A155" s="19"/>
      <c r="B155" t="s">
        <v>264</v>
      </c>
    </row>
    <row r="156" spans="1:2">
      <c r="A156" s="19"/>
      <c r="B156" t="s">
        <v>265</v>
      </c>
    </row>
    <row r="157" spans="1:2">
      <c r="A157" s="19"/>
      <c r="B157" t="s">
        <v>266</v>
      </c>
    </row>
    <row r="158" spans="1:2">
      <c r="A158" s="19">
        <v>44316.651822337997</v>
      </c>
      <c r="B158" t="s">
        <v>267</v>
      </c>
    </row>
    <row r="159" spans="1:2">
      <c r="A159" s="19"/>
      <c r="B159" t="s">
        <v>269</v>
      </c>
    </row>
    <row r="160" spans="1:2">
      <c r="A160" s="19"/>
      <c r="B160" t="s">
        <v>268</v>
      </c>
    </row>
    <row r="161" spans="1:2">
      <c r="A161" s="19"/>
      <c r="B161" t="s">
        <v>270</v>
      </c>
    </row>
    <row r="162" spans="1:2">
      <c r="A162" s="19"/>
      <c r="B162" t="s">
        <v>271</v>
      </c>
    </row>
    <row r="163" spans="1:2">
      <c r="A163" s="19"/>
      <c r="B163" t="s">
        <v>273</v>
      </c>
    </row>
    <row r="164" spans="1:2">
      <c r="A164" s="19"/>
      <c r="B164" t="s">
        <v>274</v>
      </c>
    </row>
    <row r="165" spans="1:2">
      <c r="A165" s="19"/>
      <c r="B165" t="s">
        <v>276</v>
      </c>
    </row>
    <row r="166" spans="1:2">
      <c r="A166" s="19"/>
      <c r="B166" t="s">
        <v>277</v>
      </c>
    </row>
    <row r="167" spans="1:2">
      <c r="A167" s="19">
        <v>44318.795286805602</v>
      </c>
      <c r="B167" t="s">
        <v>288</v>
      </c>
    </row>
    <row r="168" spans="1:2">
      <c r="A168" s="19"/>
      <c r="B168" t="s">
        <v>287</v>
      </c>
    </row>
    <row r="169" spans="1:2">
      <c r="A169" s="19">
        <v>44319.416666666664</v>
      </c>
      <c r="B169" t="s">
        <v>289</v>
      </c>
    </row>
    <row r="170" spans="1:2">
      <c r="A170" s="19"/>
      <c r="B170" t="s">
        <v>291</v>
      </c>
    </row>
    <row r="171" spans="1:2">
      <c r="A171" s="19">
        <v>44320.589794328705</v>
      </c>
      <c r="B171" t="s">
        <v>292</v>
      </c>
    </row>
    <row r="172" spans="1:2">
      <c r="A172" s="19"/>
      <c r="B172" t="s">
        <v>297</v>
      </c>
    </row>
    <row r="173" spans="1:2">
      <c r="A173" s="19">
        <v>44321</v>
      </c>
      <c r="B173" t="s">
        <v>298</v>
      </c>
    </row>
    <row r="174" spans="1:2">
      <c r="A174" s="19"/>
      <c r="B174" t="s">
        <v>299</v>
      </c>
    </row>
    <row r="175" spans="1:2">
      <c r="A175" s="19"/>
      <c r="B175" t="s">
        <v>300</v>
      </c>
    </row>
    <row r="176" spans="1:2">
      <c r="A176" s="19"/>
      <c r="B176" t="s">
        <v>301</v>
      </c>
    </row>
    <row r="177" spans="1:2">
      <c r="A177" s="19"/>
      <c r="B177" t="s">
        <v>302</v>
      </c>
    </row>
    <row r="178" spans="1:2">
      <c r="A178" s="19"/>
      <c r="B178" t="s">
        <v>303</v>
      </c>
    </row>
    <row r="179" spans="1:2">
      <c r="A179" s="19"/>
      <c r="B179" t="s">
        <v>306</v>
      </c>
    </row>
    <row r="180" spans="1:2">
      <c r="A180" s="19"/>
      <c r="B180" t="s">
        <v>307</v>
      </c>
    </row>
    <row r="181" spans="1:2">
      <c r="A181" s="19"/>
      <c r="B181" t="s">
        <v>309</v>
      </c>
    </row>
    <row r="182" spans="1:2">
      <c r="A182" s="19"/>
      <c r="B182" t="s">
        <v>310</v>
      </c>
    </row>
    <row r="183" spans="1:2">
      <c r="A183" s="19">
        <v>44322.355669791701</v>
      </c>
      <c r="B183" t="s">
        <v>312</v>
      </c>
    </row>
    <row r="184" spans="1:2">
      <c r="A184" s="19"/>
      <c r="B184" t="s">
        <v>314</v>
      </c>
    </row>
    <row r="185" spans="1:2">
      <c r="A185" s="19"/>
      <c r="B185" t="s">
        <v>315</v>
      </c>
    </row>
    <row r="186" spans="1:2">
      <c r="A186" s="19"/>
      <c r="B186" t="s">
        <v>316</v>
      </c>
    </row>
    <row r="187" spans="1:2">
      <c r="A187" s="19"/>
      <c r="B187" t="s">
        <v>317</v>
      </c>
    </row>
    <row r="188" spans="1:2">
      <c r="A188" s="19">
        <v>44323.920671874999</v>
      </c>
      <c r="B188" t="s">
        <v>319</v>
      </c>
    </row>
    <row r="189" spans="1:2">
      <c r="A189" s="19"/>
      <c r="B189" t="s">
        <v>320</v>
      </c>
    </row>
    <row r="190" spans="1:2">
      <c r="A190" s="19"/>
      <c r="B190" t="s">
        <v>321</v>
      </c>
    </row>
    <row r="191" spans="1:2">
      <c r="A191" s="19"/>
      <c r="B191" t="s">
        <v>322</v>
      </c>
    </row>
    <row r="192" spans="1:2">
      <c r="A192" s="19"/>
      <c r="B192" t="s">
        <v>323</v>
      </c>
    </row>
    <row r="193" spans="1:2">
      <c r="A193" s="19"/>
      <c r="B193" t="s">
        <v>324</v>
      </c>
    </row>
    <row r="194" spans="1:2">
      <c r="A194" s="19"/>
      <c r="B194" t="s">
        <v>325</v>
      </c>
    </row>
    <row r="195" spans="1:2">
      <c r="A195" s="19"/>
      <c r="B195" t="s">
        <v>326</v>
      </c>
    </row>
    <row r="196" spans="1:2">
      <c r="A196" s="19"/>
      <c r="B196" t="s">
        <v>327</v>
      </c>
    </row>
    <row r="197" spans="1:2">
      <c r="A197" s="19"/>
      <c r="B197" t="s">
        <v>328</v>
      </c>
    </row>
    <row r="198" spans="1:2">
      <c r="A198" s="19">
        <v>44325.499741435196</v>
      </c>
      <c r="B198" t="s">
        <v>329</v>
      </c>
    </row>
    <row r="199" spans="1:2">
      <c r="A199" s="19"/>
      <c r="B199" t="s">
        <v>330</v>
      </c>
    </row>
    <row r="200" spans="1:2">
      <c r="A200" s="19"/>
      <c r="B200" t="s">
        <v>331</v>
      </c>
    </row>
    <row r="201" spans="1:2">
      <c r="A201" s="19"/>
      <c r="B201" t="s">
        <v>332</v>
      </c>
    </row>
    <row r="202" spans="1:2">
      <c r="A202" s="19"/>
      <c r="B202" t="s">
        <v>333</v>
      </c>
    </row>
    <row r="203" spans="1:2">
      <c r="A203" s="19"/>
      <c r="B203" t="s">
        <v>334</v>
      </c>
    </row>
    <row r="204" spans="1:2">
      <c r="A204" s="19"/>
      <c r="B204" t="s">
        <v>335</v>
      </c>
    </row>
    <row r="205" spans="1:2">
      <c r="A205" s="19"/>
      <c r="B205" t="s">
        <v>336</v>
      </c>
    </row>
    <row r="206" spans="1:2">
      <c r="A206" s="19"/>
      <c r="B206" t="s">
        <v>337</v>
      </c>
    </row>
    <row r="207" spans="1:2">
      <c r="A207" s="19"/>
      <c r="B207" t="s">
        <v>338</v>
      </c>
    </row>
    <row r="208" spans="1:2">
      <c r="A208" s="19"/>
      <c r="B208" t="s">
        <v>339</v>
      </c>
    </row>
    <row r="209" spans="1:2">
      <c r="A209" s="19">
        <v>44326.575224768501</v>
      </c>
      <c r="B209" t="s">
        <v>340</v>
      </c>
    </row>
    <row r="210" spans="1:2">
      <c r="A210" s="19"/>
      <c r="B210" t="s">
        <v>341</v>
      </c>
    </row>
    <row r="211" spans="1:2">
      <c r="A211" s="19"/>
      <c r="B211" t="s">
        <v>342</v>
      </c>
    </row>
    <row r="212" spans="1:2">
      <c r="A212" s="19"/>
      <c r="B212" t="s">
        <v>343</v>
      </c>
    </row>
    <row r="213" spans="1:2">
      <c r="A213" s="19"/>
      <c r="B213" t="s">
        <v>346</v>
      </c>
    </row>
    <row r="214" spans="1:2">
      <c r="A214" s="19">
        <v>44328.702704976902</v>
      </c>
      <c r="B214" t="s">
        <v>347</v>
      </c>
    </row>
    <row r="215" spans="1:2">
      <c r="A215" s="19"/>
      <c r="B215" t="s">
        <v>348</v>
      </c>
    </row>
    <row r="216" spans="1:2">
      <c r="A216" s="19"/>
      <c r="B216" t="s">
        <v>349</v>
      </c>
    </row>
    <row r="217" spans="1:2">
      <c r="A217" s="19"/>
      <c r="B217" t="s">
        <v>351</v>
      </c>
    </row>
    <row r="218" spans="1:2">
      <c r="A218" s="19"/>
      <c r="B218" t="s">
        <v>352</v>
      </c>
    </row>
    <row r="219" spans="1:2">
      <c r="A219" s="19"/>
      <c r="B219" t="s">
        <v>350</v>
      </c>
    </row>
    <row r="220" spans="1:2">
      <c r="A220" s="19"/>
      <c r="B220" t="s">
        <v>354</v>
      </c>
    </row>
    <row r="221" spans="1:2">
      <c r="A221" s="19"/>
      <c r="B221" t="s">
        <v>353</v>
      </c>
    </row>
    <row r="222" spans="1:2">
      <c r="A222" s="19"/>
      <c r="B222" t="s">
        <v>355</v>
      </c>
    </row>
    <row r="223" spans="1:2">
      <c r="A223" s="19"/>
      <c r="B223" t="s">
        <v>356</v>
      </c>
    </row>
    <row r="224" spans="1:2">
      <c r="A224" s="19">
        <v>44333.425679861102</v>
      </c>
      <c r="B224" t="s">
        <v>357</v>
      </c>
    </row>
    <row r="225" spans="1:2">
      <c r="A225" s="19"/>
      <c r="B225" t="s">
        <v>358</v>
      </c>
    </row>
    <row r="226" spans="1:2">
      <c r="A226" s="19"/>
      <c r="B226" t="s">
        <v>362</v>
      </c>
    </row>
    <row r="227" spans="1:2">
      <c r="A227" s="19"/>
      <c r="B227" t="s">
        <v>363</v>
      </c>
    </row>
    <row r="228" spans="1:2">
      <c r="A228" s="19"/>
      <c r="B228" t="s">
        <v>364</v>
      </c>
    </row>
    <row r="229" spans="1:2">
      <c r="A229" s="19"/>
      <c r="B229" t="s">
        <v>365</v>
      </c>
    </row>
    <row r="230" spans="1:2">
      <c r="A230" s="19"/>
      <c r="B230" t="s">
        <v>367</v>
      </c>
    </row>
    <row r="231" spans="1:2">
      <c r="A231" s="19"/>
      <c r="B231" t="s">
        <v>368</v>
      </c>
    </row>
    <row r="232" spans="1:2">
      <c r="A232" s="19">
        <v>44336</v>
      </c>
      <c r="B232" t="s">
        <v>372</v>
      </c>
    </row>
    <row r="233" spans="1:2">
      <c r="A233" s="19"/>
      <c r="B233" t="s">
        <v>373</v>
      </c>
    </row>
    <row r="234" spans="1:2">
      <c r="A234" s="19"/>
      <c r="B234" t="s">
        <v>375</v>
      </c>
    </row>
    <row r="235" spans="1:2">
      <c r="A235" s="19"/>
      <c r="B235" t="s">
        <v>376</v>
      </c>
    </row>
    <row r="236" spans="1:2">
      <c r="A236" s="19"/>
      <c r="B236" t="s">
        <v>379</v>
      </c>
    </row>
    <row r="237" spans="1:2">
      <c r="A237" s="19"/>
      <c r="B237" t="s">
        <v>381</v>
      </c>
    </row>
    <row r="238" spans="1:2">
      <c r="A238" s="19"/>
      <c r="B238" t="s">
        <v>388</v>
      </c>
    </row>
    <row r="239" spans="1:2">
      <c r="A239" s="19"/>
      <c r="B239" t="s">
        <v>387</v>
      </c>
    </row>
    <row r="240" spans="1:2">
      <c r="A240" s="19"/>
      <c r="B240" t="s">
        <v>389</v>
      </c>
    </row>
    <row r="241" spans="1:2">
      <c r="A241" s="19"/>
      <c r="B241" t="s">
        <v>393</v>
      </c>
    </row>
    <row r="242" spans="1:2">
      <c r="A242" s="19"/>
      <c r="B242" t="s">
        <v>395</v>
      </c>
    </row>
    <row r="243" spans="1:2">
      <c r="A243" s="19"/>
      <c r="B243" t="s">
        <v>396</v>
      </c>
    </row>
    <row r="244" spans="1:2">
      <c r="A244" s="19"/>
      <c r="B244" t="s">
        <v>398</v>
      </c>
    </row>
    <row r="245" spans="1:2">
      <c r="A245" s="19">
        <v>44338.757544444401</v>
      </c>
      <c r="B245" t="s">
        <v>397</v>
      </c>
    </row>
    <row r="246" spans="1:2">
      <c r="A246" s="19"/>
      <c r="B246" t="s">
        <v>399</v>
      </c>
    </row>
    <row r="247" spans="1:2">
      <c r="A247" s="19">
        <v>44340.377351157404</v>
      </c>
      <c r="B247" t="s">
        <v>400</v>
      </c>
    </row>
    <row r="248" spans="1:2">
      <c r="A248" s="19"/>
      <c r="B248" t="s">
        <v>401</v>
      </c>
    </row>
    <row r="249" spans="1:2">
      <c r="A249" s="19"/>
      <c r="B249" t="s">
        <v>404</v>
      </c>
    </row>
    <row r="250" spans="1:2">
      <c r="A250" s="19"/>
      <c r="B250" t="s">
        <v>405</v>
      </c>
    </row>
    <row r="251" spans="1:2">
      <c r="A251" s="19"/>
      <c r="B251" t="s">
        <v>406</v>
      </c>
    </row>
    <row r="252" spans="1:2">
      <c r="A252" s="19"/>
      <c r="B252" t="s">
        <v>408</v>
      </c>
    </row>
    <row r="253" spans="1:2">
      <c r="A253" s="19"/>
      <c r="B253" t="s">
        <v>409</v>
      </c>
    </row>
    <row r="254" spans="1:2">
      <c r="B254" t="s">
        <v>410</v>
      </c>
    </row>
    <row r="255" spans="1:2">
      <c r="A255" s="19">
        <v>44341.368147569403</v>
      </c>
      <c r="B255" t="s">
        <v>411</v>
      </c>
    </row>
    <row r="256" spans="1:2">
      <c r="A256" s="19"/>
      <c r="B256" t="s">
        <v>413</v>
      </c>
    </row>
    <row r="257" spans="1:2">
      <c r="A257" s="19"/>
      <c r="B257" t="s">
        <v>416</v>
      </c>
    </row>
    <row r="258" spans="1:2">
      <c r="A258" s="19"/>
      <c r="B258" t="s">
        <v>419</v>
      </c>
    </row>
    <row r="259" spans="1:2">
      <c r="A259" s="19"/>
      <c r="B259" t="s">
        <v>420</v>
      </c>
    </row>
    <row r="260" spans="1:2">
      <c r="A260" s="19"/>
      <c r="B260" t="s">
        <v>421</v>
      </c>
    </row>
    <row r="261" spans="1:2">
      <c r="A261" s="19"/>
      <c r="B261" t="s">
        <v>422</v>
      </c>
    </row>
    <row r="262" spans="1:2">
      <c r="A262" s="19"/>
      <c r="B262" t="s">
        <v>423</v>
      </c>
    </row>
    <row r="263" spans="1:2">
      <c r="A263" s="19"/>
      <c r="B263" t="s">
        <v>425</v>
      </c>
    </row>
    <row r="264" spans="1:2">
      <c r="A264" s="19"/>
      <c r="B264" t="s">
        <v>426</v>
      </c>
    </row>
    <row r="265" spans="1:2">
      <c r="A265" s="19"/>
      <c r="B265" t="s">
        <v>427</v>
      </c>
    </row>
    <row r="266" spans="1:2">
      <c r="A266" s="19"/>
      <c r="B266" t="s">
        <v>428</v>
      </c>
    </row>
    <row r="267" spans="1:2">
      <c r="A267" s="19">
        <v>44343.596566666703</v>
      </c>
      <c r="B267" t="s">
        <v>429</v>
      </c>
    </row>
    <row r="268" spans="1:2">
      <c r="A268" s="19"/>
      <c r="B268" t="s">
        <v>430</v>
      </c>
    </row>
    <row r="269" spans="1:2">
      <c r="A269" s="19"/>
      <c r="B269" t="s">
        <v>431</v>
      </c>
    </row>
    <row r="270" spans="1:2">
      <c r="A270" s="19"/>
      <c r="B270" t="s">
        <v>482</v>
      </c>
    </row>
    <row r="271" spans="1:2">
      <c r="A271" s="19"/>
      <c r="B271" t="s">
        <v>483</v>
      </c>
    </row>
    <row r="272" spans="1:2">
      <c r="A272" s="19"/>
      <c r="B272" t="s">
        <v>484</v>
      </c>
    </row>
    <row r="273" spans="1:2">
      <c r="A273" s="19"/>
      <c r="B273" t="s">
        <v>485</v>
      </c>
    </row>
    <row r="274" spans="1:2">
      <c r="A274" s="19"/>
      <c r="B274" t="s">
        <v>486</v>
      </c>
    </row>
    <row r="275" spans="1:2">
      <c r="A275" s="19"/>
      <c r="B275" t="s">
        <v>488</v>
      </c>
    </row>
    <row r="276" spans="1:2">
      <c r="A276" s="19">
        <v>44352.575020601798</v>
      </c>
      <c r="B276" t="s">
        <v>490</v>
      </c>
    </row>
    <row r="277" spans="1:2">
      <c r="A277" s="19"/>
      <c r="B277" t="s">
        <v>489</v>
      </c>
    </row>
    <row r="278" spans="1:2">
      <c r="A278" s="19"/>
      <c r="B278" t="s">
        <v>491</v>
      </c>
    </row>
    <row r="279" spans="1:2">
      <c r="A279" s="19">
        <v>44353.419314120401</v>
      </c>
      <c r="B279" t="s">
        <v>492</v>
      </c>
    </row>
    <row r="280" spans="1:2">
      <c r="A280" s="19"/>
      <c r="B280" t="s">
        <v>498</v>
      </c>
    </row>
    <row r="281" spans="1:2">
      <c r="A281" s="19"/>
      <c r="B281" t="s">
        <v>493</v>
      </c>
    </row>
    <row r="282" spans="1:2">
      <c r="A282" s="19"/>
      <c r="B282" t="s">
        <v>494</v>
      </c>
    </row>
    <row r="283" spans="1:2">
      <c r="A283" s="19"/>
      <c r="B283" t="s">
        <v>495</v>
      </c>
    </row>
    <row r="284" spans="1:2">
      <c r="A284" s="19"/>
      <c r="B284" t="s">
        <v>497</v>
      </c>
    </row>
    <row r="285" spans="1:2">
      <c r="A285" s="19"/>
      <c r="B285" t="s">
        <v>499</v>
      </c>
    </row>
    <row r="286" spans="1:2">
      <c r="A286" s="19"/>
      <c r="B286" t="s">
        <v>500</v>
      </c>
    </row>
    <row r="287" spans="1:2">
      <c r="A287" s="19"/>
      <c r="B287" t="s">
        <v>501</v>
      </c>
    </row>
    <row r="288" spans="1:2">
      <c r="A288" s="19"/>
      <c r="B288" t="s">
        <v>502</v>
      </c>
    </row>
    <row r="289" spans="1:2">
      <c r="A289" s="19"/>
      <c r="B289" t="s">
        <v>503</v>
      </c>
    </row>
    <row r="290" spans="1:2">
      <c r="A290" s="19"/>
      <c r="B290" t="s">
        <v>504</v>
      </c>
    </row>
    <row r="291" spans="1:2">
      <c r="A291" s="19"/>
      <c r="B291" t="s">
        <v>505</v>
      </c>
    </row>
    <row r="292" spans="1:2">
      <c r="A292" s="19"/>
      <c r="B292" t="s">
        <v>506</v>
      </c>
    </row>
    <row r="293" spans="1:2">
      <c r="A293" s="19"/>
      <c r="B293" t="s">
        <v>507</v>
      </c>
    </row>
    <row r="294" spans="1:2">
      <c r="A294" s="19"/>
      <c r="B294" t="s">
        <v>509</v>
      </c>
    </row>
    <row r="295" spans="1:2">
      <c r="A295" s="19"/>
      <c r="B295" t="s">
        <v>508</v>
      </c>
    </row>
    <row r="296" spans="1:2">
      <c r="A296" s="19"/>
      <c r="B296" t="s">
        <v>511</v>
      </c>
    </row>
    <row r="297" spans="1:2">
      <c r="A297" s="19"/>
      <c r="B297" t="s">
        <v>512</v>
      </c>
    </row>
    <row r="298" spans="1:2">
      <c r="A298" s="19"/>
      <c r="B298" t="s">
        <v>515</v>
      </c>
    </row>
    <row r="299" spans="1:2">
      <c r="A299" s="19"/>
      <c r="B299" t="s">
        <v>516</v>
      </c>
    </row>
    <row r="300" spans="1:2">
      <c r="A300" s="19">
        <v>44356.777344212998</v>
      </c>
      <c r="B300" t="s">
        <v>517</v>
      </c>
    </row>
    <row r="301" spans="1:2">
      <c r="A301" s="19"/>
      <c r="B301" t="s">
        <v>518</v>
      </c>
    </row>
    <row r="302" spans="1:2">
      <c r="A302" s="19"/>
      <c r="B302" t="s">
        <v>519</v>
      </c>
    </row>
    <row r="303" spans="1:2">
      <c r="A303" s="19"/>
      <c r="B303" t="s">
        <v>520</v>
      </c>
    </row>
    <row r="304" spans="1:2" ht="29">
      <c r="A304" s="19"/>
      <c r="B304" s="6" t="s">
        <v>521</v>
      </c>
    </row>
    <row r="305" spans="1:2">
      <c r="A305" s="19"/>
      <c r="B305" t="s">
        <v>522</v>
      </c>
    </row>
    <row r="306" spans="1:2">
      <c r="A306" s="19"/>
      <c r="B306" t="s">
        <v>523</v>
      </c>
    </row>
    <row r="307" spans="1:2">
      <c r="A307" s="19"/>
      <c r="B307" t="s">
        <v>524</v>
      </c>
    </row>
    <row r="308" spans="1:2">
      <c r="A308" s="19"/>
      <c r="B308" t="s">
        <v>525</v>
      </c>
    </row>
    <row r="309" spans="1:2">
      <c r="A309" s="19"/>
      <c r="B309" t="s">
        <v>526</v>
      </c>
    </row>
    <row r="310" spans="1:2">
      <c r="A310" s="19">
        <v>44357.347470833301</v>
      </c>
      <c r="B310" t="s">
        <v>527</v>
      </c>
    </row>
    <row r="311" spans="1:2">
      <c r="A311" s="19"/>
      <c r="B311" t="s">
        <v>530</v>
      </c>
    </row>
    <row r="312" spans="1:2">
      <c r="A312" s="19"/>
      <c r="B312" t="s">
        <v>531</v>
      </c>
    </row>
    <row r="313" spans="1:2">
      <c r="A313" s="19"/>
      <c r="B313" t="s">
        <v>533</v>
      </c>
    </row>
    <row r="314" spans="1:2">
      <c r="A314" s="19"/>
      <c r="B314" t="s">
        <v>534</v>
      </c>
    </row>
    <row r="315" spans="1:2">
      <c r="A315" s="19"/>
      <c r="B315" t="s">
        <v>535</v>
      </c>
    </row>
    <row r="316" spans="1:2">
      <c r="A316" s="19"/>
      <c r="B316" t="s">
        <v>536</v>
      </c>
    </row>
    <row r="317" spans="1:2">
      <c r="A317" s="19"/>
      <c r="B317" t="s">
        <v>537</v>
      </c>
    </row>
    <row r="318" spans="1:2">
      <c r="A318" s="19"/>
      <c r="B318" t="s">
        <v>538</v>
      </c>
    </row>
    <row r="319" spans="1:2">
      <c r="A319" s="19"/>
      <c r="B319" t="s">
        <v>539</v>
      </c>
    </row>
    <row r="320" spans="1:2">
      <c r="A320" s="19"/>
      <c r="B320" t="s">
        <v>540</v>
      </c>
    </row>
    <row r="321" spans="1:2">
      <c r="A321" s="19"/>
      <c r="B321" t="s">
        <v>541</v>
      </c>
    </row>
    <row r="322" spans="1:2">
      <c r="A322" s="19"/>
      <c r="B322" t="s">
        <v>542</v>
      </c>
    </row>
    <row r="323" spans="1:2">
      <c r="A323" s="19">
        <v>44359.798668518502</v>
      </c>
      <c r="B323" t="s">
        <v>543</v>
      </c>
    </row>
    <row r="324" spans="1:2">
      <c r="A324" s="19"/>
      <c r="B324" t="s">
        <v>544</v>
      </c>
    </row>
    <row r="325" spans="1:2">
      <c r="A325" s="19">
        <v>44360.301544444403</v>
      </c>
      <c r="B325" t="s">
        <v>545</v>
      </c>
    </row>
    <row r="326" spans="1:2">
      <c r="A326" s="19"/>
      <c r="B326" t="s">
        <v>546</v>
      </c>
    </row>
    <row r="327" spans="1:2">
      <c r="A327" s="19"/>
      <c r="B327" t="s">
        <v>547</v>
      </c>
    </row>
    <row r="328" spans="1:2">
      <c r="A328" s="19"/>
      <c r="B328" t="s">
        <v>548</v>
      </c>
    </row>
    <row r="329" spans="1:2">
      <c r="A329" s="19"/>
      <c r="B329" t="s">
        <v>549</v>
      </c>
    </row>
    <row r="330" spans="1:2">
      <c r="A330" s="19"/>
      <c r="B330" t="s">
        <v>550</v>
      </c>
    </row>
    <row r="331" spans="1:2">
      <c r="A331" s="19"/>
      <c r="B331" t="s">
        <v>551</v>
      </c>
    </row>
    <row r="332" spans="1:2" ht="29">
      <c r="A332" s="19"/>
      <c r="B332" s="6" t="s">
        <v>556</v>
      </c>
    </row>
    <row r="333" spans="1:2">
      <c r="A333" s="19"/>
      <c r="B333" t="s">
        <v>552</v>
      </c>
    </row>
    <row r="334" spans="1:2">
      <c r="A334" s="19"/>
      <c r="B334" t="s">
        <v>553</v>
      </c>
    </row>
    <row r="335" spans="1:2">
      <c r="A335" s="19"/>
      <c r="B335" t="s">
        <v>554</v>
      </c>
    </row>
    <row r="336" spans="1:2">
      <c r="A336" s="19"/>
      <c r="B336" t="s">
        <v>560</v>
      </c>
    </row>
    <row r="337" spans="1:2">
      <c r="A337" s="19">
        <v>44360.751121412002</v>
      </c>
      <c r="B337" t="s">
        <v>555</v>
      </c>
    </row>
    <row r="338" spans="1:2">
      <c r="A338" s="19"/>
      <c r="B338" t="s">
        <v>557</v>
      </c>
    </row>
    <row r="339" spans="1:2">
      <c r="A339" s="19"/>
      <c r="B339" t="s">
        <v>558</v>
      </c>
    </row>
    <row r="340" spans="1:2">
      <c r="A340" s="19"/>
      <c r="B340" t="s">
        <v>559</v>
      </c>
    </row>
    <row r="341" spans="1:2">
      <c r="A341" s="19"/>
      <c r="B341" t="s">
        <v>566</v>
      </c>
    </row>
    <row r="342" spans="1:2" ht="29">
      <c r="A342" s="19"/>
      <c r="B342" s="6" t="s">
        <v>561</v>
      </c>
    </row>
    <row r="343" spans="1:2" ht="29">
      <c r="A343" s="19"/>
      <c r="B343" s="6" t="s">
        <v>568</v>
      </c>
    </row>
    <row r="344" spans="1:2">
      <c r="A344" s="19"/>
      <c r="B344" t="s">
        <v>563</v>
      </c>
    </row>
    <row r="345" spans="1:2" ht="29">
      <c r="A345" s="19"/>
      <c r="B345" s="6" t="s">
        <v>565</v>
      </c>
    </row>
    <row r="346" spans="1:2">
      <c r="A346" s="19"/>
      <c r="B346" t="s">
        <v>567</v>
      </c>
    </row>
    <row r="347" spans="1:2">
      <c r="A347" s="19"/>
      <c r="B347" t="s">
        <v>569</v>
      </c>
    </row>
    <row r="348" spans="1:2">
      <c r="A348" s="19"/>
      <c r="B348" t="s">
        <v>571</v>
      </c>
    </row>
    <row r="349" spans="1:2" ht="29">
      <c r="A349" s="19"/>
      <c r="B349" s="6" t="s">
        <v>572</v>
      </c>
    </row>
    <row r="350" spans="1:2">
      <c r="A350" s="19"/>
      <c r="B350" t="s">
        <v>573</v>
      </c>
    </row>
    <row r="351" spans="1:2">
      <c r="A351" s="19"/>
      <c r="B351" t="s">
        <v>574</v>
      </c>
    </row>
    <row r="352" spans="1:2">
      <c r="A352" s="19"/>
      <c r="B352" t="s">
        <v>575</v>
      </c>
    </row>
    <row r="353" spans="1:2">
      <c r="A353" s="19">
        <v>44362.670448611098</v>
      </c>
      <c r="B353" t="s">
        <v>576</v>
      </c>
    </row>
    <row r="354" spans="1:2">
      <c r="A354" s="19"/>
      <c r="B354" t="s">
        <v>577</v>
      </c>
    </row>
    <row r="355" spans="1:2">
      <c r="A355" s="19"/>
      <c r="B355" t="s">
        <v>578</v>
      </c>
    </row>
    <row r="356" spans="1:2">
      <c r="A356" s="19"/>
      <c r="B356" t="s">
        <v>580</v>
      </c>
    </row>
    <row r="357" spans="1:2">
      <c r="A357" s="19"/>
      <c r="B357" t="s">
        <v>581</v>
      </c>
    </row>
    <row r="358" spans="1:2">
      <c r="A358" s="19"/>
      <c r="B358" t="s">
        <v>583</v>
      </c>
    </row>
    <row r="359" spans="1:2">
      <c r="A359" s="19"/>
      <c r="B359" t="s">
        <v>584</v>
      </c>
    </row>
    <row r="360" spans="1:2">
      <c r="A360" s="19"/>
      <c r="B360" t="s">
        <v>585</v>
      </c>
    </row>
    <row r="361" spans="1:2">
      <c r="A361" s="19"/>
      <c r="B361" t="s">
        <v>586</v>
      </c>
    </row>
    <row r="362" spans="1:2">
      <c r="A362" s="19"/>
      <c r="B362" s="32" t="s">
        <v>595</v>
      </c>
    </row>
    <row r="363" spans="1:2">
      <c r="A363" s="19"/>
      <c r="B363" t="s">
        <v>587</v>
      </c>
    </row>
    <row r="364" spans="1:2">
      <c r="A364" s="19"/>
      <c r="B364" t="s">
        <v>588</v>
      </c>
    </row>
    <row r="365" spans="1:2">
      <c r="A365" s="19"/>
      <c r="B365" t="s">
        <v>589</v>
      </c>
    </row>
    <row r="366" spans="1:2">
      <c r="A366" s="19"/>
      <c r="B366" t="s">
        <v>590</v>
      </c>
    </row>
    <row r="367" spans="1:2">
      <c r="A367" s="19">
        <v>44363.678779398098</v>
      </c>
      <c r="B367" t="s">
        <v>591</v>
      </c>
    </row>
    <row r="368" spans="1:2">
      <c r="A368" s="19"/>
      <c r="B368" t="s">
        <v>592</v>
      </c>
    </row>
    <row r="369" spans="1:2">
      <c r="A369" s="19"/>
      <c r="B369" t="s">
        <v>593</v>
      </c>
    </row>
    <row r="370" spans="1:2">
      <c r="A370" s="19">
        <v>44364.255856481483</v>
      </c>
      <c r="B370" t="s">
        <v>594</v>
      </c>
    </row>
    <row r="371" spans="1:2">
      <c r="A371" s="19"/>
      <c r="B371" t="s">
        <v>596</v>
      </c>
    </row>
    <row r="372" spans="1:2">
      <c r="A372" s="19"/>
      <c r="B372" t="s">
        <v>597</v>
      </c>
    </row>
    <row r="373" spans="1:2">
      <c r="A373" s="19"/>
      <c r="B373" t="s">
        <v>598</v>
      </c>
    </row>
    <row r="374" spans="1:2">
      <c r="A374" s="19"/>
      <c r="B374" t="s">
        <v>599</v>
      </c>
    </row>
    <row r="375" spans="1:2">
      <c r="A375" s="19"/>
      <c r="B375" t="s">
        <v>600</v>
      </c>
    </row>
    <row r="376" spans="1:2">
      <c r="A376" s="19"/>
      <c r="B376" t="s">
        <v>601</v>
      </c>
    </row>
    <row r="377" spans="1:2">
      <c r="A377" s="19"/>
      <c r="B377" t="s">
        <v>602</v>
      </c>
    </row>
    <row r="378" spans="1:2">
      <c r="A378" s="19"/>
      <c r="B378" t="s">
        <v>605</v>
      </c>
    </row>
    <row r="379" spans="1:2">
      <c r="A379" s="19">
        <v>44364.571406713003</v>
      </c>
      <c r="B379" t="s">
        <v>603</v>
      </c>
    </row>
    <row r="380" spans="1:2">
      <c r="A380" s="19"/>
      <c r="B380" t="s">
        <v>606</v>
      </c>
    </row>
    <row r="381" spans="1:2">
      <c r="A381" s="19"/>
      <c r="B381" t="s">
        <v>607</v>
      </c>
    </row>
    <row r="382" spans="1:2">
      <c r="A382" s="19"/>
      <c r="B382" t="s">
        <v>609</v>
      </c>
    </row>
    <row r="383" spans="1:2">
      <c r="A383" s="19"/>
      <c r="B383" t="s">
        <v>610</v>
      </c>
    </row>
    <row r="384" spans="1:2">
      <c r="A384" s="19">
        <v>44365.652302546303</v>
      </c>
      <c r="B384" t="s">
        <v>612</v>
      </c>
    </row>
    <row r="385" spans="1:2">
      <c r="A385" s="19"/>
      <c r="B385" t="s">
        <v>615</v>
      </c>
    </row>
    <row r="386" spans="1:2">
      <c r="A386" s="19"/>
      <c r="B386" t="s">
        <v>616</v>
      </c>
    </row>
    <row r="387" spans="1:2">
      <c r="A387" s="19"/>
      <c r="B387" t="s">
        <v>617</v>
      </c>
    </row>
    <row r="388" spans="1:2">
      <c r="A388" s="19"/>
      <c r="B388" t="s">
        <v>618</v>
      </c>
    </row>
    <row r="389" spans="1:2">
      <c r="A389" s="19"/>
      <c r="B389" t="s">
        <v>619</v>
      </c>
    </row>
    <row r="390" spans="1:2" ht="29">
      <c r="A390" s="19">
        <v>44366.343164699101</v>
      </c>
      <c r="B390" s="6" t="s">
        <v>620</v>
      </c>
    </row>
    <row r="391" spans="1:2">
      <c r="A391" s="19"/>
      <c r="B391" t="s">
        <v>621</v>
      </c>
    </row>
    <row r="392" spans="1:2">
      <c r="A392" s="19"/>
      <c r="B392" t="s">
        <v>622</v>
      </c>
    </row>
    <row r="393" spans="1:2">
      <c r="A393" s="19"/>
      <c r="B393" t="s">
        <v>623</v>
      </c>
    </row>
    <row r="394" spans="1:2">
      <c r="A394" s="19"/>
      <c r="B394" t="s">
        <v>626</v>
      </c>
    </row>
    <row r="395" spans="1:2" ht="29">
      <c r="A395" s="19"/>
      <c r="B395" s="6" t="s">
        <v>627</v>
      </c>
    </row>
    <row r="396" spans="1:2">
      <c r="A396" s="19"/>
      <c r="B396" t="s">
        <v>628</v>
      </c>
    </row>
    <row r="397" spans="1:2">
      <c r="A397" s="19"/>
      <c r="B397" t="s">
        <v>629</v>
      </c>
    </row>
    <row r="398" spans="1:2">
      <c r="A398" s="19"/>
      <c r="B398" t="s">
        <v>630</v>
      </c>
    </row>
    <row r="399" spans="1:2">
      <c r="A399" s="19"/>
      <c r="B399" t="s">
        <v>631</v>
      </c>
    </row>
    <row r="400" spans="1:2">
      <c r="A400" s="19"/>
      <c r="B400" t="s">
        <v>632</v>
      </c>
    </row>
    <row r="401" spans="1:2">
      <c r="A401" s="19"/>
      <c r="B401" t="s">
        <v>635</v>
      </c>
    </row>
    <row r="402" spans="1:2">
      <c r="A402" s="19"/>
      <c r="B402" t="s">
        <v>636</v>
      </c>
    </row>
    <row r="403" spans="1:2">
      <c r="A403" s="42">
        <v>44368.569395023202</v>
      </c>
      <c r="B403" s="6" t="s">
        <v>633</v>
      </c>
    </row>
    <row r="404" spans="1:2">
      <c r="A404" s="42"/>
      <c r="B404" s="6" t="s">
        <v>634</v>
      </c>
    </row>
    <row r="405" spans="1:2" ht="29">
      <c r="A405" s="42">
        <v>44370.624910532402</v>
      </c>
      <c r="B405" s="6" t="s">
        <v>637</v>
      </c>
    </row>
    <row r="406" spans="1:2">
      <c r="A406" s="42"/>
      <c r="B406" s="6" t="s">
        <v>640</v>
      </c>
    </row>
    <row r="407" spans="1:2">
      <c r="A407" s="42"/>
      <c r="B407" s="6" t="s">
        <v>641</v>
      </c>
    </row>
    <row r="408" spans="1:2">
      <c r="A408" s="42">
        <v>44377.714576967599</v>
      </c>
      <c r="B408" s="6" t="s">
        <v>642</v>
      </c>
    </row>
    <row r="409" spans="1:2">
      <c r="A409" s="42"/>
      <c r="B409" s="6" t="s">
        <v>643</v>
      </c>
    </row>
    <row r="410" spans="1:2">
      <c r="A410" s="42"/>
      <c r="B410" s="6" t="s">
        <v>645</v>
      </c>
    </row>
    <row r="411" spans="1:2">
      <c r="A411" s="42"/>
      <c r="B411" s="6" t="s">
        <v>646</v>
      </c>
    </row>
    <row r="412" spans="1:2">
      <c r="A412" s="42">
        <v>44378.460482060204</v>
      </c>
      <c r="B412" s="6" t="s">
        <v>654</v>
      </c>
    </row>
    <row r="413" spans="1:2">
      <c r="A413" s="42"/>
      <c r="B413" s="6" t="s">
        <v>655</v>
      </c>
    </row>
    <row r="414" spans="1:2">
      <c r="A414" s="42"/>
      <c r="B414" s="6" t="s">
        <v>656</v>
      </c>
    </row>
    <row r="415" spans="1:2">
      <c r="A415" s="42"/>
      <c r="B415" s="6" t="s">
        <v>660</v>
      </c>
    </row>
    <row r="416" spans="1:2">
      <c r="A416" s="42"/>
      <c r="B416" s="6" t="s">
        <v>661</v>
      </c>
    </row>
    <row r="417" spans="1:2">
      <c r="A417" s="42"/>
      <c r="B417" s="6" t="s">
        <v>670</v>
      </c>
    </row>
    <row r="418" spans="1:2">
      <c r="A418" s="42"/>
      <c r="B418" s="6" t="s">
        <v>671</v>
      </c>
    </row>
    <row r="419" spans="1:2">
      <c r="A419" s="42">
        <v>44379.903977661997</v>
      </c>
      <c r="B419" s="6" t="s">
        <v>672</v>
      </c>
    </row>
    <row r="420" spans="1:2">
      <c r="A420" s="42"/>
      <c r="B420" s="6" t="s">
        <v>673</v>
      </c>
    </row>
    <row r="421" spans="1:2">
      <c r="A421" s="42"/>
      <c r="B421" s="6" t="s">
        <v>674</v>
      </c>
    </row>
    <row r="422" spans="1:2">
      <c r="A422" s="42"/>
      <c r="B422" s="6" t="s">
        <v>675</v>
      </c>
    </row>
    <row r="423" spans="1:2">
      <c r="A423" s="42"/>
      <c r="B423" s="6" t="s">
        <v>676</v>
      </c>
    </row>
    <row r="424" spans="1:2">
      <c r="A424" s="42"/>
      <c r="B424" s="6" t="s">
        <v>678</v>
      </c>
    </row>
    <row r="425" spans="1:2">
      <c r="A425" s="42"/>
      <c r="B425" s="6" t="s">
        <v>677</v>
      </c>
    </row>
    <row r="426" spans="1:2">
      <c r="A426" s="42">
        <v>44381.743217592499</v>
      </c>
      <c r="B426" s="6" t="s">
        <v>682</v>
      </c>
    </row>
    <row r="427" spans="1:2">
      <c r="A427" s="42"/>
      <c r="B427" s="6" t="s">
        <v>679</v>
      </c>
    </row>
    <row r="428" spans="1:2">
      <c r="A428" s="42"/>
      <c r="B428" s="6" t="s">
        <v>680</v>
      </c>
    </row>
    <row r="429" spans="1:2">
      <c r="A429" s="42">
        <v>44382.434702199098</v>
      </c>
      <c r="B429" s="6" t="s">
        <v>681</v>
      </c>
    </row>
    <row r="430" spans="1:2">
      <c r="A430" s="42"/>
      <c r="B430" s="6" t="s">
        <v>683</v>
      </c>
    </row>
    <row r="431" spans="1:2">
      <c r="A431" s="42"/>
      <c r="B431" s="6" t="s">
        <v>684</v>
      </c>
    </row>
    <row r="432" spans="1:2">
      <c r="A432" s="42"/>
      <c r="B432" s="6" t="s">
        <v>685</v>
      </c>
    </row>
    <row r="433" spans="1:2">
      <c r="A433" s="42"/>
      <c r="B433" s="6" t="s">
        <v>686</v>
      </c>
    </row>
    <row r="434" spans="1:2">
      <c r="A434" s="42">
        <v>44389.828451736103</v>
      </c>
      <c r="B434" s="6" t="s">
        <v>687</v>
      </c>
    </row>
    <row r="435" spans="1:2">
      <c r="A435" s="42"/>
      <c r="B435" s="6" t="s">
        <v>689</v>
      </c>
    </row>
    <row r="436" spans="1:2" ht="29">
      <c r="A436" s="42">
        <v>44390.399459953704</v>
      </c>
      <c r="B436" s="6" t="s">
        <v>694</v>
      </c>
    </row>
    <row r="437" spans="1:2">
      <c r="A437" s="42"/>
      <c r="B437" s="6" t="s">
        <v>690</v>
      </c>
    </row>
    <row r="438" spans="1:2">
      <c r="A438" s="42"/>
      <c r="B438" s="6" t="s">
        <v>691</v>
      </c>
    </row>
    <row r="439" spans="1:2">
      <c r="A439" s="42"/>
      <c r="B439" s="6" t="s">
        <v>693</v>
      </c>
    </row>
    <row r="440" spans="1:2">
      <c r="A440" s="42"/>
      <c r="B440" s="6" t="s">
        <v>692</v>
      </c>
    </row>
    <row r="441" spans="1:2">
      <c r="A441" s="42">
        <v>44391.441843865701</v>
      </c>
      <c r="B441" s="6" t="s">
        <v>695</v>
      </c>
    </row>
    <row r="442" spans="1:2">
      <c r="A442" s="42"/>
      <c r="B442" s="6" t="s">
        <v>698</v>
      </c>
    </row>
    <row r="443" spans="1:2">
      <c r="A443" s="42"/>
      <c r="B443" s="6" t="s">
        <v>699</v>
      </c>
    </row>
    <row r="444" spans="1:2">
      <c r="A444" s="42">
        <v>44392.6351945602</v>
      </c>
      <c r="B444" s="6" t="s">
        <v>700</v>
      </c>
    </row>
    <row r="445" spans="1:2">
      <c r="A445" s="42"/>
      <c r="B445" s="6" t="s">
        <v>701</v>
      </c>
    </row>
    <row r="446" spans="1:2">
      <c r="A446" s="42"/>
      <c r="B446" s="6" t="s">
        <v>702</v>
      </c>
    </row>
    <row r="447" spans="1:2">
      <c r="A447" s="42"/>
      <c r="B447" s="6" t="s">
        <v>703</v>
      </c>
    </row>
    <row r="448" spans="1:2">
      <c r="A448" s="42"/>
      <c r="B448" s="6" t="s">
        <v>704</v>
      </c>
    </row>
    <row r="449" spans="1:2">
      <c r="A449" s="42"/>
      <c r="B449" s="6" t="s">
        <v>705</v>
      </c>
    </row>
    <row r="450" spans="1:2">
      <c r="A450" s="42">
        <v>44393.596008449102</v>
      </c>
      <c r="B450" s="6" t="s">
        <v>708</v>
      </c>
    </row>
    <row r="451" spans="1:2" ht="29">
      <c r="A451" s="42"/>
      <c r="B451" s="6" t="s">
        <v>709</v>
      </c>
    </row>
    <row r="452" spans="1:2">
      <c r="A452" s="42"/>
      <c r="B452" s="6" t="s">
        <v>710</v>
      </c>
    </row>
    <row r="453" spans="1:2">
      <c r="A453" s="42">
        <v>44394.344260300903</v>
      </c>
      <c r="B453" s="6" t="s">
        <v>711</v>
      </c>
    </row>
    <row r="454" spans="1:2">
      <c r="A454" s="42"/>
      <c r="B454" s="6" t="s">
        <v>712</v>
      </c>
    </row>
    <row r="455" spans="1:2">
      <c r="A455" s="42"/>
      <c r="B455" s="6" t="s">
        <v>713</v>
      </c>
    </row>
    <row r="456" spans="1:2">
      <c r="A456" s="42"/>
      <c r="B456" s="6" t="s">
        <v>714</v>
      </c>
    </row>
    <row r="457" spans="1:2">
      <c r="A457" s="42"/>
      <c r="B457" s="6" t="s">
        <v>715</v>
      </c>
    </row>
    <row r="458" spans="1:2">
      <c r="A458" s="42"/>
      <c r="B458" s="6" t="s">
        <v>716</v>
      </c>
    </row>
    <row r="459" spans="1:2">
      <c r="A459" s="42">
        <v>44396.432169791697</v>
      </c>
      <c r="B459" s="6" t="s">
        <v>717</v>
      </c>
    </row>
    <row r="460" spans="1:2">
      <c r="A460" s="42"/>
      <c r="B460" s="6" t="s">
        <v>718</v>
      </c>
    </row>
    <row r="461" spans="1:2">
      <c r="A461" s="42"/>
      <c r="B461" s="6" t="s">
        <v>719</v>
      </c>
    </row>
    <row r="462" spans="1:2">
      <c r="A462" s="42"/>
      <c r="B462" s="6" t="s">
        <v>720</v>
      </c>
    </row>
    <row r="463" spans="1:2">
      <c r="A463" s="42"/>
      <c r="B463" s="6" t="s">
        <v>723</v>
      </c>
    </row>
    <row r="464" spans="1:2">
      <c r="A464" s="42"/>
      <c r="B464" s="6" t="s">
        <v>724</v>
      </c>
    </row>
    <row r="465" spans="1:2">
      <c r="A465" s="42"/>
      <c r="B465" s="6" t="s">
        <v>725</v>
      </c>
    </row>
    <row r="466" spans="1:2">
      <c r="A466" s="42"/>
      <c r="B466" s="6" t="s">
        <v>726</v>
      </c>
    </row>
    <row r="467" spans="1:2">
      <c r="A467" s="42">
        <v>44397.760985416702</v>
      </c>
      <c r="B467" s="6" t="s">
        <v>727</v>
      </c>
    </row>
    <row r="468" spans="1:2">
      <c r="A468" s="42"/>
      <c r="B468" s="6" t="s">
        <v>728</v>
      </c>
    </row>
    <row r="469" spans="1:2">
      <c r="A469" s="42"/>
      <c r="B469" s="6" t="s">
        <v>729</v>
      </c>
    </row>
    <row r="470" spans="1:2">
      <c r="A470" s="42"/>
      <c r="B470" s="6" t="s">
        <v>730</v>
      </c>
    </row>
    <row r="471" spans="1:2">
      <c r="A471" s="42"/>
      <c r="B471" s="6" t="s">
        <v>732</v>
      </c>
    </row>
    <row r="472" spans="1:2">
      <c r="A472" s="42"/>
      <c r="B472" s="6" t="s">
        <v>731</v>
      </c>
    </row>
    <row r="473" spans="1:2">
      <c r="A473" s="42"/>
      <c r="B473" s="6" t="s">
        <v>733</v>
      </c>
    </row>
    <row r="474" spans="1:2">
      <c r="A474" s="42"/>
      <c r="B474" s="6" t="s">
        <v>734</v>
      </c>
    </row>
    <row r="475" spans="1:2">
      <c r="A475" s="42"/>
      <c r="B475" s="6" t="s">
        <v>735</v>
      </c>
    </row>
    <row r="476" spans="1:2">
      <c r="A476" s="42"/>
      <c r="B476" s="6" t="s">
        <v>736</v>
      </c>
    </row>
    <row r="477" spans="1:2">
      <c r="A477" s="42"/>
      <c r="B477" s="6" t="s">
        <v>737</v>
      </c>
    </row>
    <row r="478" spans="1:2">
      <c r="A478" s="42"/>
      <c r="B478" s="6" t="s">
        <v>738</v>
      </c>
    </row>
    <row r="479" spans="1:2">
      <c r="A479" s="42"/>
      <c r="B479" s="6" t="s">
        <v>739</v>
      </c>
    </row>
    <row r="480" spans="1:2" ht="29">
      <c r="A480" s="42"/>
      <c r="B480" s="6" t="s">
        <v>740</v>
      </c>
    </row>
    <row r="481" spans="1:2">
      <c r="A481" s="42"/>
      <c r="B481" s="6" t="s">
        <v>741</v>
      </c>
    </row>
    <row r="482" spans="1:2">
      <c r="A482" s="42"/>
      <c r="B482" s="6" t="s">
        <v>742</v>
      </c>
    </row>
    <row r="483" spans="1:2">
      <c r="A483" s="42">
        <v>44400.683648495396</v>
      </c>
      <c r="B483" s="6" t="s">
        <v>743</v>
      </c>
    </row>
    <row r="484" spans="1:2">
      <c r="A484" s="42"/>
      <c r="B484" s="6" t="s">
        <v>744</v>
      </c>
    </row>
    <row r="485" spans="1:2">
      <c r="A485" s="42"/>
      <c r="B485" s="6" t="s">
        <v>745</v>
      </c>
    </row>
    <row r="486" spans="1:2">
      <c r="A486" s="42">
        <v>44402.489091782401</v>
      </c>
      <c r="B486" s="6" t="s">
        <v>747</v>
      </c>
    </row>
    <row r="487" spans="1:2">
      <c r="A487" s="42"/>
      <c r="B487" s="6" t="s">
        <v>749</v>
      </c>
    </row>
    <row r="488" spans="1:2">
      <c r="A488" s="42"/>
      <c r="B488" s="6" t="s">
        <v>751</v>
      </c>
    </row>
    <row r="489" spans="1:2">
      <c r="A489" s="42"/>
      <c r="B489" s="6" t="s">
        <v>752</v>
      </c>
    </row>
    <row r="490" spans="1:2">
      <c r="A490" s="42">
        <v>44403.537572337998</v>
      </c>
      <c r="B490" s="6" t="s">
        <v>753</v>
      </c>
    </row>
    <row r="491" spans="1:2">
      <c r="A491" s="42"/>
      <c r="B491" s="6" t="s">
        <v>754</v>
      </c>
    </row>
    <row r="492" spans="1:2">
      <c r="A492" s="42"/>
      <c r="B492" s="57" t="s">
        <v>757</v>
      </c>
    </row>
    <row r="493" spans="1:2">
      <c r="A493" s="42"/>
      <c r="B493" s="6" t="s">
        <v>755</v>
      </c>
    </row>
    <row r="494" spans="1:2">
      <c r="A494" s="42"/>
      <c r="B494" s="6" t="s">
        <v>756</v>
      </c>
    </row>
    <row r="495" spans="1:2">
      <c r="A495" s="42"/>
      <c r="B495" s="6" t="s">
        <v>758</v>
      </c>
    </row>
    <row r="496" spans="1:2">
      <c r="A496" s="42"/>
      <c r="B496" s="6" t="s">
        <v>759</v>
      </c>
    </row>
    <row r="497" spans="1:2">
      <c r="A497" s="42">
        <v>44406.638095601898</v>
      </c>
      <c r="B497" s="6" t="s">
        <v>760</v>
      </c>
    </row>
    <row r="498" spans="1:2">
      <c r="A498" s="42"/>
      <c r="B498" s="6" t="s">
        <v>761</v>
      </c>
    </row>
    <row r="499" spans="1:2">
      <c r="A499" s="42"/>
      <c r="B499" s="6" t="s">
        <v>762</v>
      </c>
    </row>
    <row r="500" spans="1:2">
      <c r="A500" s="42"/>
      <c r="B500" s="58" t="s">
        <v>763</v>
      </c>
    </row>
    <row r="501" spans="1:2">
      <c r="A501" s="42"/>
      <c r="B501" t="s">
        <v>764</v>
      </c>
    </row>
    <row r="502" spans="1:2">
      <c r="A502" s="42">
        <v>44408.754447337997</v>
      </c>
      <c r="B502" t="s">
        <v>765</v>
      </c>
    </row>
    <row r="503" spans="1:2">
      <c r="A503" s="42"/>
      <c r="B503" t="s">
        <v>766</v>
      </c>
    </row>
    <row r="504" spans="1:2">
      <c r="A504" s="42"/>
      <c r="B504" t="s">
        <v>767</v>
      </c>
    </row>
    <row r="505" spans="1:2">
      <c r="A505" s="42"/>
      <c r="B505" t="s">
        <v>768</v>
      </c>
    </row>
    <row r="506" spans="1:2">
      <c r="A506" s="42"/>
      <c r="B506" t="s">
        <v>769</v>
      </c>
    </row>
    <row r="507" spans="1:2">
      <c r="A507" s="42"/>
      <c r="B507" t="s">
        <v>770</v>
      </c>
    </row>
    <row r="508" spans="1:2">
      <c r="A508" s="42"/>
      <c r="B508" t="s">
        <v>771</v>
      </c>
    </row>
    <row r="509" spans="1:2">
      <c r="A509" s="42">
        <v>44411.598780671302</v>
      </c>
      <c r="B509" t="s">
        <v>772</v>
      </c>
    </row>
    <row r="510" spans="1:2">
      <c r="A510" s="42"/>
      <c r="B510" t="s">
        <v>773</v>
      </c>
    </row>
    <row r="511" spans="1:2">
      <c r="A511" s="42"/>
      <c r="B511" t="s">
        <v>774</v>
      </c>
    </row>
    <row r="512" spans="1:2">
      <c r="A512" s="42">
        <v>44412.306777199097</v>
      </c>
      <c r="B512" t="s">
        <v>776</v>
      </c>
    </row>
    <row r="513" spans="1:2">
      <c r="A513" s="42"/>
      <c r="B513" t="s">
        <v>777</v>
      </c>
    </row>
    <row r="514" spans="1:2">
      <c r="A514" s="42"/>
      <c r="B514" t="s">
        <v>778</v>
      </c>
    </row>
    <row r="515" spans="1:2">
      <c r="A515" s="42">
        <v>44414.485728240703</v>
      </c>
      <c r="B515" t="s">
        <v>779</v>
      </c>
    </row>
    <row r="516" spans="1:2">
      <c r="A516" s="42"/>
      <c r="B516" t="s">
        <v>790</v>
      </c>
    </row>
    <row r="517" spans="1:2">
      <c r="A517" s="42"/>
      <c r="B517" t="s">
        <v>780</v>
      </c>
    </row>
    <row r="518" spans="1:2">
      <c r="A518" s="42"/>
      <c r="B518" t="s">
        <v>781</v>
      </c>
    </row>
    <row r="519" spans="1:2">
      <c r="A519" s="42"/>
      <c r="B519" t="s">
        <v>783</v>
      </c>
    </row>
    <row r="520" spans="1:2">
      <c r="A520" s="42"/>
      <c r="B520" t="s">
        <v>784</v>
      </c>
    </row>
    <row r="521" spans="1:2">
      <c r="A521" s="42"/>
      <c r="B521" t="s">
        <v>785</v>
      </c>
    </row>
    <row r="522" spans="1:2">
      <c r="A522" s="42">
        <v>44415.399330208304</v>
      </c>
      <c r="B522" t="s">
        <v>791</v>
      </c>
    </row>
    <row r="523" spans="1:2">
      <c r="A523" s="42"/>
      <c r="B523" t="s">
        <v>792</v>
      </c>
    </row>
    <row r="524" spans="1:2">
      <c r="A524" s="42"/>
      <c r="B524" t="s">
        <v>793</v>
      </c>
    </row>
    <row r="525" spans="1:2">
      <c r="A525" s="42"/>
      <c r="B525" t="s">
        <v>794</v>
      </c>
    </row>
    <row r="526" spans="1:2">
      <c r="A526" s="42"/>
      <c r="B526" t="s">
        <v>795</v>
      </c>
    </row>
    <row r="527" spans="1:2">
      <c r="A527" s="42"/>
      <c r="B527" t="s">
        <v>796</v>
      </c>
    </row>
    <row r="528" spans="1:2">
      <c r="A528" s="42"/>
      <c r="B528" t="s">
        <v>797</v>
      </c>
    </row>
    <row r="529" spans="1:2">
      <c r="A529" s="42"/>
      <c r="B529" t="s">
        <v>799</v>
      </c>
    </row>
    <row r="530" spans="1:2">
      <c r="A530" s="42"/>
      <c r="B530" t="s">
        <v>800</v>
      </c>
    </row>
    <row r="531" spans="1:2">
      <c r="A531" s="42"/>
      <c r="B531" t="s">
        <v>801</v>
      </c>
    </row>
    <row r="532" spans="1:2">
      <c r="A532" s="42"/>
      <c r="B532" t="s">
        <v>802</v>
      </c>
    </row>
    <row r="533" spans="1:2">
      <c r="A533" s="42">
        <v>44417.196603588003</v>
      </c>
      <c r="B533" t="s">
        <v>803</v>
      </c>
    </row>
    <row r="534" spans="1:2">
      <c r="A534" s="42"/>
      <c r="B534" t="s">
        <v>804</v>
      </c>
    </row>
    <row r="535" spans="1:2">
      <c r="A535" s="42"/>
      <c r="B535" t="s">
        <v>805</v>
      </c>
    </row>
    <row r="536" spans="1:2">
      <c r="A536" s="42"/>
      <c r="B536" t="s">
        <v>806</v>
      </c>
    </row>
    <row r="537" spans="1:2">
      <c r="A537" s="42"/>
      <c r="B537" t="s">
        <v>807</v>
      </c>
    </row>
    <row r="538" spans="1:2">
      <c r="A538" s="42"/>
      <c r="B538" t="s">
        <v>811</v>
      </c>
    </row>
    <row r="539" spans="1:2">
      <c r="A539" s="42">
        <v>44578.832814120397</v>
      </c>
      <c r="B539" t="s">
        <v>819</v>
      </c>
    </row>
    <row r="540" spans="1:2">
      <c r="A540" s="42">
        <v>44585.5426770833</v>
      </c>
      <c r="B540" t="s">
        <v>846</v>
      </c>
    </row>
    <row r="541" spans="1:2">
      <c r="A541" s="42">
        <v>44586.280075000002</v>
      </c>
      <c r="B541" t="s">
        <v>850</v>
      </c>
    </row>
    <row r="542" spans="1:2">
      <c r="A542" s="42">
        <v>44586.656645023097</v>
      </c>
      <c r="B542" t="s">
        <v>854</v>
      </c>
    </row>
    <row r="543" spans="1:2">
      <c r="A543" s="42">
        <v>44587.275448726898</v>
      </c>
      <c r="B543" t="s">
        <v>856</v>
      </c>
    </row>
    <row r="544" spans="1:2">
      <c r="A544" s="42">
        <v>44587.795490625002</v>
      </c>
      <c r="B544" t="s">
        <v>858</v>
      </c>
    </row>
    <row r="545" spans="1:2">
      <c r="A545" s="42"/>
      <c r="B545" t="s">
        <v>859</v>
      </c>
    </row>
    <row r="546" spans="1:2">
      <c r="A546" s="42">
        <v>44588.788017708299</v>
      </c>
      <c r="B546" t="s">
        <v>862</v>
      </c>
    </row>
    <row r="547" spans="1:2">
      <c r="A547" s="42"/>
      <c r="B547" t="s">
        <v>870</v>
      </c>
    </row>
    <row r="548" spans="1:2">
      <c r="A548" s="42"/>
      <c r="B548" t="s">
        <v>869</v>
      </c>
    </row>
    <row r="549" spans="1:2">
      <c r="A549" s="42"/>
      <c r="B549" t="s">
        <v>877</v>
      </c>
    </row>
    <row r="550" spans="1:2">
      <c r="A550" s="42"/>
      <c r="B550" t="s">
        <v>878</v>
      </c>
    </row>
    <row r="551" spans="1:2">
      <c r="A551" s="42"/>
      <c r="B551" t="s">
        <v>879</v>
      </c>
    </row>
    <row r="552" spans="1:2">
      <c r="A552" s="42"/>
      <c r="B552" t="s">
        <v>880</v>
      </c>
    </row>
    <row r="553" spans="1:2">
      <c r="A553" s="42"/>
      <c r="B553" t="s">
        <v>881</v>
      </c>
    </row>
    <row r="554" spans="1:2">
      <c r="A554" s="42"/>
      <c r="B554" t="s">
        <v>882</v>
      </c>
    </row>
    <row r="555" spans="1:2">
      <c r="A555" s="42"/>
      <c r="B555" t="s">
        <v>883</v>
      </c>
    </row>
    <row r="556" spans="1:2">
      <c r="A556" s="42"/>
      <c r="B556" t="s">
        <v>884</v>
      </c>
    </row>
    <row r="557" spans="1:2">
      <c r="A557" s="42"/>
      <c r="B557" t="s">
        <v>889</v>
      </c>
    </row>
    <row r="558" spans="1:2">
      <c r="A558" s="42"/>
      <c r="B558" t="s">
        <v>890</v>
      </c>
    </row>
    <row r="559" spans="1:2">
      <c r="A559" s="42"/>
      <c r="B559" t="s">
        <v>891</v>
      </c>
    </row>
    <row r="560" spans="1:2">
      <c r="A560" s="42"/>
      <c r="B560" t="s">
        <v>896</v>
      </c>
    </row>
    <row r="561" spans="1:2">
      <c r="A561" s="42"/>
      <c r="B561" t="s">
        <v>897</v>
      </c>
    </row>
    <row r="562" spans="1:2">
      <c r="A562" s="42"/>
      <c r="B562" t="s">
        <v>898</v>
      </c>
    </row>
    <row r="563" spans="1:2">
      <c r="A563" s="42"/>
      <c r="B563" t="s">
        <v>899</v>
      </c>
    </row>
    <row r="564" spans="1:2">
      <c r="A564" s="42"/>
      <c r="B564" t="s">
        <v>901</v>
      </c>
    </row>
    <row r="565" spans="1:2">
      <c r="A565" s="42"/>
      <c r="B565" t="s">
        <v>902</v>
      </c>
    </row>
    <row r="566" spans="1:2">
      <c r="A566" s="42">
        <v>44597.555416666597</v>
      </c>
      <c r="B566" t="s">
        <v>903</v>
      </c>
    </row>
    <row r="567" spans="1:2">
      <c r="A567" s="42">
        <v>44602.7170197917</v>
      </c>
      <c r="B567" t="s">
        <v>904</v>
      </c>
    </row>
    <row r="568" spans="1:2">
      <c r="A568" s="42"/>
      <c r="B568" t="s">
        <v>905</v>
      </c>
    </row>
    <row r="569" spans="1:2">
      <c r="A569" s="42"/>
      <c r="B569" t="s">
        <v>906</v>
      </c>
    </row>
    <row r="570" spans="1:2">
      <c r="A570" s="42"/>
      <c r="B570" t="s">
        <v>907</v>
      </c>
    </row>
    <row r="571" spans="1:2">
      <c r="A571" s="42"/>
      <c r="B571" t="s">
        <v>910</v>
      </c>
    </row>
    <row r="572" spans="1:2">
      <c r="A572" s="42"/>
      <c r="B572" t="s">
        <v>911</v>
      </c>
    </row>
    <row r="573" spans="1:2">
      <c r="A573" s="42">
        <v>44614.404053935199</v>
      </c>
      <c r="B573" t="s">
        <v>912</v>
      </c>
    </row>
    <row r="574" spans="1:2">
      <c r="A574" s="42"/>
      <c r="B574" t="s">
        <v>913</v>
      </c>
    </row>
    <row r="575" spans="1:2">
      <c r="A575" s="42"/>
      <c r="B575" t="s">
        <v>915</v>
      </c>
    </row>
    <row r="576" spans="1:2">
      <c r="A576" s="42"/>
      <c r="B576" t="s">
        <v>916</v>
      </c>
    </row>
    <row r="577" spans="1:2">
      <c r="A577" s="42"/>
      <c r="B577" t="s">
        <v>917</v>
      </c>
    </row>
    <row r="578" spans="1:2">
      <c r="A578" s="42"/>
      <c r="B578" t="s">
        <v>918</v>
      </c>
    </row>
    <row r="579" spans="1:2">
      <c r="A579" s="42">
        <v>44615.590889930601</v>
      </c>
      <c r="B579" t="s">
        <v>919</v>
      </c>
    </row>
    <row r="580" spans="1:2">
      <c r="A580" s="42">
        <v>44616.283217592601</v>
      </c>
      <c r="B580" t="s">
        <v>921</v>
      </c>
    </row>
    <row r="581" spans="1:2">
      <c r="A581" s="42"/>
      <c r="B581" t="s">
        <v>922</v>
      </c>
    </row>
    <row r="582" spans="1:2">
      <c r="A582" s="42"/>
      <c r="B582" t="s">
        <v>923</v>
      </c>
    </row>
    <row r="583" spans="1:2">
      <c r="A583" s="42"/>
      <c r="B583" t="s">
        <v>924</v>
      </c>
    </row>
    <row r="584" spans="1:2">
      <c r="A584" s="42">
        <v>44618.651001041697</v>
      </c>
      <c r="B584" t="s">
        <v>925</v>
      </c>
    </row>
    <row r="585" spans="1:2">
      <c r="A585" s="42"/>
      <c r="B585" t="s">
        <v>926</v>
      </c>
    </row>
    <row r="586" spans="1:2">
      <c r="A586" s="42">
        <v>44619.920509606498</v>
      </c>
      <c r="B586" t="s">
        <v>927</v>
      </c>
    </row>
    <row r="587" spans="1:2">
      <c r="A587" s="42"/>
      <c r="B587" t="s">
        <v>928</v>
      </c>
    </row>
    <row r="588" spans="1:2">
      <c r="A588" s="42"/>
      <c r="B588" t="s">
        <v>929</v>
      </c>
    </row>
    <row r="589" spans="1:2">
      <c r="A589" s="42"/>
      <c r="B589" t="s">
        <v>930</v>
      </c>
    </row>
    <row r="590" spans="1:2">
      <c r="A590" s="42"/>
      <c r="B590" t="s">
        <v>931</v>
      </c>
    </row>
    <row r="591" spans="1:2">
      <c r="A591" s="42"/>
      <c r="B591" t="s">
        <v>932</v>
      </c>
    </row>
    <row r="592" spans="1:2">
      <c r="A592" s="42"/>
      <c r="B592" t="s">
        <v>935</v>
      </c>
    </row>
    <row r="593" spans="1:2">
      <c r="A593" s="42"/>
      <c r="B593" t="s">
        <v>936</v>
      </c>
    </row>
    <row r="594" spans="1:2">
      <c r="A594" s="42"/>
      <c r="B594" t="s">
        <v>937</v>
      </c>
    </row>
    <row r="595" spans="1:2">
      <c r="A595" s="42"/>
      <c r="B595" t="s">
        <v>938</v>
      </c>
    </row>
    <row r="596" spans="1:2">
      <c r="A596" s="42"/>
      <c r="B596" t="s">
        <v>939</v>
      </c>
    </row>
    <row r="597" spans="1:2">
      <c r="A597" s="42"/>
      <c r="B597" t="s">
        <v>940</v>
      </c>
    </row>
    <row r="598" spans="1:2">
      <c r="A598" s="42"/>
      <c r="B598" t="s">
        <v>941</v>
      </c>
    </row>
    <row r="599" spans="1:2">
      <c r="A599" s="42"/>
      <c r="B599" t="s">
        <v>942</v>
      </c>
    </row>
    <row r="600" spans="1:2">
      <c r="A600" s="42">
        <v>44630.964798379602</v>
      </c>
      <c r="B600" t="s">
        <v>943</v>
      </c>
    </row>
    <row r="601" spans="1:2">
      <c r="A601" s="42">
        <v>44633.425590161998</v>
      </c>
      <c r="B601" t="s">
        <v>946</v>
      </c>
    </row>
    <row r="602" spans="1:2">
      <c r="A602" s="42"/>
      <c r="B602" t="s">
        <v>944</v>
      </c>
    </row>
    <row r="603" spans="1:2">
      <c r="A603" s="42"/>
      <c r="B603" t="s">
        <v>945</v>
      </c>
    </row>
    <row r="604" spans="1:2">
      <c r="A604" s="42"/>
      <c r="B604" t="s">
        <v>947</v>
      </c>
    </row>
    <row r="605" spans="1:2">
      <c r="A605" s="42"/>
      <c r="B605" t="s">
        <v>949</v>
      </c>
    </row>
    <row r="606" spans="1:2">
      <c r="A606" s="42"/>
      <c r="B606" t="s">
        <v>950</v>
      </c>
    </row>
    <row r="607" spans="1:2">
      <c r="A607" s="42">
        <v>44637.781481134298</v>
      </c>
      <c r="B607" t="s">
        <v>954</v>
      </c>
    </row>
    <row r="608" spans="1:2">
      <c r="A608" s="42">
        <v>44638.499925578697</v>
      </c>
      <c r="B608" t="s">
        <v>958</v>
      </c>
    </row>
    <row r="609" spans="1:2">
      <c r="A609" s="42"/>
      <c r="B609" t="s">
        <v>959</v>
      </c>
    </row>
    <row r="610" spans="1:2">
      <c r="A610" s="42"/>
      <c r="B610" t="s">
        <v>960</v>
      </c>
    </row>
    <row r="611" spans="1:2">
      <c r="A611" s="42"/>
      <c r="B611" t="s">
        <v>966</v>
      </c>
    </row>
    <row r="612" spans="1:2">
      <c r="A612" s="42"/>
      <c r="B612" t="s">
        <v>963</v>
      </c>
    </row>
    <row r="613" spans="1:2">
      <c r="A613" s="42"/>
      <c r="B613" t="s">
        <v>964</v>
      </c>
    </row>
    <row r="614" spans="1:2">
      <c r="A614" s="42"/>
      <c r="B614" t="s">
        <v>965</v>
      </c>
    </row>
    <row r="615" spans="1:2">
      <c r="A615" s="42"/>
      <c r="B615" t="s">
        <v>967</v>
      </c>
    </row>
    <row r="616" spans="1:2">
      <c r="A616" s="42"/>
      <c r="B616" t="s">
        <v>968</v>
      </c>
    </row>
    <row r="617" spans="1:2">
      <c r="A617" s="42"/>
      <c r="B617" t="s">
        <v>969</v>
      </c>
    </row>
    <row r="618" spans="1:2">
      <c r="A618" s="42"/>
      <c r="B618" t="s">
        <v>970</v>
      </c>
    </row>
    <row r="619" spans="1:2">
      <c r="A619" s="42"/>
      <c r="B619" t="s">
        <v>971</v>
      </c>
    </row>
    <row r="620" spans="1:2">
      <c r="A620" s="42">
        <v>44645.404101620399</v>
      </c>
      <c r="B620" t="s">
        <v>973</v>
      </c>
    </row>
    <row r="621" spans="1:2">
      <c r="A621" s="42"/>
      <c r="B621" t="s">
        <v>974</v>
      </c>
    </row>
    <row r="622" spans="1:2">
      <c r="A622" s="42"/>
      <c r="B622" t="s">
        <v>975</v>
      </c>
    </row>
    <row r="623" spans="1:2">
      <c r="A623" s="42"/>
      <c r="B623" t="s">
        <v>976</v>
      </c>
    </row>
    <row r="624" spans="1:2">
      <c r="A624" s="42">
        <v>44646.453155555602</v>
      </c>
      <c r="B624" t="s">
        <v>977</v>
      </c>
    </row>
    <row r="625" spans="1:2">
      <c r="A625" s="42"/>
      <c r="B625" t="s">
        <v>979</v>
      </c>
    </row>
    <row r="626" spans="1:2">
      <c r="A626" s="42">
        <v>44647.337539699103</v>
      </c>
      <c r="B626" t="s">
        <v>980</v>
      </c>
    </row>
    <row r="627" spans="1:2">
      <c r="A627" s="42"/>
      <c r="B627" t="s">
        <v>981</v>
      </c>
    </row>
    <row r="628" spans="1:2">
      <c r="A628" s="42"/>
      <c r="B628" t="s">
        <v>982</v>
      </c>
    </row>
    <row r="629" spans="1:2">
      <c r="A629" s="42"/>
      <c r="B629" t="s">
        <v>983</v>
      </c>
    </row>
    <row r="630" spans="1:2">
      <c r="A630" s="42"/>
      <c r="B630" t="s">
        <v>984</v>
      </c>
    </row>
    <row r="631" spans="1:2">
      <c r="A631" s="42"/>
      <c r="B631" t="s">
        <v>985</v>
      </c>
    </row>
    <row r="632" spans="1:2">
      <c r="A632" s="42"/>
      <c r="B632" t="s">
        <v>986</v>
      </c>
    </row>
    <row r="633" spans="1:2">
      <c r="A633" s="42"/>
      <c r="B633" t="s">
        <v>987</v>
      </c>
    </row>
    <row r="634" spans="1:2">
      <c r="A634" s="42"/>
      <c r="B634" t="s">
        <v>988</v>
      </c>
    </row>
    <row r="635" spans="1:2">
      <c r="A635" s="42"/>
      <c r="B635" t="s">
        <v>989</v>
      </c>
    </row>
    <row r="636" spans="1:2">
      <c r="A636" s="42"/>
      <c r="B636" t="s">
        <v>990</v>
      </c>
    </row>
    <row r="637" spans="1:2">
      <c r="A637" s="42">
        <v>44648.420485648101</v>
      </c>
      <c r="B637" t="s">
        <v>991</v>
      </c>
    </row>
    <row r="638" spans="1:2">
      <c r="A638" s="42"/>
      <c r="B638" t="s">
        <v>992</v>
      </c>
    </row>
    <row r="639" spans="1:2">
      <c r="A639" s="42"/>
      <c r="B639" t="s">
        <v>993</v>
      </c>
    </row>
    <row r="640" spans="1:2">
      <c r="A640" s="42"/>
      <c r="B640" t="s">
        <v>994</v>
      </c>
    </row>
    <row r="641" spans="1:2">
      <c r="A641" s="42"/>
      <c r="B641" t="s">
        <v>997</v>
      </c>
    </row>
    <row r="642" spans="1:2">
      <c r="A642" s="42">
        <v>44651.913386689797</v>
      </c>
      <c r="B642" t="s">
        <v>996</v>
      </c>
    </row>
    <row r="643" spans="1:2">
      <c r="A643" s="42"/>
      <c r="B643" t="s">
        <v>998</v>
      </c>
    </row>
    <row r="644" spans="1:2">
      <c r="A644" s="42"/>
      <c r="B644" t="s">
        <v>999</v>
      </c>
    </row>
    <row r="645" spans="1:2">
      <c r="A645" s="42">
        <v>44655.703434490701</v>
      </c>
      <c r="B645" t="s">
        <v>1000</v>
      </c>
    </row>
    <row r="646" spans="1:2">
      <c r="A646" s="42">
        <v>44666.621734375003</v>
      </c>
      <c r="B646" t="s">
        <v>1002</v>
      </c>
    </row>
    <row r="647" spans="1:2">
      <c r="A647" s="42">
        <v>44682.384163773102</v>
      </c>
      <c r="B647" t="s">
        <v>1487</v>
      </c>
    </row>
    <row r="648" spans="1:2">
      <c r="A648" s="42">
        <v>44683.867431828701</v>
      </c>
      <c r="B648" t="s">
        <v>1491</v>
      </c>
    </row>
    <row r="649" spans="1:2">
      <c r="A649" s="42"/>
      <c r="B649" t="s">
        <v>1492</v>
      </c>
    </row>
    <row r="650" spans="1:2">
      <c r="A650" s="42">
        <v>44686.339017129598</v>
      </c>
      <c r="B650" s="117" t="s">
        <v>1494</v>
      </c>
    </row>
    <row r="651" spans="1:2">
      <c r="A651" s="42"/>
      <c r="B651" t="s">
        <v>1495</v>
      </c>
    </row>
    <row r="652" spans="1:2">
      <c r="A652" s="42"/>
    </row>
    <row r="653" spans="1:2">
      <c r="A653" s="42"/>
    </row>
    <row r="654" spans="1:2">
      <c r="A654" s="42"/>
    </row>
    <row r="655" spans="1:2">
      <c r="A655" s="42"/>
    </row>
    <row r="656" spans="1:2">
      <c r="A656" s="42"/>
    </row>
    <row r="657" spans="1:1">
      <c r="A657" s="42"/>
    </row>
    <row r="658" spans="1:1">
      <c r="A658" s="42"/>
    </row>
    <row r="659" spans="1:1">
      <c r="A659" s="42"/>
    </row>
    <row r="660" spans="1:1">
      <c r="A660" s="42"/>
    </row>
    <row r="661" spans="1:1">
      <c r="A661" s="42"/>
    </row>
    <row r="662" spans="1:1">
      <c r="A662" s="42"/>
    </row>
    <row r="663" spans="1:1">
      <c r="A663" s="42"/>
    </row>
    <row r="664" spans="1:1">
      <c r="A664" s="42"/>
    </row>
    <row r="665" spans="1:1">
      <c r="A665" s="42"/>
    </row>
    <row r="666" spans="1:1">
      <c r="A666" s="42"/>
    </row>
    <row r="667" spans="1:1">
      <c r="A667" s="42"/>
    </row>
    <row r="668" spans="1:1">
      <c r="A668" s="42"/>
    </row>
    <row r="669" spans="1:1">
      <c r="A669" s="42"/>
    </row>
    <row r="670" spans="1:1">
      <c r="A670" s="42"/>
    </row>
    <row r="671" spans="1:1">
      <c r="A671" s="42"/>
    </row>
    <row r="672" spans="1:1">
      <c r="A672" s="42"/>
    </row>
    <row r="673" spans="1:1">
      <c r="A673" s="42"/>
    </row>
    <row r="674" spans="1:1">
      <c r="A674" s="42"/>
    </row>
    <row r="675" spans="1:1">
      <c r="A675" s="42"/>
    </row>
    <row r="676" spans="1:1">
      <c r="A676" s="42"/>
    </row>
    <row r="677" spans="1:1">
      <c r="A677" s="42"/>
    </row>
    <row r="678" spans="1:1">
      <c r="A678" s="42"/>
    </row>
    <row r="679" spans="1:1">
      <c r="A679" s="42"/>
    </row>
    <row r="680" spans="1:1">
      <c r="A680" s="42"/>
    </row>
    <row r="681" spans="1:1">
      <c r="A681" s="42"/>
    </row>
    <row r="682" spans="1:1">
      <c r="A682" s="42"/>
    </row>
    <row r="683" spans="1:1">
      <c r="A683" s="42"/>
    </row>
    <row r="684" spans="1:1">
      <c r="A684" s="42"/>
    </row>
    <row r="685" spans="1:1">
      <c r="A685" s="42"/>
    </row>
    <row r="686" spans="1:1">
      <c r="A686" s="42"/>
    </row>
    <row r="687" spans="1:1">
      <c r="A687" s="42"/>
    </row>
    <row r="688" spans="1:1">
      <c r="A688" s="42"/>
    </row>
    <row r="689" spans="1:1">
      <c r="A689" s="42"/>
    </row>
    <row r="690" spans="1:1">
      <c r="A690" s="42"/>
    </row>
    <row r="691" spans="1:1">
      <c r="A691" s="42"/>
    </row>
    <row r="692" spans="1:1">
      <c r="A692" s="42"/>
    </row>
    <row r="693" spans="1:1">
      <c r="A693" s="42"/>
    </row>
    <row r="694" spans="1:1">
      <c r="A694" s="42"/>
    </row>
    <row r="695" spans="1:1">
      <c r="A695" s="42"/>
    </row>
    <row r="696" spans="1:1">
      <c r="A696" s="42"/>
    </row>
    <row r="697" spans="1:1">
      <c r="A697" s="42"/>
    </row>
    <row r="698" spans="1:1">
      <c r="A698" s="42"/>
    </row>
    <row r="699" spans="1:1">
      <c r="A699" s="42"/>
    </row>
    <row r="700" spans="1:1">
      <c r="A700" s="42"/>
    </row>
    <row r="701" spans="1:1">
      <c r="A701" s="42"/>
    </row>
    <row r="702" spans="1:1">
      <c r="A702" s="42"/>
    </row>
    <row r="703" spans="1:1">
      <c r="A703" s="42"/>
    </row>
    <row r="704" spans="1:1">
      <c r="A704" s="42"/>
    </row>
    <row r="705" spans="1:1">
      <c r="A705" s="42"/>
    </row>
    <row r="706" spans="1:1">
      <c r="A706" s="42"/>
    </row>
    <row r="707" spans="1:1">
      <c r="A707" s="42"/>
    </row>
    <row r="708" spans="1:1">
      <c r="A708" s="42"/>
    </row>
    <row r="709" spans="1:1">
      <c r="A709" s="42"/>
    </row>
    <row r="710" spans="1:1">
      <c r="A710" s="42"/>
    </row>
    <row r="711" spans="1:1">
      <c r="A711" s="42"/>
    </row>
    <row r="712" spans="1:1">
      <c r="A712" s="42"/>
    </row>
    <row r="713" spans="1:1">
      <c r="A713" s="42"/>
    </row>
    <row r="714" spans="1:1">
      <c r="A714" s="42"/>
    </row>
    <row r="715" spans="1:1">
      <c r="A715" s="42"/>
    </row>
    <row r="716" spans="1:1">
      <c r="A716" s="42"/>
    </row>
    <row r="717" spans="1:1">
      <c r="A717" s="42"/>
    </row>
    <row r="718" spans="1:1">
      <c r="A718" s="42"/>
    </row>
    <row r="719" spans="1:1">
      <c r="A719" s="42"/>
    </row>
    <row r="720" spans="1:1">
      <c r="A720" s="42"/>
    </row>
    <row r="721" spans="1:1">
      <c r="A721" s="42"/>
    </row>
    <row r="722" spans="1:1">
      <c r="A722" s="42"/>
    </row>
    <row r="723" spans="1:1">
      <c r="A723" s="42"/>
    </row>
    <row r="724" spans="1:1">
      <c r="A724" s="42"/>
    </row>
    <row r="725" spans="1:1">
      <c r="A725" s="42"/>
    </row>
    <row r="726" spans="1:1">
      <c r="A726" s="42"/>
    </row>
    <row r="727" spans="1:1">
      <c r="A727" s="42"/>
    </row>
    <row r="728" spans="1:1">
      <c r="A728" s="42"/>
    </row>
    <row r="729" spans="1:1">
      <c r="A729" s="42"/>
    </row>
    <row r="730" spans="1:1">
      <c r="A730" s="42"/>
    </row>
    <row r="731" spans="1:1">
      <c r="A731" s="42"/>
    </row>
    <row r="732" spans="1:1">
      <c r="A732" s="42"/>
    </row>
    <row r="733" spans="1:1">
      <c r="A733" s="42"/>
    </row>
    <row r="734" spans="1:1">
      <c r="A734" s="42"/>
    </row>
    <row r="735" spans="1:1">
      <c r="A735" s="42"/>
    </row>
    <row r="736" spans="1:1">
      <c r="A736" s="42"/>
    </row>
    <row r="737" spans="1:1">
      <c r="A737" s="42"/>
    </row>
    <row r="738" spans="1:1">
      <c r="A738" s="42"/>
    </row>
    <row r="739" spans="1:1">
      <c r="A739" s="42"/>
    </row>
    <row r="740" spans="1:1">
      <c r="A740" s="42"/>
    </row>
    <row r="741" spans="1:1">
      <c r="A741" s="42"/>
    </row>
    <row r="742" spans="1:1">
      <c r="A742" s="42"/>
    </row>
    <row r="743" spans="1:1">
      <c r="A743" s="42"/>
    </row>
    <row r="744" spans="1:1">
      <c r="A744" s="42"/>
    </row>
    <row r="745" spans="1:1">
      <c r="A745" s="42"/>
    </row>
    <row r="746" spans="1:1">
      <c r="A746" s="42"/>
    </row>
    <row r="747" spans="1:1">
      <c r="A747" s="42"/>
    </row>
    <row r="748" spans="1:1">
      <c r="A748" s="42"/>
    </row>
    <row r="749" spans="1:1">
      <c r="A749" s="42"/>
    </row>
    <row r="750" spans="1:1">
      <c r="A750" s="42"/>
    </row>
    <row r="751" spans="1:1">
      <c r="A751" s="42"/>
    </row>
    <row r="752" spans="1:1">
      <c r="A752" s="42"/>
    </row>
    <row r="753" spans="1:1">
      <c r="A753" s="42"/>
    </row>
    <row r="754" spans="1:1">
      <c r="A754" s="42"/>
    </row>
    <row r="755" spans="1:1">
      <c r="A755" s="42"/>
    </row>
    <row r="756" spans="1:1">
      <c r="A756" s="42"/>
    </row>
    <row r="757" spans="1:1">
      <c r="A757" s="42"/>
    </row>
    <row r="758" spans="1:1">
      <c r="A758" s="42"/>
    </row>
    <row r="759" spans="1:1">
      <c r="A759" s="42"/>
    </row>
    <row r="760" spans="1:1">
      <c r="A760" s="42"/>
    </row>
    <row r="761" spans="1:1">
      <c r="A761" s="42"/>
    </row>
    <row r="762" spans="1:1">
      <c r="A762" s="42"/>
    </row>
    <row r="763" spans="1:1">
      <c r="A763" s="42"/>
    </row>
    <row r="764" spans="1:1">
      <c r="A764" s="42"/>
    </row>
    <row r="765" spans="1:1">
      <c r="A765" s="42"/>
    </row>
    <row r="766" spans="1:1">
      <c r="A766" s="42"/>
    </row>
    <row r="767" spans="1:1">
      <c r="A767" s="42"/>
    </row>
    <row r="768" spans="1:1">
      <c r="A768" s="42"/>
    </row>
    <row r="769" spans="1:1">
      <c r="A769" s="42"/>
    </row>
    <row r="770" spans="1:1">
      <c r="A770" s="42"/>
    </row>
    <row r="771" spans="1:1">
      <c r="A771" s="42"/>
    </row>
    <row r="772" spans="1:1">
      <c r="A772" s="42"/>
    </row>
    <row r="773" spans="1:1">
      <c r="A773" s="42"/>
    </row>
    <row r="774" spans="1:1">
      <c r="A774" s="42"/>
    </row>
    <row r="775" spans="1:1">
      <c r="A775" s="42"/>
    </row>
    <row r="776" spans="1:1">
      <c r="A776" s="42"/>
    </row>
    <row r="777" spans="1:1">
      <c r="A777" s="42"/>
    </row>
    <row r="778" spans="1:1">
      <c r="A778" s="42"/>
    </row>
    <row r="779" spans="1:1">
      <c r="A779" s="42"/>
    </row>
    <row r="780" spans="1:1">
      <c r="A780" s="42"/>
    </row>
    <row r="781" spans="1:1">
      <c r="A781" s="42"/>
    </row>
    <row r="782" spans="1:1">
      <c r="A782" s="42"/>
    </row>
    <row r="783" spans="1:1">
      <c r="A783" s="42"/>
    </row>
    <row r="784" spans="1:1">
      <c r="A784" s="42"/>
    </row>
    <row r="785" spans="1:1">
      <c r="A785" s="42"/>
    </row>
    <row r="786" spans="1:1">
      <c r="A786" s="42"/>
    </row>
    <row r="787" spans="1:1">
      <c r="A787" s="42"/>
    </row>
    <row r="788" spans="1:1">
      <c r="A788" s="42"/>
    </row>
    <row r="789" spans="1:1">
      <c r="A789" s="42"/>
    </row>
    <row r="790" spans="1:1">
      <c r="A790" s="42"/>
    </row>
    <row r="791" spans="1:1">
      <c r="A791" s="42"/>
    </row>
    <row r="792" spans="1:1">
      <c r="A792" s="42"/>
    </row>
    <row r="793" spans="1:1">
      <c r="A793" s="42"/>
    </row>
    <row r="794" spans="1:1">
      <c r="A794" s="42"/>
    </row>
    <row r="795" spans="1:1">
      <c r="A795" s="42"/>
    </row>
    <row r="796" spans="1:1">
      <c r="A796" s="42"/>
    </row>
    <row r="797" spans="1:1">
      <c r="A797" s="42"/>
    </row>
    <row r="798" spans="1:1">
      <c r="A798" s="42"/>
    </row>
    <row r="799" spans="1:1">
      <c r="A799" s="42"/>
    </row>
    <row r="800" spans="1:1">
      <c r="A800" s="42"/>
    </row>
    <row r="801" spans="1:1">
      <c r="A801" s="42"/>
    </row>
    <row r="802" spans="1:1">
      <c r="A802" s="42"/>
    </row>
    <row r="803" spans="1:1">
      <c r="A803" s="42"/>
    </row>
    <row r="804" spans="1:1">
      <c r="A804" s="42"/>
    </row>
    <row r="805" spans="1:1">
      <c r="A805" s="42"/>
    </row>
    <row r="806" spans="1:1">
      <c r="A806" s="42"/>
    </row>
    <row r="807" spans="1:1">
      <c r="A807" s="42"/>
    </row>
    <row r="808" spans="1:1">
      <c r="A808" s="42"/>
    </row>
    <row r="809" spans="1:1">
      <c r="A809" s="42"/>
    </row>
    <row r="810" spans="1:1">
      <c r="A810" s="42"/>
    </row>
    <row r="811" spans="1:1">
      <c r="A811" s="42"/>
    </row>
    <row r="812" spans="1:1">
      <c r="A812" s="42"/>
    </row>
    <row r="813" spans="1:1">
      <c r="A813" s="42"/>
    </row>
    <row r="814" spans="1:1">
      <c r="A814" s="42"/>
    </row>
    <row r="815" spans="1:1">
      <c r="A815" s="42"/>
    </row>
    <row r="816" spans="1:1">
      <c r="A816" s="42"/>
    </row>
    <row r="817" spans="1:1">
      <c r="A817" s="42"/>
    </row>
    <row r="818" spans="1:1">
      <c r="A818" s="42"/>
    </row>
    <row r="819" spans="1:1">
      <c r="A819" s="42"/>
    </row>
    <row r="820" spans="1:1">
      <c r="A820" s="42"/>
    </row>
    <row r="821" spans="1:1">
      <c r="A821" s="42"/>
    </row>
    <row r="822" spans="1:1">
      <c r="A822" s="42"/>
    </row>
    <row r="823" spans="1:1">
      <c r="A823" s="42"/>
    </row>
    <row r="824" spans="1:1">
      <c r="A824" s="42"/>
    </row>
    <row r="825" spans="1:1">
      <c r="A825" s="42"/>
    </row>
    <row r="826" spans="1:1">
      <c r="A826" s="42"/>
    </row>
    <row r="827" spans="1:1">
      <c r="A827" s="42"/>
    </row>
    <row r="828" spans="1:1">
      <c r="A828" s="42"/>
    </row>
    <row r="829" spans="1:1">
      <c r="A829" s="42"/>
    </row>
    <row r="830" spans="1:1">
      <c r="A830" s="42"/>
    </row>
    <row r="831" spans="1:1">
      <c r="A831" s="42"/>
    </row>
    <row r="832" spans="1:1">
      <c r="A832" s="42"/>
    </row>
    <row r="833" spans="1:1">
      <c r="A833" s="42"/>
    </row>
    <row r="834" spans="1:1">
      <c r="A834" s="42"/>
    </row>
    <row r="835" spans="1:1">
      <c r="A835" s="42"/>
    </row>
    <row r="836" spans="1:1">
      <c r="A836" s="42"/>
    </row>
    <row r="837" spans="1:1">
      <c r="A837" s="42"/>
    </row>
    <row r="838" spans="1:1">
      <c r="A838" s="42"/>
    </row>
    <row r="839" spans="1:1">
      <c r="A839" s="42"/>
    </row>
    <row r="840" spans="1:1">
      <c r="A840" s="42"/>
    </row>
    <row r="841" spans="1:1">
      <c r="A841" s="42"/>
    </row>
    <row r="842" spans="1:1">
      <c r="A842" s="42"/>
    </row>
    <row r="843" spans="1:1">
      <c r="A843" s="42"/>
    </row>
    <row r="844" spans="1:1">
      <c r="A844" s="42"/>
    </row>
    <row r="845" spans="1:1">
      <c r="A845" s="42"/>
    </row>
    <row r="846" spans="1:1">
      <c r="A846" s="42"/>
    </row>
    <row r="847" spans="1:1">
      <c r="A847" s="42"/>
    </row>
    <row r="848" spans="1:1">
      <c r="A848" s="42"/>
    </row>
    <row r="849" spans="1:1">
      <c r="A849" s="42"/>
    </row>
    <row r="850" spans="1:1">
      <c r="A850" s="42"/>
    </row>
    <row r="851" spans="1:1">
      <c r="A851" s="42"/>
    </row>
    <row r="852" spans="1:1">
      <c r="A852" s="42"/>
    </row>
    <row r="853" spans="1:1">
      <c r="A853" s="42"/>
    </row>
    <row r="854" spans="1:1">
      <c r="A854" s="42"/>
    </row>
    <row r="855" spans="1:1">
      <c r="A855" s="42"/>
    </row>
    <row r="856" spans="1:1">
      <c r="A856" s="42"/>
    </row>
    <row r="857" spans="1:1">
      <c r="A857" s="42"/>
    </row>
    <row r="858" spans="1:1">
      <c r="A858" s="42"/>
    </row>
    <row r="859" spans="1:1">
      <c r="A859" s="42"/>
    </row>
    <row r="860" spans="1:1">
      <c r="A860" s="42"/>
    </row>
    <row r="861" spans="1:1">
      <c r="A861" s="42"/>
    </row>
    <row r="862" spans="1:1">
      <c r="A862" s="42"/>
    </row>
    <row r="863" spans="1:1">
      <c r="A863" s="42"/>
    </row>
    <row r="864" spans="1:1">
      <c r="A864" s="42"/>
    </row>
    <row r="865" spans="1:1">
      <c r="A865" s="42"/>
    </row>
    <row r="866" spans="1:1">
      <c r="A866" s="42"/>
    </row>
    <row r="867" spans="1:1">
      <c r="A867" s="42"/>
    </row>
    <row r="868" spans="1:1">
      <c r="A868" s="42"/>
    </row>
    <row r="869" spans="1:1">
      <c r="A869" s="42"/>
    </row>
    <row r="870" spans="1:1">
      <c r="A870" s="42"/>
    </row>
    <row r="871" spans="1:1">
      <c r="A871" s="42"/>
    </row>
    <row r="872" spans="1:1">
      <c r="A872" s="42"/>
    </row>
    <row r="873" spans="1:1">
      <c r="A873" s="42"/>
    </row>
    <row r="874" spans="1:1">
      <c r="A874" s="42"/>
    </row>
    <row r="875" spans="1:1">
      <c r="A875" s="42"/>
    </row>
    <row r="876" spans="1:1">
      <c r="A876" s="42"/>
    </row>
    <row r="877" spans="1:1">
      <c r="A877" s="42"/>
    </row>
    <row r="878" spans="1:1">
      <c r="A878" s="42"/>
    </row>
    <row r="879" spans="1:1">
      <c r="A879" s="42"/>
    </row>
    <row r="880" spans="1:1">
      <c r="A880" s="42"/>
    </row>
    <row r="881" spans="1:1">
      <c r="A881" s="42"/>
    </row>
    <row r="882" spans="1:1">
      <c r="A882" s="42"/>
    </row>
    <row r="883" spans="1:1">
      <c r="A883" s="42"/>
    </row>
    <row r="884" spans="1:1">
      <c r="A884" s="42"/>
    </row>
    <row r="885" spans="1:1">
      <c r="A885" s="42"/>
    </row>
    <row r="886" spans="1:1">
      <c r="A886" s="42"/>
    </row>
    <row r="887" spans="1:1">
      <c r="A887" s="42"/>
    </row>
    <row r="888" spans="1:1">
      <c r="A888" s="42"/>
    </row>
    <row r="889" spans="1:1">
      <c r="A889" s="42"/>
    </row>
    <row r="890" spans="1:1">
      <c r="A890" s="42"/>
    </row>
    <row r="891" spans="1:1">
      <c r="A891" s="42"/>
    </row>
    <row r="892" spans="1:1">
      <c r="A892" s="42"/>
    </row>
    <row r="893" spans="1:1">
      <c r="A893" s="42"/>
    </row>
    <row r="894" spans="1:1">
      <c r="A894" s="42"/>
    </row>
    <row r="895" spans="1:1">
      <c r="A895" s="42"/>
    </row>
    <row r="896" spans="1:1">
      <c r="A896" s="42"/>
    </row>
    <row r="897" spans="1:1">
      <c r="A897" s="42"/>
    </row>
    <row r="898" spans="1:1">
      <c r="A898" s="42"/>
    </row>
    <row r="899" spans="1:1">
      <c r="A899" s="42"/>
    </row>
    <row r="900" spans="1:1">
      <c r="A900" s="42"/>
    </row>
    <row r="901" spans="1:1">
      <c r="A901" s="42"/>
    </row>
    <row r="902" spans="1:1">
      <c r="A902" s="42"/>
    </row>
    <row r="903" spans="1:1">
      <c r="A903" s="42"/>
    </row>
    <row r="904" spans="1:1">
      <c r="A904" s="42"/>
    </row>
    <row r="905" spans="1:1">
      <c r="A905" s="42"/>
    </row>
    <row r="906" spans="1:1">
      <c r="A906" s="42"/>
    </row>
    <row r="907" spans="1:1">
      <c r="A907" s="42"/>
    </row>
    <row r="908" spans="1:1">
      <c r="A908" s="42"/>
    </row>
    <row r="909" spans="1:1">
      <c r="A909" s="42"/>
    </row>
    <row r="910" spans="1:1">
      <c r="A910" s="42"/>
    </row>
    <row r="911" spans="1:1">
      <c r="A911" s="42"/>
    </row>
    <row r="912" spans="1:1">
      <c r="A912" s="42"/>
    </row>
    <row r="913" spans="1:1">
      <c r="A913" s="42"/>
    </row>
    <row r="914" spans="1:1">
      <c r="A914" s="42"/>
    </row>
    <row r="915" spans="1:1">
      <c r="A915" s="42"/>
    </row>
    <row r="916" spans="1:1">
      <c r="A916" s="42"/>
    </row>
    <row r="917" spans="1:1">
      <c r="A917" s="42"/>
    </row>
    <row r="918" spans="1:1">
      <c r="A918" s="42"/>
    </row>
    <row r="919" spans="1:1">
      <c r="A919" s="42"/>
    </row>
    <row r="920" spans="1:1">
      <c r="A920" s="42"/>
    </row>
    <row r="921" spans="1:1">
      <c r="A921" s="42"/>
    </row>
    <row r="922" spans="1:1">
      <c r="A922" s="42"/>
    </row>
    <row r="923" spans="1:1">
      <c r="A923" s="42"/>
    </row>
    <row r="924" spans="1:1">
      <c r="A924" s="42"/>
    </row>
    <row r="925" spans="1:1">
      <c r="A925" s="42"/>
    </row>
    <row r="926" spans="1:1">
      <c r="A926" s="42"/>
    </row>
    <row r="927" spans="1:1">
      <c r="A927" s="42"/>
    </row>
    <row r="928" spans="1:1">
      <c r="A928" s="42"/>
    </row>
    <row r="929" spans="1:1">
      <c r="A929" s="42"/>
    </row>
    <row r="930" spans="1:1">
      <c r="A930" s="42"/>
    </row>
    <row r="931" spans="1:1">
      <c r="A931" s="42"/>
    </row>
    <row r="932" spans="1:1">
      <c r="A932" s="42"/>
    </row>
    <row r="933" spans="1:1">
      <c r="A933" s="42"/>
    </row>
    <row r="934" spans="1:1">
      <c r="A934" s="42"/>
    </row>
    <row r="935" spans="1:1">
      <c r="A935" s="42"/>
    </row>
    <row r="936" spans="1:1">
      <c r="A936" s="42"/>
    </row>
    <row r="937" spans="1:1">
      <c r="A937" s="42"/>
    </row>
    <row r="938" spans="1:1">
      <c r="A938" s="42"/>
    </row>
    <row r="939" spans="1:1">
      <c r="A939" s="42"/>
    </row>
    <row r="940" spans="1:1">
      <c r="A940" s="42"/>
    </row>
    <row r="941" spans="1:1">
      <c r="A941" s="42"/>
    </row>
    <row r="942" spans="1:1">
      <c r="A942" s="42"/>
    </row>
    <row r="943" spans="1:1">
      <c r="A943" s="42"/>
    </row>
    <row r="944" spans="1:1">
      <c r="A944" s="42"/>
    </row>
    <row r="945" spans="1:1">
      <c r="A945" s="42"/>
    </row>
    <row r="946" spans="1:1">
      <c r="A946" s="42"/>
    </row>
    <row r="947" spans="1:1">
      <c r="A947" s="42"/>
    </row>
    <row r="948" spans="1:1">
      <c r="A948" s="42"/>
    </row>
    <row r="949" spans="1:1">
      <c r="A949" s="42"/>
    </row>
    <row r="950" spans="1:1">
      <c r="A950" s="42"/>
    </row>
    <row r="951" spans="1:1">
      <c r="A951" s="42"/>
    </row>
    <row r="952" spans="1:1">
      <c r="A952" s="42"/>
    </row>
    <row r="953" spans="1:1">
      <c r="A953" s="42"/>
    </row>
    <row r="954" spans="1:1">
      <c r="A954" s="42"/>
    </row>
    <row r="955" spans="1:1">
      <c r="A955" s="42"/>
    </row>
    <row r="956" spans="1:1">
      <c r="A956" s="42"/>
    </row>
    <row r="957" spans="1:1">
      <c r="A957" s="42"/>
    </row>
    <row r="958" spans="1:1">
      <c r="A958" s="42"/>
    </row>
    <row r="959" spans="1:1">
      <c r="A959" s="42"/>
    </row>
    <row r="960" spans="1:1">
      <c r="A960" s="42"/>
    </row>
    <row r="961" spans="1:1">
      <c r="A961" s="42"/>
    </row>
    <row r="962" spans="1:1">
      <c r="A962" s="42"/>
    </row>
    <row r="963" spans="1:1">
      <c r="A963" s="42"/>
    </row>
    <row r="964" spans="1:1">
      <c r="A964" s="42"/>
    </row>
    <row r="965" spans="1:1">
      <c r="A965" s="42"/>
    </row>
    <row r="966" spans="1:1">
      <c r="A966" s="42"/>
    </row>
    <row r="967" spans="1:1">
      <c r="A967" s="42"/>
    </row>
    <row r="968" spans="1:1">
      <c r="A968" s="42"/>
    </row>
    <row r="969" spans="1:1">
      <c r="A969" s="42"/>
    </row>
    <row r="970" spans="1:1">
      <c r="A970" s="42"/>
    </row>
    <row r="971" spans="1:1">
      <c r="A971" s="42"/>
    </row>
    <row r="972" spans="1:1">
      <c r="A972" s="42"/>
    </row>
    <row r="973" spans="1:1">
      <c r="A973" s="42"/>
    </row>
    <row r="974" spans="1:1">
      <c r="A974" s="42"/>
    </row>
    <row r="975" spans="1:1">
      <c r="A975" s="42"/>
    </row>
    <row r="976" spans="1:1">
      <c r="A976" s="42"/>
    </row>
    <row r="977" spans="1:1">
      <c r="A977" s="42"/>
    </row>
    <row r="978" spans="1:1">
      <c r="A978" s="42"/>
    </row>
    <row r="979" spans="1:1">
      <c r="A979" s="42"/>
    </row>
    <row r="980" spans="1:1">
      <c r="A980" s="42"/>
    </row>
    <row r="981" spans="1:1">
      <c r="A981" s="42"/>
    </row>
    <row r="982" spans="1:1">
      <c r="A982" s="42"/>
    </row>
    <row r="983" spans="1:1">
      <c r="A983" s="42"/>
    </row>
    <row r="984" spans="1:1">
      <c r="A984" s="42"/>
    </row>
    <row r="985" spans="1:1">
      <c r="A985" s="42"/>
    </row>
    <row r="986" spans="1:1">
      <c r="A986" s="42"/>
    </row>
    <row r="987" spans="1:1">
      <c r="A987" s="42"/>
    </row>
    <row r="988" spans="1:1">
      <c r="A988" s="42"/>
    </row>
    <row r="989" spans="1:1">
      <c r="A989" s="42"/>
    </row>
    <row r="990" spans="1:1">
      <c r="A990" s="42"/>
    </row>
    <row r="991" spans="1:1">
      <c r="A991" s="42"/>
    </row>
    <row r="992" spans="1:1">
      <c r="A992" s="42"/>
    </row>
    <row r="993" spans="1:1">
      <c r="A993" s="42"/>
    </row>
    <row r="994" spans="1:1">
      <c r="A994" s="42"/>
    </row>
    <row r="995" spans="1:1">
      <c r="A995" s="42"/>
    </row>
    <row r="996" spans="1:1">
      <c r="A996" s="42"/>
    </row>
    <row r="997" spans="1:1">
      <c r="A997" s="42"/>
    </row>
    <row r="998" spans="1:1">
      <c r="A998" s="42"/>
    </row>
    <row r="999" spans="1:1">
      <c r="A999" s="42"/>
    </row>
    <row r="1000" spans="1:1">
      <c r="A1000" s="42"/>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I73"/>
  <sheetViews>
    <sheetView zoomScale="90" zoomScaleNormal="90" workbookViewId="0">
      <pane xSplit="1" ySplit="2" topLeftCell="B3" activePane="bottomRight" state="frozen"/>
      <selection pane="topRight" activeCell="B1" sqref="B1"/>
      <selection pane="bottomLeft" activeCell="A3" sqref="A3"/>
      <selection pane="bottomRight" activeCell="B3" sqref="B3"/>
    </sheetView>
  </sheetViews>
  <sheetFormatPr defaultRowHeight="14.5"/>
  <cols>
    <col min="1" max="1" width="21" bestFit="1" customWidth="1"/>
  </cols>
  <sheetData>
    <row r="1" spans="1:9" ht="27.75" customHeight="1">
      <c r="A1" s="15" t="s">
        <v>38</v>
      </c>
      <c r="B1" s="10" t="s">
        <v>39</v>
      </c>
      <c r="C1" s="10" t="s">
        <v>39</v>
      </c>
      <c r="D1" s="10" t="s">
        <v>39</v>
      </c>
      <c r="E1" s="10" t="s">
        <v>39</v>
      </c>
      <c r="F1" s="10" t="s">
        <v>39</v>
      </c>
      <c r="G1" s="10" t="s">
        <v>39</v>
      </c>
      <c r="H1" s="10" t="s">
        <v>39</v>
      </c>
      <c r="I1" s="15" t="s">
        <v>40</v>
      </c>
    </row>
    <row r="2" spans="1:9">
      <c r="A2" s="15" t="s">
        <v>204</v>
      </c>
      <c r="B2" s="10" t="s">
        <v>5</v>
      </c>
      <c r="C2" s="10">
        <v>1</v>
      </c>
      <c r="D2" s="10">
        <v>2</v>
      </c>
      <c r="E2" s="10">
        <v>3</v>
      </c>
      <c r="F2" s="10">
        <v>4</v>
      </c>
      <c r="G2" s="10">
        <v>5</v>
      </c>
      <c r="H2" s="10">
        <v>6</v>
      </c>
      <c r="I2" s="15"/>
    </row>
    <row r="3" spans="1:9">
      <c r="A3" s="14" t="s">
        <v>41</v>
      </c>
      <c r="B3" s="18" t="b">
        <v>1</v>
      </c>
      <c r="C3" s="18" t="b">
        <v>1</v>
      </c>
      <c r="D3" s="18" t="b">
        <v>1</v>
      </c>
      <c r="E3" s="18" t="b">
        <v>1</v>
      </c>
      <c r="F3" s="18" t="b">
        <v>1</v>
      </c>
      <c r="G3" s="18" t="b">
        <v>1</v>
      </c>
      <c r="H3" s="127" t="b">
        <v>1</v>
      </c>
      <c r="I3" s="16" t="s">
        <v>433</v>
      </c>
    </row>
    <row r="4" spans="1:9">
      <c r="A4" s="14" t="s">
        <v>42</v>
      </c>
      <c r="B4" s="18" t="b">
        <v>1</v>
      </c>
      <c r="C4" s="18" t="b">
        <v>1</v>
      </c>
      <c r="D4" s="18" t="b">
        <v>1</v>
      </c>
      <c r="E4" s="18" t="b">
        <v>1</v>
      </c>
      <c r="F4" s="18" t="b">
        <v>1</v>
      </c>
      <c r="G4" s="127" t="b">
        <v>1</v>
      </c>
      <c r="H4" s="127" t="b">
        <v>1</v>
      </c>
      <c r="I4" s="16" t="s">
        <v>434</v>
      </c>
    </row>
    <row r="5" spans="1:9" s="117" customFormat="1">
      <c r="A5" s="14" t="s">
        <v>1580</v>
      </c>
      <c r="B5" s="127" t="b">
        <v>1</v>
      </c>
      <c r="C5" s="127" t="b">
        <v>1</v>
      </c>
      <c r="D5" s="127" t="b">
        <v>1</v>
      </c>
      <c r="E5" s="127" t="b">
        <v>1</v>
      </c>
      <c r="F5" s="127" t="b">
        <v>1</v>
      </c>
      <c r="G5" s="127" t="b">
        <v>1</v>
      </c>
      <c r="H5" s="127" t="b">
        <v>1</v>
      </c>
      <c r="I5" s="16" t="s">
        <v>463</v>
      </c>
    </row>
    <row r="6" spans="1:9" s="117" customFormat="1">
      <c r="A6" s="14" t="s">
        <v>1582</v>
      </c>
      <c r="B6" s="127" t="b">
        <v>1</v>
      </c>
      <c r="C6" s="127" t="b">
        <v>1</v>
      </c>
      <c r="D6" s="127" t="b">
        <v>1</v>
      </c>
      <c r="E6" s="127" t="b">
        <v>1</v>
      </c>
      <c r="F6" s="127" t="b">
        <v>1</v>
      </c>
      <c r="G6" s="127" t="b">
        <v>1</v>
      </c>
      <c r="H6" s="127" t="b">
        <v>1</v>
      </c>
      <c r="I6" s="16" t="s">
        <v>463</v>
      </c>
    </row>
    <row r="7" spans="1:9" s="117" customFormat="1">
      <c r="A7" s="14" t="s">
        <v>1581</v>
      </c>
      <c r="B7" s="127" t="b">
        <v>1</v>
      </c>
      <c r="C7" s="127" t="b">
        <v>1</v>
      </c>
      <c r="D7" s="127" t="b">
        <v>1</v>
      </c>
      <c r="E7" s="127" t="b">
        <v>1</v>
      </c>
      <c r="F7" s="127" t="b">
        <v>1</v>
      </c>
      <c r="G7" s="127" t="b">
        <v>0</v>
      </c>
      <c r="H7" s="127" t="b">
        <v>1</v>
      </c>
      <c r="I7" s="16" t="s">
        <v>463</v>
      </c>
    </row>
    <row r="8" spans="1:9">
      <c r="A8" s="14" t="s">
        <v>44</v>
      </c>
      <c r="B8" s="18" t="b">
        <v>1</v>
      </c>
      <c r="C8" s="18" t="b">
        <v>1</v>
      </c>
      <c r="D8" s="18" t="b">
        <v>1</v>
      </c>
      <c r="E8" s="18" t="b">
        <v>1</v>
      </c>
      <c r="F8" s="18" t="b">
        <v>1</v>
      </c>
      <c r="G8" s="127" t="b">
        <v>0</v>
      </c>
      <c r="H8" s="127" t="b">
        <v>1</v>
      </c>
      <c r="I8" s="16" t="s">
        <v>463</v>
      </c>
    </row>
    <row r="9" spans="1:9" s="117" customFormat="1">
      <c r="A9" s="14" t="s">
        <v>1566</v>
      </c>
      <c r="B9" s="127" t="b">
        <v>1</v>
      </c>
      <c r="C9" s="127" t="b">
        <v>1</v>
      </c>
      <c r="D9" s="127" t="b">
        <v>1</v>
      </c>
      <c r="E9" s="127" t="b">
        <v>1</v>
      </c>
      <c r="F9" s="127" t="b">
        <v>1</v>
      </c>
      <c r="G9" s="127" t="b">
        <v>0</v>
      </c>
      <c r="H9" s="127" t="b">
        <v>1</v>
      </c>
      <c r="I9" s="16" t="s">
        <v>463</v>
      </c>
    </row>
    <row r="10" spans="1:9" s="117" customFormat="1">
      <c r="A10" s="14" t="s">
        <v>1573</v>
      </c>
      <c r="B10" s="127" t="b">
        <v>1</v>
      </c>
      <c r="C10" s="127" t="b">
        <v>1</v>
      </c>
      <c r="D10" s="127" t="b">
        <v>1</v>
      </c>
      <c r="E10" s="127" t="b">
        <v>1</v>
      </c>
      <c r="F10" s="127" t="b">
        <v>1</v>
      </c>
      <c r="G10" s="127" t="b">
        <v>0</v>
      </c>
      <c r="H10" s="127" t="b">
        <v>1</v>
      </c>
      <c r="I10" s="16" t="s">
        <v>1574</v>
      </c>
    </row>
    <row r="11" spans="1:9">
      <c r="A11" s="14" t="s">
        <v>45</v>
      </c>
      <c r="B11" s="18" t="b">
        <v>0</v>
      </c>
      <c r="C11" s="18" t="b">
        <v>0</v>
      </c>
      <c r="D11" s="18" t="b">
        <v>0</v>
      </c>
      <c r="E11" s="18" t="b">
        <v>0</v>
      </c>
      <c r="F11" s="18" t="b">
        <v>1</v>
      </c>
      <c r="G11" s="18" t="b">
        <v>0</v>
      </c>
      <c r="H11" s="18" t="b">
        <v>0</v>
      </c>
      <c r="I11" s="17" t="s">
        <v>435</v>
      </c>
    </row>
    <row r="12" spans="1:9" s="117" customFormat="1">
      <c r="A12" s="132" t="s">
        <v>1003</v>
      </c>
      <c r="B12" s="133" t="b">
        <v>1</v>
      </c>
      <c r="C12" s="133" t="b">
        <v>1</v>
      </c>
      <c r="D12" s="133" t="b">
        <v>0</v>
      </c>
      <c r="E12" s="133" t="b">
        <v>1</v>
      </c>
      <c r="F12" s="133" t="b">
        <v>0</v>
      </c>
      <c r="G12" s="127" t="b">
        <v>0</v>
      </c>
      <c r="H12" s="127" t="b">
        <v>1</v>
      </c>
      <c r="I12" s="17" t="s">
        <v>1004</v>
      </c>
    </row>
    <row r="13" spans="1:9" s="117" customFormat="1">
      <c r="A13" s="14" t="s">
        <v>1522</v>
      </c>
      <c r="B13" s="127" t="b">
        <v>1</v>
      </c>
      <c r="C13" s="127" t="b">
        <v>1</v>
      </c>
      <c r="D13" s="127" t="b">
        <v>1</v>
      </c>
      <c r="E13" s="127" t="b">
        <v>1</v>
      </c>
      <c r="F13" s="127" t="b">
        <v>1</v>
      </c>
      <c r="G13" s="127" t="b">
        <v>1</v>
      </c>
      <c r="H13" s="127" t="b">
        <v>0</v>
      </c>
      <c r="I13" s="17" t="s">
        <v>1523</v>
      </c>
    </row>
    <row r="14" spans="1:9">
      <c r="A14" s="14" t="s">
        <v>46</v>
      </c>
      <c r="B14" s="18" t="b">
        <v>1</v>
      </c>
      <c r="C14" s="18" t="b">
        <v>1</v>
      </c>
      <c r="D14" s="18" t="b">
        <v>1</v>
      </c>
      <c r="E14" s="18" t="b">
        <v>0</v>
      </c>
      <c r="F14" s="18" t="b">
        <v>1</v>
      </c>
      <c r="G14" s="18" t="b">
        <v>0</v>
      </c>
      <c r="H14" s="127" t="b">
        <v>0</v>
      </c>
      <c r="I14" s="17" t="s">
        <v>464</v>
      </c>
    </row>
    <row r="15" spans="1:9">
      <c r="A15" s="14" t="s">
        <v>278</v>
      </c>
      <c r="B15" s="18" t="b">
        <v>1</v>
      </c>
      <c r="C15" s="18" t="b">
        <v>1</v>
      </c>
      <c r="D15" s="18" t="b">
        <v>1</v>
      </c>
      <c r="E15" s="18" t="b">
        <v>1</v>
      </c>
      <c r="F15" s="18" t="b">
        <v>1</v>
      </c>
      <c r="G15" s="18" t="b">
        <v>0</v>
      </c>
      <c r="H15" s="127" t="b">
        <v>0</v>
      </c>
      <c r="I15" s="17" t="s">
        <v>285</v>
      </c>
    </row>
    <row r="16" spans="1:9">
      <c r="A16" s="14" t="s">
        <v>279</v>
      </c>
      <c r="B16" s="18" t="b">
        <v>1</v>
      </c>
      <c r="C16" s="18" t="b">
        <v>1</v>
      </c>
      <c r="D16" s="18" t="b">
        <v>1</v>
      </c>
      <c r="E16" s="18" t="b">
        <v>1</v>
      </c>
      <c r="F16" s="18" t="b">
        <v>1</v>
      </c>
      <c r="G16" s="18" t="b">
        <v>0</v>
      </c>
      <c r="H16" s="127" t="b">
        <v>0</v>
      </c>
      <c r="I16" s="17" t="s">
        <v>286</v>
      </c>
    </row>
    <row r="17" spans="1:9">
      <c r="A17" s="14" t="s">
        <v>844</v>
      </c>
      <c r="B17" s="18" t="b">
        <v>1</v>
      </c>
      <c r="C17" s="18" t="b">
        <v>1</v>
      </c>
      <c r="D17" s="18" t="b">
        <v>1</v>
      </c>
      <c r="E17" s="18" t="b">
        <v>1</v>
      </c>
      <c r="F17" s="18" t="b">
        <v>1</v>
      </c>
      <c r="G17" s="18" t="b">
        <v>0</v>
      </c>
      <c r="H17" s="127" t="b">
        <v>0</v>
      </c>
      <c r="I17" s="17" t="s">
        <v>845</v>
      </c>
    </row>
    <row r="18" spans="1:9">
      <c r="A18" s="14" t="s">
        <v>809</v>
      </c>
      <c r="B18" s="18" t="b">
        <v>1</v>
      </c>
      <c r="C18" s="18" t="b">
        <v>1</v>
      </c>
      <c r="D18" s="18" t="b">
        <v>1</v>
      </c>
      <c r="E18" s="18" t="b">
        <v>0</v>
      </c>
      <c r="F18" s="18" t="b">
        <v>1</v>
      </c>
      <c r="G18" s="18" t="b">
        <v>0</v>
      </c>
      <c r="H18" s="127" t="b">
        <v>0</v>
      </c>
      <c r="I18" s="17" t="s">
        <v>847</v>
      </c>
    </row>
    <row r="19" spans="1:9">
      <c r="A19" s="14" t="s">
        <v>808</v>
      </c>
      <c r="B19" s="18" t="b">
        <v>1</v>
      </c>
      <c r="C19" s="18" t="b">
        <v>1</v>
      </c>
      <c r="D19" s="18" t="b">
        <v>1</v>
      </c>
      <c r="E19" s="18" t="b">
        <v>0</v>
      </c>
      <c r="F19" s="18" t="b">
        <v>1</v>
      </c>
      <c r="G19" s="18" t="b">
        <v>0</v>
      </c>
      <c r="H19" s="127" t="b">
        <v>0</v>
      </c>
      <c r="I19" s="17" t="s">
        <v>848</v>
      </c>
    </row>
    <row r="20" spans="1:9" s="117" customFormat="1">
      <c r="A20" s="14" t="s">
        <v>810</v>
      </c>
      <c r="B20" s="127" t="b">
        <v>1</v>
      </c>
      <c r="C20" s="127" t="b">
        <v>1</v>
      </c>
      <c r="D20" s="127" t="b">
        <v>1</v>
      </c>
      <c r="E20" s="127" t="b">
        <v>0</v>
      </c>
      <c r="F20" s="127" t="b">
        <v>1</v>
      </c>
      <c r="G20" s="127" t="b">
        <v>0</v>
      </c>
      <c r="H20" s="127" t="b">
        <v>0</v>
      </c>
      <c r="I20" s="17" t="s">
        <v>849</v>
      </c>
    </row>
    <row r="21" spans="1:9">
      <c r="A21" s="14" t="s">
        <v>1570</v>
      </c>
      <c r="B21" s="18" t="b">
        <v>1</v>
      </c>
      <c r="C21" s="18" t="b">
        <v>1</v>
      </c>
      <c r="D21" s="18" t="b">
        <v>1</v>
      </c>
      <c r="E21" s="18" t="b">
        <v>0</v>
      </c>
      <c r="F21" s="18" t="b">
        <v>1</v>
      </c>
      <c r="G21" s="18" t="b">
        <v>0</v>
      </c>
      <c r="H21" s="127" t="b">
        <v>0</v>
      </c>
      <c r="I21" s="17" t="s">
        <v>849</v>
      </c>
    </row>
    <row r="22" spans="1:9">
      <c r="A22" s="14" t="s">
        <v>280</v>
      </c>
      <c r="B22" s="18" t="b">
        <v>1</v>
      </c>
      <c r="C22" s="18" t="b">
        <v>1</v>
      </c>
      <c r="D22" s="18" t="b">
        <v>1</v>
      </c>
      <c r="E22" s="18" t="b">
        <v>1</v>
      </c>
      <c r="F22" s="18" t="b">
        <v>1</v>
      </c>
      <c r="G22" s="18" t="b">
        <v>0</v>
      </c>
      <c r="H22" s="127" t="b">
        <v>0</v>
      </c>
      <c r="I22" s="17" t="s">
        <v>284</v>
      </c>
    </row>
    <row r="23" spans="1:9">
      <c r="A23" s="14" t="s">
        <v>281</v>
      </c>
      <c r="B23" s="18" t="b">
        <v>1</v>
      </c>
      <c r="C23" s="18" t="b">
        <v>1</v>
      </c>
      <c r="D23" s="18" t="b">
        <v>1</v>
      </c>
      <c r="E23" s="18" t="b">
        <v>1</v>
      </c>
      <c r="F23" s="18" t="b">
        <v>1</v>
      </c>
      <c r="G23" s="18" t="b">
        <v>0</v>
      </c>
      <c r="H23" s="127" t="b">
        <v>0</v>
      </c>
      <c r="I23" s="17" t="s">
        <v>284</v>
      </c>
    </row>
    <row r="24" spans="1:9">
      <c r="A24" s="14" t="s">
        <v>70</v>
      </c>
      <c r="B24" s="18" t="b">
        <v>1</v>
      </c>
      <c r="C24" s="18" t="b">
        <v>1</v>
      </c>
      <c r="D24" s="18" t="b">
        <v>1</v>
      </c>
      <c r="E24" s="18" t="b">
        <v>1</v>
      </c>
      <c r="F24" s="18" t="b">
        <v>1</v>
      </c>
      <c r="G24" s="127" t="b">
        <v>0</v>
      </c>
      <c r="H24" s="127" t="b">
        <v>0</v>
      </c>
      <c r="I24" s="17" t="s">
        <v>465</v>
      </c>
    </row>
    <row r="25" spans="1:9">
      <c r="A25" s="104" t="s">
        <v>888</v>
      </c>
      <c r="B25" s="18" t="b">
        <v>0</v>
      </c>
      <c r="C25" s="18" t="b">
        <v>0</v>
      </c>
      <c r="D25" s="18" t="b">
        <v>0</v>
      </c>
      <c r="E25" s="18" t="b">
        <v>1</v>
      </c>
      <c r="F25" s="18" t="b">
        <v>1</v>
      </c>
      <c r="G25" s="127" t="b">
        <v>0</v>
      </c>
      <c r="H25" s="127" t="b">
        <v>0</v>
      </c>
      <c r="I25" s="17" t="s">
        <v>465</v>
      </c>
    </row>
    <row r="26" spans="1:9">
      <c r="A26" s="14" t="s">
        <v>47</v>
      </c>
      <c r="B26" s="18" t="b">
        <v>1</v>
      </c>
      <c r="C26" s="18" t="b">
        <v>1</v>
      </c>
      <c r="D26" s="18" t="b">
        <v>1</v>
      </c>
      <c r="E26" s="18" t="b">
        <v>1</v>
      </c>
      <c r="F26" s="18" t="b">
        <v>1</v>
      </c>
      <c r="G26" s="18" t="b">
        <v>0</v>
      </c>
      <c r="H26" s="127" t="b">
        <v>0</v>
      </c>
      <c r="I26" s="17" t="s">
        <v>466</v>
      </c>
    </row>
    <row r="27" spans="1:9">
      <c r="A27" s="14" t="s">
        <v>72</v>
      </c>
      <c r="B27" s="18" t="b">
        <v>1</v>
      </c>
      <c r="C27" s="18" t="b">
        <v>1</v>
      </c>
      <c r="D27" s="18" t="b">
        <v>1</v>
      </c>
      <c r="E27" s="18" t="b">
        <v>1</v>
      </c>
      <c r="F27" s="18" t="b">
        <v>1</v>
      </c>
      <c r="G27" s="18" t="b">
        <v>0</v>
      </c>
      <c r="H27" s="127" t="b">
        <v>0</v>
      </c>
      <c r="I27" s="17" t="s">
        <v>467</v>
      </c>
    </row>
    <row r="28" spans="1:9">
      <c r="A28" s="14" t="s">
        <v>282</v>
      </c>
      <c r="B28" s="18" t="b">
        <v>1</v>
      </c>
      <c r="C28" s="18" t="b">
        <v>1</v>
      </c>
      <c r="D28" s="18" t="b">
        <v>1</v>
      </c>
      <c r="E28" s="18" t="b">
        <v>1</v>
      </c>
      <c r="F28" s="18" t="b">
        <v>1</v>
      </c>
      <c r="G28" s="18" t="b">
        <v>0</v>
      </c>
      <c r="H28" s="127" t="b">
        <v>0</v>
      </c>
      <c r="I28" s="17" t="s">
        <v>468</v>
      </c>
    </row>
    <row r="29" spans="1:9">
      <c r="A29" s="14" t="s">
        <v>283</v>
      </c>
      <c r="B29" s="18" t="b">
        <v>1</v>
      </c>
      <c r="C29" s="18" t="b">
        <v>1</v>
      </c>
      <c r="D29" s="18" t="b">
        <v>1</v>
      </c>
      <c r="E29" s="18" t="b">
        <v>1</v>
      </c>
      <c r="F29" s="18" t="b">
        <v>1</v>
      </c>
      <c r="G29" s="18" t="b">
        <v>0</v>
      </c>
      <c r="H29" s="127" t="b">
        <v>0</v>
      </c>
      <c r="I29" s="17" t="s">
        <v>469</v>
      </c>
    </row>
    <row r="30" spans="1:9">
      <c r="A30" s="14" t="s">
        <v>134</v>
      </c>
      <c r="B30" s="18" t="b">
        <v>1</v>
      </c>
      <c r="C30" s="18" t="b">
        <v>1</v>
      </c>
      <c r="D30" s="18" t="b">
        <v>1</v>
      </c>
      <c r="E30" s="18" t="b">
        <v>0</v>
      </c>
      <c r="F30" s="18" t="b">
        <v>1</v>
      </c>
      <c r="G30" s="18" t="b">
        <v>0</v>
      </c>
      <c r="H30" s="127" t="b">
        <v>0</v>
      </c>
      <c r="I30" s="17" t="s">
        <v>455</v>
      </c>
    </row>
    <row r="31" spans="1:9">
      <c r="A31" s="14" t="s">
        <v>135</v>
      </c>
      <c r="B31" s="38" t="b">
        <v>1</v>
      </c>
      <c r="C31" s="38" t="b">
        <v>1</v>
      </c>
      <c r="D31" s="38" t="b">
        <v>1</v>
      </c>
      <c r="E31" s="38" t="b">
        <v>0</v>
      </c>
      <c r="F31" s="38" t="b">
        <v>1</v>
      </c>
      <c r="G31" s="38" t="b">
        <v>0</v>
      </c>
      <c r="H31" s="127" t="b">
        <v>0</v>
      </c>
      <c r="I31" s="17" t="s">
        <v>456</v>
      </c>
    </row>
    <row r="32" spans="1:9" s="106" customFormat="1">
      <c r="A32" s="53" t="s">
        <v>933</v>
      </c>
      <c r="B32" s="18" t="b">
        <v>0</v>
      </c>
      <c r="C32" s="18" t="b">
        <v>0</v>
      </c>
      <c r="D32" s="18" t="b">
        <v>0</v>
      </c>
      <c r="E32" s="18" t="b">
        <v>0</v>
      </c>
      <c r="F32" s="18" t="b">
        <v>0</v>
      </c>
      <c r="G32" s="18" t="b">
        <v>0</v>
      </c>
      <c r="H32" s="127" t="b">
        <v>0</v>
      </c>
      <c r="I32" s="110" t="s">
        <v>934</v>
      </c>
    </row>
    <row r="33" spans="1:9">
      <c r="A33" s="52" t="s">
        <v>48</v>
      </c>
      <c r="B33" s="27" t="b">
        <v>0</v>
      </c>
      <c r="C33" s="27" t="b">
        <v>0</v>
      </c>
      <c r="D33" s="27" t="b">
        <v>1</v>
      </c>
      <c r="E33" s="27" t="b">
        <v>0</v>
      </c>
      <c r="F33" s="27" t="b">
        <v>0</v>
      </c>
      <c r="G33" s="27" t="b">
        <v>0</v>
      </c>
      <c r="H33" s="127" t="b">
        <v>0</v>
      </c>
      <c r="I33" s="26" t="s">
        <v>457</v>
      </c>
    </row>
    <row r="34" spans="1:9">
      <c r="A34" s="53" t="s">
        <v>49</v>
      </c>
      <c r="B34" s="54" t="b">
        <f t="shared" ref="B34:G34" si="0">B$33</f>
        <v>0</v>
      </c>
      <c r="C34" s="27" t="b">
        <v>1</v>
      </c>
      <c r="D34" s="54" t="b">
        <f t="shared" si="0"/>
        <v>1</v>
      </c>
      <c r="E34" s="54" t="b">
        <f t="shared" ref="E34:G39" si="1">E$33</f>
        <v>0</v>
      </c>
      <c r="F34" s="27" t="b">
        <v>1</v>
      </c>
      <c r="G34" s="54" t="b">
        <f t="shared" si="0"/>
        <v>0</v>
      </c>
      <c r="H34" s="127" t="b">
        <v>0</v>
      </c>
      <c r="I34" s="26" t="s">
        <v>458</v>
      </c>
    </row>
    <row r="35" spans="1:9">
      <c r="A35" s="53" t="s">
        <v>647</v>
      </c>
      <c r="B35" s="54" t="b">
        <f t="shared" ref="B35:B39" si="2">B$33</f>
        <v>0</v>
      </c>
      <c r="C35" s="127" t="b">
        <v>0</v>
      </c>
      <c r="D35" s="54" t="b">
        <v>0</v>
      </c>
      <c r="E35" s="54" t="b">
        <f t="shared" si="1"/>
        <v>0</v>
      </c>
      <c r="F35" s="54" t="b">
        <f t="shared" si="1"/>
        <v>0</v>
      </c>
      <c r="G35" s="54" t="b">
        <f t="shared" si="1"/>
        <v>0</v>
      </c>
      <c r="H35" s="127" t="b">
        <v>0</v>
      </c>
      <c r="I35" s="26" t="s">
        <v>436</v>
      </c>
    </row>
    <row r="36" spans="1:9">
      <c r="A36" s="53" t="s">
        <v>311</v>
      </c>
      <c r="B36" s="54" t="b">
        <f t="shared" si="2"/>
        <v>0</v>
      </c>
      <c r="C36" s="54" t="b">
        <f t="shared" ref="C36:D38" si="3">C$33</f>
        <v>0</v>
      </c>
      <c r="D36" s="54" t="b">
        <f t="shared" si="3"/>
        <v>1</v>
      </c>
      <c r="E36" s="54" t="b">
        <f t="shared" si="1"/>
        <v>0</v>
      </c>
      <c r="F36" s="54" t="b">
        <f t="shared" si="1"/>
        <v>0</v>
      </c>
      <c r="G36" s="54" t="b">
        <f t="shared" si="1"/>
        <v>0</v>
      </c>
      <c r="H36" s="127" t="b">
        <v>0</v>
      </c>
      <c r="I36" s="26" t="s">
        <v>459</v>
      </c>
    </row>
    <row r="37" spans="1:9">
      <c r="A37" s="53" t="s">
        <v>50</v>
      </c>
      <c r="B37" s="54" t="b">
        <f t="shared" si="2"/>
        <v>0</v>
      </c>
      <c r="C37" s="27" t="b">
        <v>1</v>
      </c>
      <c r="D37" s="54" t="b">
        <f t="shared" si="3"/>
        <v>1</v>
      </c>
      <c r="E37" s="54" t="b">
        <f t="shared" si="1"/>
        <v>0</v>
      </c>
      <c r="F37" s="54" t="b">
        <f t="shared" si="1"/>
        <v>0</v>
      </c>
      <c r="G37" s="54" t="b">
        <f t="shared" si="1"/>
        <v>0</v>
      </c>
      <c r="H37" s="127" t="b">
        <v>0</v>
      </c>
      <c r="I37" s="26" t="s">
        <v>432</v>
      </c>
    </row>
    <row r="38" spans="1:9">
      <c r="A38" s="53" t="s">
        <v>188</v>
      </c>
      <c r="B38" s="54" t="b">
        <f t="shared" si="2"/>
        <v>0</v>
      </c>
      <c r="C38" s="27" t="b">
        <v>1</v>
      </c>
      <c r="D38" s="54" t="b">
        <f t="shared" si="3"/>
        <v>1</v>
      </c>
      <c r="E38" s="54" t="b">
        <f t="shared" si="1"/>
        <v>0</v>
      </c>
      <c r="F38" s="54" t="b">
        <f t="shared" si="1"/>
        <v>0</v>
      </c>
      <c r="G38" s="54" t="b">
        <f t="shared" si="1"/>
        <v>0</v>
      </c>
      <c r="H38" s="127" t="b">
        <v>0</v>
      </c>
      <c r="I38" s="26" t="s">
        <v>460</v>
      </c>
    </row>
    <row r="39" spans="1:9">
      <c r="A39" s="55" t="s">
        <v>648</v>
      </c>
      <c r="B39" s="56" t="b">
        <f t="shared" si="2"/>
        <v>0</v>
      </c>
      <c r="C39" s="127" t="b">
        <v>0</v>
      </c>
      <c r="D39" s="56" t="b">
        <v>0</v>
      </c>
      <c r="E39" s="56" t="b">
        <f t="shared" si="1"/>
        <v>0</v>
      </c>
      <c r="F39" s="56" t="b">
        <f t="shared" si="1"/>
        <v>0</v>
      </c>
      <c r="G39" s="56" t="b">
        <f t="shared" si="1"/>
        <v>0</v>
      </c>
      <c r="H39" s="127" t="b">
        <v>0</v>
      </c>
      <c r="I39" s="26" t="s">
        <v>437</v>
      </c>
    </row>
    <row r="40" spans="1:9">
      <c r="A40" s="14" t="s">
        <v>51</v>
      </c>
      <c r="B40" s="51" t="b">
        <v>1</v>
      </c>
      <c r="C40" s="51" t="b">
        <v>1</v>
      </c>
      <c r="D40" s="51" t="b">
        <v>1</v>
      </c>
      <c r="E40" s="51" t="b">
        <v>1</v>
      </c>
      <c r="F40" s="51" t="b">
        <v>1</v>
      </c>
      <c r="G40" s="51" t="b">
        <v>0</v>
      </c>
      <c r="H40" s="127" t="b">
        <v>0</v>
      </c>
      <c r="I40" s="17" t="s">
        <v>461</v>
      </c>
    </row>
    <row r="41" spans="1:9">
      <c r="A41" s="14" t="s">
        <v>52</v>
      </c>
      <c r="B41" s="127" t="b">
        <v>1</v>
      </c>
      <c r="C41" s="18" t="b">
        <v>1</v>
      </c>
      <c r="D41" s="18" t="b">
        <v>1</v>
      </c>
      <c r="E41" s="18" t="b">
        <v>1</v>
      </c>
      <c r="F41" s="18" t="b">
        <v>1</v>
      </c>
      <c r="G41" s="18" t="b">
        <v>0</v>
      </c>
      <c r="H41" s="127" t="b">
        <v>0</v>
      </c>
      <c r="I41" s="17" t="s">
        <v>462</v>
      </c>
    </row>
    <row r="42" spans="1:9">
      <c r="A42" s="14" t="s">
        <v>73</v>
      </c>
      <c r="B42" s="127" t="b">
        <v>1</v>
      </c>
      <c r="C42" s="18" t="b">
        <v>1</v>
      </c>
      <c r="D42" s="18" t="b">
        <v>1</v>
      </c>
      <c r="E42" s="18" t="b">
        <v>1</v>
      </c>
      <c r="F42" s="18" t="b">
        <v>1</v>
      </c>
      <c r="G42" s="18" t="b">
        <v>0</v>
      </c>
      <c r="H42" s="127" t="b">
        <v>0</v>
      </c>
      <c r="I42" s="17" t="s">
        <v>74</v>
      </c>
    </row>
    <row r="43" spans="1:9">
      <c r="A43" s="14" t="s">
        <v>53</v>
      </c>
      <c r="B43" s="127" t="b">
        <v>1</v>
      </c>
      <c r="C43" s="18" t="b">
        <v>1</v>
      </c>
      <c r="D43" s="18" t="b">
        <v>1</v>
      </c>
      <c r="E43" s="18" t="b">
        <v>1</v>
      </c>
      <c r="F43" s="18" t="b">
        <v>1</v>
      </c>
      <c r="G43" s="18" t="b">
        <v>0</v>
      </c>
      <c r="H43" s="127" t="b">
        <v>0</v>
      </c>
      <c r="I43" s="17" t="s">
        <v>447</v>
      </c>
    </row>
    <row r="44" spans="1:9">
      <c r="A44" s="14" t="s">
        <v>43</v>
      </c>
      <c r="B44" s="127" t="b">
        <v>1</v>
      </c>
      <c r="C44" s="18" t="b">
        <v>1</v>
      </c>
      <c r="D44" s="18" t="b">
        <v>1</v>
      </c>
      <c r="E44" s="18" t="b">
        <v>0</v>
      </c>
      <c r="F44" s="18" t="b">
        <v>1</v>
      </c>
      <c r="G44" s="18" t="b">
        <v>0</v>
      </c>
      <c r="H44" s="127" t="b">
        <v>0</v>
      </c>
      <c r="I44" s="17" t="s">
        <v>448</v>
      </c>
    </row>
    <row r="45" spans="1:9">
      <c r="A45" s="14" t="s">
        <v>54</v>
      </c>
      <c r="B45" s="18" t="b">
        <v>1</v>
      </c>
      <c r="C45" s="18" t="b">
        <v>1</v>
      </c>
      <c r="D45" s="18" t="b">
        <v>1</v>
      </c>
      <c r="E45" s="18" t="b">
        <v>0</v>
      </c>
      <c r="F45" s="18" t="b">
        <v>1</v>
      </c>
      <c r="G45" s="18" t="b">
        <v>0</v>
      </c>
      <c r="H45" s="127" t="b">
        <v>0</v>
      </c>
      <c r="I45" s="17" t="s">
        <v>449</v>
      </c>
    </row>
    <row r="46" spans="1:9">
      <c r="A46" s="14" t="s">
        <v>55</v>
      </c>
      <c r="B46" s="18" t="b">
        <v>1</v>
      </c>
      <c r="C46" s="18" t="b">
        <v>1</v>
      </c>
      <c r="D46" s="18" t="b">
        <v>1</v>
      </c>
      <c r="E46" s="18" t="b">
        <v>1</v>
      </c>
      <c r="F46" s="18" t="b">
        <v>1</v>
      </c>
      <c r="G46" s="127" t="b">
        <v>0</v>
      </c>
      <c r="H46" s="127" t="b">
        <v>0</v>
      </c>
      <c r="I46" s="17" t="s">
        <v>450</v>
      </c>
    </row>
    <row r="47" spans="1:9">
      <c r="A47" s="14" t="s">
        <v>56</v>
      </c>
      <c r="B47" s="18" t="b">
        <v>1</v>
      </c>
      <c r="C47" s="18" t="b">
        <v>1</v>
      </c>
      <c r="D47" s="18" t="b">
        <v>1</v>
      </c>
      <c r="E47" s="18" t="b">
        <v>1</v>
      </c>
      <c r="F47" s="18" t="b">
        <v>1</v>
      </c>
      <c r="G47" s="127" t="b">
        <v>0</v>
      </c>
      <c r="H47" s="127" t="b">
        <v>0</v>
      </c>
      <c r="I47" s="17" t="s">
        <v>451</v>
      </c>
    </row>
    <row r="48" spans="1:9">
      <c r="A48" s="14" t="s">
        <v>304</v>
      </c>
      <c r="B48" s="18" t="b">
        <v>1</v>
      </c>
      <c r="C48" s="18" t="b">
        <v>1</v>
      </c>
      <c r="D48" s="18" t="b">
        <v>1</v>
      </c>
      <c r="E48" s="18" t="b">
        <v>0</v>
      </c>
      <c r="F48" s="18" t="b">
        <v>1</v>
      </c>
      <c r="G48" s="127" t="b">
        <v>0</v>
      </c>
      <c r="H48" s="127" t="b">
        <v>0</v>
      </c>
      <c r="I48" s="17" t="s">
        <v>452</v>
      </c>
    </row>
    <row r="49" spans="1:9">
      <c r="A49" s="14" t="s">
        <v>305</v>
      </c>
      <c r="B49" s="18" t="b">
        <v>1</v>
      </c>
      <c r="C49" s="18" t="b">
        <v>1</v>
      </c>
      <c r="D49" s="18" t="b">
        <v>1</v>
      </c>
      <c r="E49" s="18" t="b">
        <v>0</v>
      </c>
      <c r="F49" s="18" t="b">
        <v>1</v>
      </c>
      <c r="G49" s="127" t="b">
        <v>0</v>
      </c>
      <c r="H49" s="127" t="b">
        <v>0</v>
      </c>
      <c r="I49" s="17" t="s">
        <v>453</v>
      </c>
    </row>
    <row r="50" spans="1:9">
      <c r="A50" s="14" t="s">
        <v>57</v>
      </c>
      <c r="B50" s="38" t="b">
        <v>1</v>
      </c>
      <c r="C50" s="38" t="b">
        <v>1</v>
      </c>
      <c r="D50" s="38" t="b">
        <v>1</v>
      </c>
      <c r="E50" s="38" t="b">
        <v>1</v>
      </c>
      <c r="F50" s="38" t="b">
        <v>1</v>
      </c>
      <c r="G50" s="127" t="b">
        <v>0</v>
      </c>
      <c r="H50" s="127" t="b">
        <v>0</v>
      </c>
      <c r="I50" s="17" t="s">
        <v>454</v>
      </c>
    </row>
    <row r="51" spans="1:9">
      <c r="A51" s="52" t="s">
        <v>152</v>
      </c>
      <c r="B51" s="27" t="b">
        <v>0</v>
      </c>
      <c r="C51" s="27" t="b">
        <v>0</v>
      </c>
      <c r="D51" s="27" t="b">
        <v>1</v>
      </c>
      <c r="E51" s="27" t="b">
        <v>0</v>
      </c>
      <c r="F51" s="27" t="b">
        <v>0</v>
      </c>
      <c r="G51" s="27" t="b">
        <v>1</v>
      </c>
      <c r="H51" s="127" t="b">
        <v>0</v>
      </c>
      <c r="I51" s="17" t="s">
        <v>470</v>
      </c>
    </row>
    <row r="52" spans="1:9">
      <c r="A52" s="53" t="s">
        <v>153</v>
      </c>
      <c r="B52" s="27" t="b">
        <v>0</v>
      </c>
      <c r="C52" s="54" t="b">
        <f t="shared" ref="C52:F54" si="4">C$51</f>
        <v>0</v>
      </c>
      <c r="D52" s="54" t="b">
        <f t="shared" si="4"/>
        <v>1</v>
      </c>
      <c r="E52" s="54" t="b">
        <f t="shared" si="4"/>
        <v>0</v>
      </c>
      <c r="F52" s="54" t="b">
        <f t="shared" si="4"/>
        <v>0</v>
      </c>
      <c r="G52" s="27" t="b">
        <v>1</v>
      </c>
      <c r="H52" s="127" t="b">
        <v>0</v>
      </c>
      <c r="I52" s="17" t="s">
        <v>471</v>
      </c>
    </row>
    <row r="53" spans="1:9">
      <c r="A53" s="53" t="s">
        <v>200</v>
      </c>
      <c r="B53" s="27" t="b">
        <v>0</v>
      </c>
      <c r="C53" s="54" t="b">
        <f t="shared" si="4"/>
        <v>0</v>
      </c>
      <c r="D53" s="54" t="b">
        <f t="shared" si="4"/>
        <v>1</v>
      </c>
      <c r="E53" s="54" t="b">
        <f t="shared" si="4"/>
        <v>0</v>
      </c>
      <c r="F53" s="54" t="b">
        <f t="shared" si="4"/>
        <v>0</v>
      </c>
      <c r="G53" s="39" t="b">
        <v>0</v>
      </c>
      <c r="H53" s="127" t="b">
        <v>0</v>
      </c>
      <c r="I53" s="26" t="s">
        <v>473</v>
      </c>
    </row>
    <row r="54" spans="1:9">
      <c r="A54" s="55" t="s">
        <v>199</v>
      </c>
      <c r="B54" s="27" t="b">
        <v>0</v>
      </c>
      <c r="C54" s="56" t="b">
        <f t="shared" si="4"/>
        <v>0</v>
      </c>
      <c r="D54" s="56" t="b">
        <f t="shared" si="4"/>
        <v>1</v>
      </c>
      <c r="E54" s="56" t="b">
        <f t="shared" si="4"/>
        <v>0</v>
      </c>
      <c r="F54" s="56" t="b">
        <f t="shared" si="4"/>
        <v>0</v>
      </c>
      <c r="G54" s="103" t="b">
        <v>0</v>
      </c>
      <c r="H54" s="127" t="b">
        <v>0</v>
      </c>
      <c r="I54" s="26" t="s">
        <v>472</v>
      </c>
    </row>
    <row r="55" spans="1:9">
      <c r="A55" s="14" t="s">
        <v>58</v>
      </c>
      <c r="B55" s="51" t="b">
        <v>1</v>
      </c>
      <c r="C55" s="51" t="b">
        <v>1</v>
      </c>
      <c r="D55" s="51" t="b">
        <v>1</v>
      </c>
      <c r="E55" s="51" t="b">
        <v>1</v>
      </c>
      <c r="F55" s="51" t="b">
        <v>1</v>
      </c>
      <c r="G55" s="51" t="b">
        <v>0</v>
      </c>
      <c r="H55" s="127" t="b">
        <v>0</v>
      </c>
      <c r="I55" s="17" t="s">
        <v>474</v>
      </c>
    </row>
    <row r="56" spans="1:9" s="117" customFormat="1">
      <c r="A56" s="14" t="s">
        <v>961</v>
      </c>
      <c r="B56" s="127" t="b">
        <v>1</v>
      </c>
      <c r="C56" s="122" t="b">
        <v>1</v>
      </c>
      <c r="D56" s="122" t="b">
        <v>1</v>
      </c>
      <c r="E56" s="127" t="b">
        <v>0</v>
      </c>
      <c r="F56" s="122" t="b">
        <v>1</v>
      </c>
      <c r="G56" s="122" t="b">
        <v>0</v>
      </c>
      <c r="H56" s="127" t="b">
        <v>0</v>
      </c>
      <c r="I56" s="17" t="s">
        <v>962</v>
      </c>
    </row>
    <row r="57" spans="1:9">
      <c r="A57" s="14" t="s">
        <v>59</v>
      </c>
      <c r="B57" s="127" t="b">
        <v>1</v>
      </c>
      <c r="C57" s="18" t="b">
        <v>1</v>
      </c>
      <c r="D57" s="18" t="b">
        <v>1</v>
      </c>
      <c r="E57" s="18" t="b">
        <v>0</v>
      </c>
      <c r="F57" s="18" t="b">
        <v>1</v>
      </c>
      <c r="G57" s="18" t="b">
        <v>0</v>
      </c>
      <c r="H57" s="18" t="b">
        <v>1</v>
      </c>
      <c r="I57" s="17" t="s">
        <v>438</v>
      </c>
    </row>
    <row r="58" spans="1:9">
      <c r="A58" s="14" t="s">
        <v>476</v>
      </c>
      <c r="B58" s="127" t="b">
        <v>1</v>
      </c>
      <c r="C58" s="18" t="b">
        <v>1</v>
      </c>
      <c r="D58" s="18" t="b">
        <v>1</v>
      </c>
      <c r="E58" s="18" t="b">
        <v>1</v>
      </c>
      <c r="F58" s="18" t="b">
        <v>1</v>
      </c>
      <c r="G58" s="18" t="b">
        <v>0</v>
      </c>
      <c r="H58" s="18" t="b">
        <v>1</v>
      </c>
      <c r="I58" s="17" t="s">
        <v>475</v>
      </c>
    </row>
    <row r="59" spans="1:9">
      <c r="A59" s="14" t="s">
        <v>775</v>
      </c>
      <c r="B59" s="127" t="b">
        <v>1</v>
      </c>
      <c r="C59" s="18" t="b">
        <v>1</v>
      </c>
      <c r="D59" s="18" t="b">
        <v>1</v>
      </c>
      <c r="E59" s="18" t="b">
        <v>0</v>
      </c>
      <c r="F59" s="18" t="b">
        <v>1</v>
      </c>
      <c r="G59" s="18" t="b">
        <v>0</v>
      </c>
      <c r="H59" s="18" t="b">
        <v>1</v>
      </c>
      <c r="I59" s="17" t="s">
        <v>438</v>
      </c>
    </row>
    <row r="60" spans="1:9">
      <c r="A60" s="14" t="s">
        <v>477</v>
      </c>
      <c r="B60" s="127" t="b">
        <v>1</v>
      </c>
      <c r="C60" s="18" t="b">
        <v>1</v>
      </c>
      <c r="D60" s="18" t="b">
        <v>1</v>
      </c>
      <c r="E60" s="18" t="b">
        <v>0</v>
      </c>
      <c r="F60" s="18" t="b">
        <v>1</v>
      </c>
      <c r="G60" s="18" t="b">
        <v>0</v>
      </c>
      <c r="H60" s="18" t="b">
        <v>1</v>
      </c>
      <c r="I60" s="17" t="s">
        <v>478</v>
      </c>
    </row>
    <row r="61" spans="1:9">
      <c r="A61" s="14" t="s">
        <v>649</v>
      </c>
      <c r="B61" s="127" t="b">
        <v>1</v>
      </c>
      <c r="C61" s="18" t="b">
        <v>1</v>
      </c>
      <c r="D61" s="18" t="b">
        <v>1</v>
      </c>
      <c r="E61" s="18" t="b">
        <v>0</v>
      </c>
      <c r="F61" s="18" t="b">
        <v>1</v>
      </c>
      <c r="G61" s="18" t="b">
        <v>0</v>
      </c>
      <c r="H61" s="18" t="b">
        <v>1</v>
      </c>
      <c r="I61" s="17" t="s">
        <v>653</v>
      </c>
    </row>
    <row r="62" spans="1:9">
      <c r="A62" s="14" t="s">
        <v>62</v>
      </c>
      <c r="B62" s="127" t="b">
        <v>1</v>
      </c>
      <c r="C62" s="18" t="b">
        <v>1</v>
      </c>
      <c r="D62" s="18" t="b">
        <v>1</v>
      </c>
      <c r="E62" s="18" t="b">
        <v>0</v>
      </c>
      <c r="F62" s="18" t="b">
        <v>1</v>
      </c>
      <c r="G62" s="18" t="b">
        <v>0</v>
      </c>
      <c r="H62" s="18" t="b">
        <v>1</v>
      </c>
      <c r="I62" s="17" t="s">
        <v>439</v>
      </c>
    </row>
    <row r="63" spans="1:9">
      <c r="A63" s="14" t="s">
        <v>60</v>
      </c>
      <c r="B63" s="127" t="b">
        <v>1</v>
      </c>
      <c r="C63" s="18" t="b">
        <v>1</v>
      </c>
      <c r="D63" s="18" t="b">
        <v>1</v>
      </c>
      <c r="E63" s="18" t="b">
        <v>0</v>
      </c>
      <c r="F63" s="18" t="b">
        <v>1</v>
      </c>
      <c r="G63" s="18" t="b">
        <v>0</v>
      </c>
      <c r="H63" s="18" t="b">
        <v>1</v>
      </c>
      <c r="I63" s="17" t="s">
        <v>440</v>
      </c>
    </row>
    <row r="64" spans="1:9">
      <c r="A64" s="14" t="s">
        <v>480</v>
      </c>
      <c r="B64" s="127" t="b">
        <v>1</v>
      </c>
      <c r="C64" s="18" t="b">
        <v>1</v>
      </c>
      <c r="D64" s="18" t="b">
        <v>1</v>
      </c>
      <c r="E64" s="18" t="b">
        <v>1</v>
      </c>
      <c r="F64" s="18" t="b">
        <v>1</v>
      </c>
      <c r="G64" s="18" t="b">
        <v>0</v>
      </c>
      <c r="H64" s="18" t="b">
        <v>1</v>
      </c>
      <c r="I64" s="17" t="s">
        <v>475</v>
      </c>
    </row>
    <row r="65" spans="1:9">
      <c r="A65" s="14" t="s">
        <v>481</v>
      </c>
      <c r="B65" s="127" t="b">
        <v>1</v>
      </c>
      <c r="C65" s="18" t="b">
        <v>1</v>
      </c>
      <c r="D65" s="18" t="b">
        <v>1</v>
      </c>
      <c r="E65" s="18" t="b">
        <v>0</v>
      </c>
      <c r="F65" s="18" t="b">
        <v>1</v>
      </c>
      <c r="G65" s="18" t="b">
        <v>0</v>
      </c>
      <c r="H65" s="18" t="b">
        <v>1</v>
      </c>
      <c r="I65" s="17" t="s">
        <v>479</v>
      </c>
    </row>
    <row r="66" spans="1:9">
      <c r="A66" s="14" t="s">
        <v>650</v>
      </c>
      <c r="B66" s="127" t="b">
        <v>1</v>
      </c>
      <c r="C66" s="18" t="b">
        <v>1</v>
      </c>
      <c r="D66" s="18" t="b">
        <v>1</v>
      </c>
      <c r="E66" s="18" t="b">
        <v>0</v>
      </c>
      <c r="F66" s="18" t="b">
        <v>1</v>
      </c>
      <c r="G66" s="18" t="b">
        <v>0</v>
      </c>
      <c r="H66" s="18" t="b">
        <v>1</v>
      </c>
      <c r="I66" s="17" t="s">
        <v>652</v>
      </c>
    </row>
    <row r="67" spans="1:9">
      <c r="A67" s="14" t="s">
        <v>63</v>
      </c>
      <c r="B67" s="127" t="b">
        <v>1</v>
      </c>
      <c r="C67" s="18" t="b">
        <v>1</v>
      </c>
      <c r="D67" s="18" t="b">
        <v>1</v>
      </c>
      <c r="E67" s="18" t="b">
        <v>0</v>
      </c>
      <c r="F67" s="18" t="b">
        <v>1</v>
      </c>
      <c r="G67" s="18" t="b">
        <v>0</v>
      </c>
      <c r="H67" s="18" t="b">
        <v>1</v>
      </c>
      <c r="I67" s="17" t="s">
        <v>441</v>
      </c>
    </row>
    <row r="68" spans="1:9">
      <c r="A68" s="14" t="s">
        <v>61</v>
      </c>
      <c r="B68" s="127" t="b">
        <v>1</v>
      </c>
      <c r="C68" s="18" t="b">
        <v>1</v>
      </c>
      <c r="D68" s="18" t="b">
        <v>1</v>
      </c>
      <c r="E68" s="18" t="b">
        <v>0</v>
      </c>
      <c r="F68" s="18" t="b">
        <v>1</v>
      </c>
      <c r="G68" s="18" t="b">
        <v>0</v>
      </c>
      <c r="H68" s="18" t="b">
        <v>1</v>
      </c>
      <c r="I68" s="17" t="s">
        <v>442</v>
      </c>
    </row>
    <row r="69" spans="1:9">
      <c r="A69" s="14" t="s">
        <v>64</v>
      </c>
      <c r="B69" s="127" t="b">
        <v>1</v>
      </c>
      <c r="C69" s="18" t="b">
        <v>1</v>
      </c>
      <c r="D69" s="18" t="b">
        <v>1</v>
      </c>
      <c r="E69" s="18" t="b">
        <v>0</v>
      </c>
      <c r="F69" s="18" t="b">
        <v>1</v>
      </c>
      <c r="G69" s="18" t="b">
        <v>0</v>
      </c>
      <c r="H69" s="18" t="b">
        <v>1</v>
      </c>
      <c r="I69" s="17" t="s">
        <v>443</v>
      </c>
    </row>
    <row r="70" spans="1:9">
      <c r="A70" s="14" t="s">
        <v>65</v>
      </c>
      <c r="B70" s="127" t="b">
        <v>1</v>
      </c>
      <c r="C70" s="18" t="b">
        <v>1</v>
      </c>
      <c r="D70" s="18" t="b">
        <v>1</v>
      </c>
      <c r="E70" s="18" t="b">
        <v>0</v>
      </c>
      <c r="F70" s="18" t="b">
        <v>1</v>
      </c>
      <c r="G70" s="18" t="b">
        <v>0</v>
      </c>
      <c r="H70" s="18" t="b">
        <v>1</v>
      </c>
      <c r="I70" s="17" t="s">
        <v>444</v>
      </c>
    </row>
    <row r="71" spans="1:9">
      <c r="A71" s="14" t="s">
        <v>66</v>
      </c>
      <c r="B71" s="127" t="b">
        <v>1</v>
      </c>
      <c r="C71" s="18" t="b">
        <v>1</v>
      </c>
      <c r="D71" s="18" t="b">
        <v>1</v>
      </c>
      <c r="E71" s="18" t="b">
        <v>1</v>
      </c>
      <c r="F71" s="18" t="b">
        <v>1</v>
      </c>
      <c r="G71" s="18" t="b">
        <v>0</v>
      </c>
      <c r="H71" s="18" t="b">
        <v>1</v>
      </c>
      <c r="I71" s="17" t="s">
        <v>445</v>
      </c>
    </row>
    <row r="72" spans="1:9">
      <c r="A72" s="14" t="s">
        <v>67</v>
      </c>
      <c r="B72" s="127" t="b">
        <v>1</v>
      </c>
      <c r="C72" s="18" t="b">
        <v>1</v>
      </c>
      <c r="D72" s="18" t="b">
        <v>1</v>
      </c>
      <c r="E72" s="18" t="b">
        <v>0</v>
      </c>
      <c r="F72" s="18" t="b">
        <v>1</v>
      </c>
      <c r="G72" s="18" t="b">
        <v>0</v>
      </c>
      <c r="H72" s="18" t="b">
        <v>1</v>
      </c>
      <c r="I72" s="17" t="s">
        <v>446</v>
      </c>
    </row>
    <row r="73" spans="1:9" s="117" customFormat="1">
      <c r="A73" s="14" t="s">
        <v>1600</v>
      </c>
      <c r="B73" s="127" t="b">
        <v>1</v>
      </c>
      <c r="C73" s="127" t="b">
        <v>1</v>
      </c>
      <c r="D73" s="127" t="b">
        <v>1</v>
      </c>
      <c r="E73" s="127" t="b">
        <v>1</v>
      </c>
      <c r="F73" s="127" t="b">
        <v>1</v>
      </c>
      <c r="G73" s="127" t="b">
        <v>0</v>
      </c>
      <c r="H73" s="127" t="b">
        <v>1</v>
      </c>
      <c r="I73" s="17" t="s">
        <v>446</v>
      </c>
    </row>
  </sheetData>
  <autoFilter ref="A2:H72" xr:uid="{7A02DDC9-E0E8-48BF-8BE6-D6DD57F6C67D}"/>
  <conditionalFormatting sqref="B11:H11 B13:F13 B8:F8 B57:H72 B14:G19 B3:H4 E56 B21:G31 H13:H56 G7:G10 G12:G13 B33:G55">
    <cfRule type="cellIs" dxfId="42" priority="14" operator="equal">
      <formula>FALSE</formula>
    </cfRule>
  </conditionalFormatting>
  <conditionalFormatting sqref="B32:G32">
    <cfRule type="cellIs" dxfId="41" priority="12" operator="equal">
      <formula>FALSE</formula>
    </cfRule>
  </conditionalFormatting>
  <conditionalFormatting sqref="B56:D56 F56:G56">
    <cfRule type="cellIs" dxfId="40" priority="11" operator="equal">
      <formula>FALSE</formula>
    </cfRule>
  </conditionalFormatting>
  <conditionalFormatting sqref="B12:F12">
    <cfRule type="cellIs" dxfId="39" priority="10" operator="equal">
      <formula>FALSE</formula>
    </cfRule>
  </conditionalFormatting>
  <conditionalFormatting sqref="B9:F9">
    <cfRule type="cellIs" dxfId="38" priority="9" operator="equal">
      <formula>FALSE</formula>
    </cfRule>
  </conditionalFormatting>
  <conditionalFormatting sqref="B20:G20">
    <cfRule type="cellIs" dxfId="37" priority="7" operator="equal">
      <formula>FALSE</formula>
    </cfRule>
  </conditionalFormatting>
  <conditionalFormatting sqref="B10:F10">
    <cfRule type="cellIs" dxfId="36" priority="6" operator="equal">
      <formula>FALSE</formula>
    </cfRule>
  </conditionalFormatting>
  <conditionalFormatting sqref="B5:H5 G6">
    <cfRule type="cellIs" dxfId="35" priority="5" operator="equal">
      <formula>FALSE</formula>
    </cfRule>
  </conditionalFormatting>
  <conditionalFormatting sqref="B6:F6 H6">
    <cfRule type="cellIs" dxfId="34" priority="4" operator="equal">
      <formula>FALSE</formula>
    </cfRule>
  </conditionalFormatting>
  <conditionalFormatting sqref="B7:F7 H7:H10">
    <cfRule type="cellIs" dxfId="33" priority="3" operator="equal">
      <formula>FALSE</formula>
    </cfRule>
  </conditionalFormatting>
  <conditionalFormatting sqref="H12">
    <cfRule type="cellIs" dxfId="32" priority="2" operator="equal">
      <formula>FALSE</formula>
    </cfRule>
  </conditionalFormatting>
  <conditionalFormatting sqref="B73:H73">
    <cfRule type="cellIs" dxfId="31" priority="1" operator="equal">
      <formula>FALSE</formula>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6271F-DDC4-42AD-ABEE-7C9C7FC23386}">
  <sheetPr codeName="Sheet5"/>
  <dimension ref="A2:RT334"/>
  <sheetViews>
    <sheetView topLeftCell="D1" workbookViewId="0">
      <pane ySplit="4" topLeftCell="A102" activePane="bottomLeft" state="frozen"/>
      <selection pane="bottomLeft" activeCell="G128" sqref="G128"/>
    </sheetView>
  </sheetViews>
  <sheetFormatPr defaultRowHeight="14.5"/>
  <cols>
    <col min="3" max="3" width="22.54296875" bestFit="1" customWidth="1"/>
    <col min="7" max="7" width="22.54296875" bestFit="1" customWidth="1"/>
  </cols>
  <sheetData>
    <row r="2" spans="1:10">
      <c r="B2" t="s">
        <v>1486</v>
      </c>
    </row>
    <row r="3" spans="1:10">
      <c r="B3" s="89" t="s">
        <v>1</v>
      </c>
      <c r="C3" s="90" t="s">
        <v>2</v>
      </c>
      <c r="D3" s="90" t="s">
        <v>3</v>
      </c>
      <c r="E3" t="s">
        <v>4</v>
      </c>
      <c r="F3" s="112" t="s">
        <v>1</v>
      </c>
      <c r="G3" s="113" t="s">
        <v>2</v>
      </c>
      <c r="H3" s="113" t="s">
        <v>3</v>
      </c>
      <c r="I3" s="113" t="s">
        <v>4</v>
      </c>
    </row>
    <row r="4" spans="1:10">
      <c r="B4" s="91" t="s">
        <v>18</v>
      </c>
      <c r="C4" s="92"/>
      <c r="D4" s="93"/>
      <c r="E4" t="s">
        <v>1005</v>
      </c>
      <c r="F4" s="91" t="s">
        <v>18</v>
      </c>
      <c r="G4" s="93"/>
      <c r="H4" s="93"/>
      <c r="I4" s="134" t="s">
        <v>1005</v>
      </c>
    </row>
    <row r="5" spans="1:10">
      <c r="A5" s="117" t="str">
        <f t="shared" ref="A5:A68" si="0">IF($C5="","blank",MATCH($C5,$G$5:$G$130,0))</f>
        <v>blank</v>
      </c>
      <c r="B5" s="20"/>
      <c r="C5" s="94"/>
      <c r="D5" s="93"/>
      <c r="F5" s="105" t="s">
        <v>10</v>
      </c>
      <c r="G5" s="94" t="s">
        <v>651</v>
      </c>
      <c r="H5" s="93"/>
      <c r="I5" s="135"/>
    </row>
    <row r="6" spans="1:10">
      <c r="A6" s="117" t="str">
        <f t="shared" si="0"/>
        <v>blank</v>
      </c>
      <c r="B6" s="95"/>
      <c r="C6" s="94"/>
      <c r="D6" s="96"/>
      <c r="F6" s="105" t="s">
        <v>10</v>
      </c>
      <c r="G6" s="94" t="s">
        <v>24</v>
      </c>
      <c r="H6" s="93"/>
      <c r="I6" s="135"/>
    </row>
    <row r="7" spans="1:10">
      <c r="A7" s="117" t="str">
        <f t="shared" si="0"/>
        <v>blank</v>
      </c>
      <c r="B7" s="95"/>
      <c r="C7" s="94"/>
      <c r="D7" s="96"/>
      <c r="F7" s="105" t="s">
        <v>10</v>
      </c>
      <c r="G7" s="94" t="s">
        <v>25</v>
      </c>
      <c r="H7" s="93"/>
      <c r="I7" s="135"/>
    </row>
    <row r="8" spans="1:10">
      <c r="A8" s="117" t="str">
        <f t="shared" si="0"/>
        <v>blank</v>
      </c>
      <c r="B8" s="20"/>
      <c r="C8" s="94"/>
      <c r="D8" s="93"/>
      <c r="F8" s="105" t="s">
        <v>10</v>
      </c>
      <c r="G8" s="94" t="s">
        <v>487</v>
      </c>
      <c r="H8" s="93"/>
      <c r="I8" s="135"/>
    </row>
    <row r="9" spans="1:10">
      <c r="A9" s="117" t="str">
        <f t="shared" si="0"/>
        <v>blank</v>
      </c>
      <c r="B9" s="20"/>
      <c r="C9" s="94"/>
      <c r="D9" s="93"/>
      <c r="F9" s="105" t="s">
        <v>10</v>
      </c>
      <c r="G9" s="94" t="s">
        <v>198</v>
      </c>
      <c r="H9" s="93"/>
      <c r="I9" s="135"/>
    </row>
    <row r="10" spans="1:10">
      <c r="A10" s="117" t="str">
        <f t="shared" si="0"/>
        <v>blank</v>
      </c>
      <c r="B10" s="20"/>
      <c r="C10" s="94"/>
      <c r="D10" s="93"/>
      <c r="F10" s="105" t="s">
        <v>10</v>
      </c>
      <c r="G10" s="94" t="s">
        <v>1485</v>
      </c>
      <c r="H10" s="93"/>
      <c r="I10" s="135"/>
    </row>
    <row r="11" spans="1:10">
      <c r="A11" t="str">
        <f t="shared" si="0"/>
        <v>blank</v>
      </c>
      <c r="B11" s="20"/>
      <c r="C11" s="94"/>
      <c r="D11" s="93"/>
      <c r="F11" s="105" t="s">
        <v>10</v>
      </c>
      <c r="G11" s="94" t="s">
        <v>23</v>
      </c>
      <c r="H11" s="93"/>
      <c r="I11" s="135"/>
    </row>
    <row r="12" spans="1:10" s="117" customFormat="1">
      <c r="A12" s="117" t="str">
        <f t="shared" si="0"/>
        <v>blank</v>
      </c>
      <c r="B12" s="105"/>
      <c r="C12" s="94"/>
      <c r="D12" s="93"/>
      <c r="F12" s="105" t="s">
        <v>10</v>
      </c>
      <c r="G12" s="94" t="s">
        <v>1488</v>
      </c>
      <c r="H12" s="93"/>
      <c r="I12" s="135" t="s">
        <v>1489</v>
      </c>
      <c r="J12" s="135" t="s">
        <v>1490</v>
      </c>
    </row>
    <row r="13" spans="1:10">
      <c r="A13" s="117" t="str">
        <f t="shared" si="0"/>
        <v>blank</v>
      </c>
      <c r="B13" s="20"/>
      <c r="C13" s="94"/>
      <c r="D13" s="93"/>
      <c r="F13" s="105" t="s">
        <v>10</v>
      </c>
      <c r="G13" s="94" t="s">
        <v>688</v>
      </c>
      <c r="H13" s="93"/>
      <c r="I13" s="135"/>
    </row>
    <row r="14" spans="1:10">
      <c r="A14" s="117" t="str">
        <f t="shared" si="0"/>
        <v>blank</v>
      </c>
      <c r="B14" s="105"/>
      <c r="C14" s="94"/>
      <c r="D14" s="93"/>
      <c r="F14" s="105" t="s">
        <v>10</v>
      </c>
      <c r="G14" s="94" t="s">
        <v>798</v>
      </c>
      <c r="H14" s="93"/>
      <c r="I14" s="135"/>
    </row>
    <row r="15" spans="1:10">
      <c r="A15" s="117" t="str">
        <f t="shared" si="0"/>
        <v>blank</v>
      </c>
      <c r="B15" s="20"/>
      <c r="C15" s="94"/>
      <c r="D15" s="93"/>
      <c r="F15" s="105" t="s">
        <v>10</v>
      </c>
      <c r="G15" s="94" t="s">
        <v>813</v>
      </c>
      <c r="H15" s="93"/>
      <c r="I15" s="135"/>
    </row>
    <row r="16" spans="1:10">
      <c r="A16" s="117" t="str">
        <f t="shared" si="0"/>
        <v>blank</v>
      </c>
      <c r="B16" s="20"/>
      <c r="C16" s="94"/>
      <c r="D16" s="93"/>
      <c r="F16" s="105" t="s">
        <v>10</v>
      </c>
      <c r="G16" s="94" t="s">
        <v>812</v>
      </c>
      <c r="H16" s="93"/>
      <c r="I16" s="135"/>
    </row>
    <row r="17" spans="1:15">
      <c r="A17" s="117" t="str">
        <f t="shared" si="0"/>
        <v>blank</v>
      </c>
      <c r="B17" s="20"/>
      <c r="C17" s="94"/>
      <c r="D17" s="93"/>
      <c r="F17" s="105" t="s">
        <v>10</v>
      </c>
      <c r="G17" s="94" t="s">
        <v>951</v>
      </c>
      <c r="H17" s="93"/>
      <c r="I17" s="135"/>
    </row>
    <row r="18" spans="1:15">
      <c r="A18" s="117" t="str">
        <f t="shared" si="0"/>
        <v>blank</v>
      </c>
      <c r="B18" s="20"/>
      <c r="C18" s="94"/>
      <c r="D18" s="93"/>
      <c r="F18" s="105" t="s">
        <v>10</v>
      </c>
      <c r="G18" s="94" t="s">
        <v>956</v>
      </c>
      <c r="H18" s="93"/>
      <c r="I18" s="135"/>
    </row>
    <row r="19" spans="1:15">
      <c r="A19" s="117" t="str">
        <f t="shared" si="0"/>
        <v>blank</v>
      </c>
      <c r="B19" s="20"/>
      <c r="C19" s="94"/>
      <c r="D19" s="93"/>
      <c r="F19" s="105" t="s">
        <v>10</v>
      </c>
      <c r="G19" s="94" t="s">
        <v>528</v>
      </c>
      <c r="H19" s="96"/>
      <c r="I19" s="135" t="s">
        <v>957</v>
      </c>
    </row>
    <row r="20" spans="1:15">
      <c r="A20" s="117" t="str">
        <f t="shared" si="0"/>
        <v>blank</v>
      </c>
      <c r="B20" s="20"/>
      <c r="C20" s="94"/>
      <c r="D20" s="93"/>
      <c r="F20" s="105" t="s">
        <v>10</v>
      </c>
      <c r="G20" s="94" t="s">
        <v>953</v>
      </c>
      <c r="H20" s="93"/>
      <c r="I20" s="135"/>
    </row>
    <row r="21" spans="1:15">
      <c r="A21" s="117" t="str">
        <f t="shared" si="0"/>
        <v>blank</v>
      </c>
      <c r="B21" s="20"/>
      <c r="C21" s="94"/>
      <c r="D21" s="93"/>
      <c r="F21" s="105" t="s">
        <v>10</v>
      </c>
      <c r="G21" s="94" t="s">
        <v>952</v>
      </c>
      <c r="H21" s="93"/>
      <c r="I21" s="135"/>
    </row>
    <row r="22" spans="1:15">
      <c r="A22" s="117" t="str">
        <f t="shared" si="0"/>
        <v>blank</v>
      </c>
      <c r="B22" s="20"/>
      <c r="C22" s="94"/>
      <c r="D22" s="93"/>
      <c r="F22" s="105" t="s">
        <v>10</v>
      </c>
      <c r="G22" s="94" t="s">
        <v>955</v>
      </c>
      <c r="H22" s="93"/>
      <c r="I22" s="135"/>
    </row>
    <row r="23" spans="1:15">
      <c r="A23" s="117" t="str">
        <f t="shared" si="0"/>
        <v>blank</v>
      </c>
      <c r="B23" s="20"/>
      <c r="C23" s="94"/>
      <c r="D23" s="93"/>
      <c r="F23" s="105" t="s">
        <v>0</v>
      </c>
      <c r="G23" s="94" t="s">
        <v>377</v>
      </c>
      <c r="H23" s="96"/>
      <c r="I23" s="135"/>
    </row>
    <row r="24" spans="1:15">
      <c r="A24" s="117" t="str">
        <f t="shared" si="0"/>
        <v>blank</v>
      </c>
      <c r="B24" s="20"/>
      <c r="C24" s="94"/>
      <c r="D24" s="93"/>
      <c r="F24" s="105" t="s">
        <v>0</v>
      </c>
      <c r="G24" s="94" t="s">
        <v>378</v>
      </c>
      <c r="H24" s="96"/>
      <c r="I24" s="135"/>
    </row>
    <row r="25" spans="1:15">
      <c r="A25" s="117" t="str">
        <f t="shared" si="0"/>
        <v>blank</v>
      </c>
      <c r="B25" s="20"/>
      <c r="C25" s="94"/>
      <c r="D25" s="93"/>
      <c r="F25" s="105" t="s">
        <v>10</v>
      </c>
      <c r="G25" s="94" t="s">
        <v>28</v>
      </c>
      <c r="H25" s="93"/>
      <c r="I25" s="135" t="s">
        <v>394</v>
      </c>
      <c r="J25" s="135" t="s">
        <v>659</v>
      </c>
    </row>
    <row r="26" spans="1:15">
      <c r="A26" s="117" t="str">
        <f t="shared" si="0"/>
        <v>blank</v>
      </c>
      <c r="B26" s="20"/>
      <c r="C26" s="94"/>
      <c r="D26" s="93"/>
      <c r="F26" s="105" t="s">
        <v>10</v>
      </c>
      <c r="G26" s="94" t="s">
        <v>748</v>
      </c>
      <c r="H26" s="93"/>
      <c r="I26" s="135" t="s">
        <v>750</v>
      </c>
    </row>
    <row r="27" spans="1:15">
      <c r="A27" s="117" t="str">
        <f t="shared" si="0"/>
        <v>blank</v>
      </c>
      <c r="B27" s="20"/>
      <c r="C27" s="94"/>
      <c r="D27" s="93"/>
      <c r="F27" s="105" t="s">
        <v>10</v>
      </c>
      <c r="G27" s="94" t="s">
        <v>22</v>
      </c>
      <c r="H27" s="93"/>
      <c r="I27" s="135" t="s">
        <v>390</v>
      </c>
      <c r="J27" s="135" t="s">
        <v>110</v>
      </c>
      <c r="K27" s="135" t="s">
        <v>750</v>
      </c>
      <c r="L27" s="117"/>
      <c r="M27" s="117"/>
      <c r="N27" s="117"/>
      <c r="O27" s="117"/>
    </row>
    <row r="28" spans="1:15" s="117" customFormat="1">
      <c r="A28" s="117" t="str">
        <f t="shared" si="0"/>
        <v>blank</v>
      </c>
      <c r="B28" s="105"/>
      <c r="C28" s="94"/>
      <c r="D28" s="93"/>
      <c r="F28" s="105" t="s">
        <v>10</v>
      </c>
      <c r="G28" s="94" t="s">
        <v>21</v>
      </c>
      <c r="H28" s="93"/>
      <c r="I28" s="135" t="s">
        <v>392</v>
      </c>
      <c r="J28" s="135" t="s">
        <v>750</v>
      </c>
      <c r="K28" s="135" t="s">
        <v>391</v>
      </c>
      <c r="L28" s="135" t="s">
        <v>366</v>
      </c>
      <c r="M28" s="135"/>
      <c r="N28" s="135"/>
      <c r="O28" s="135"/>
    </row>
    <row r="29" spans="1:15">
      <c r="A29" s="117" t="str">
        <f t="shared" si="0"/>
        <v>blank</v>
      </c>
      <c r="B29" s="105"/>
      <c r="C29" s="94"/>
      <c r="D29" s="93"/>
      <c r="F29" s="105" t="s">
        <v>10</v>
      </c>
      <c r="G29" s="94" t="s">
        <v>20</v>
      </c>
      <c r="H29" s="93"/>
      <c r="I29" s="135" t="s">
        <v>390</v>
      </c>
      <c r="J29" s="135" t="s">
        <v>750</v>
      </c>
    </row>
    <row r="30" spans="1:15">
      <c r="A30" s="117" t="str">
        <f t="shared" si="0"/>
        <v>blank</v>
      </c>
      <c r="B30" s="105"/>
      <c r="C30" s="94"/>
      <c r="D30" s="93"/>
      <c r="F30" s="105" t="s">
        <v>10</v>
      </c>
      <c r="G30" s="94" t="s">
        <v>13</v>
      </c>
      <c r="H30" s="93"/>
      <c r="I30" s="135"/>
    </row>
    <row r="31" spans="1:15">
      <c r="A31" s="117" t="str">
        <f t="shared" si="0"/>
        <v>blank</v>
      </c>
      <c r="B31" s="105"/>
      <c r="C31" s="94"/>
      <c r="D31" s="93"/>
      <c r="F31" s="105" t="s">
        <v>10</v>
      </c>
      <c r="G31" s="94" t="s">
        <v>239</v>
      </c>
      <c r="H31" s="93"/>
      <c r="I31" s="135"/>
    </row>
    <row r="32" spans="1:15">
      <c r="A32" s="117" t="str">
        <f t="shared" si="0"/>
        <v>blank</v>
      </c>
      <c r="B32" s="105"/>
      <c r="C32" s="94"/>
      <c r="D32" s="93"/>
      <c r="F32" s="105" t="s">
        <v>10</v>
      </c>
      <c r="G32" s="94" t="s">
        <v>240</v>
      </c>
      <c r="H32" s="93"/>
      <c r="I32" s="135"/>
    </row>
    <row r="33" spans="1:488">
      <c r="A33" s="117" t="str">
        <f t="shared" si="0"/>
        <v>blank</v>
      </c>
      <c r="B33" s="105"/>
      <c r="C33" s="94"/>
      <c r="D33" s="93"/>
      <c r="F33" s="105" t="s">
        <v>10</v>
      </c>
      <c r="G33" s="94" t="s">
        <v>241</v>
      </c>
      <c r="H33" s="93"/>
      <c r="I33" s="135" t="s">
        <v>6</v>
      </c>
      <c r="J33" s="135" t="s">
        <v>7</v>
      </c>
      <c r="K33" s="135" t="s">
        <v>8</v>
      </c>
      <c r="L33" s="135" t="s">
        <v>172</v>
      </c>
      <c r="M33" s="135" t="s">
        <v>187</v>
      </c>
      <c r="N33" s="135" t="s">
        <v>253</v>
      </c>
      <c r="O33" s="135" t="s">
        <v>255</v>
      </c>
      <c r="P33" s="135" t="s">
        <v>290</v>
      </c>
    </row>
    <row r="34" spans="1:488">
      <c r="A34" s="117" t="str">
        <f t="shared" si="0"/>
        <v>blank</v>
      </c>
      <c r="B34" s="105"/>
      <c r="C34" s="94"/>
      <c r="D34" s="93"/>
      <c r="F34" s="105" t="s">
        <v>10</v>
      </c>
      <c r="G34" s="94" t="s">
        <v>242</v>
      </c>
      <c r="H34" s="93"/>
      <c r="I34" s="135" t="s">
        <v>6</v>
      </c>
      <c r="J34" s="135" t="s">
        <v>7</v>
      </c>
    </row>
    <row r="35" spans="1:488">
      <c r="A35" s="117" t="str">
        <f t="shared" si="0"/>
        <v>blank</v>
      </c>
      <c r="B35" s="105"/>
      <c r="C35" s="94"/>
      <c r="D35" s="93"/>
      <c r="F35" s="105" t="s">
        <v>10</v>
      </c>
      <c r="G35" s="94" t="s">
        <v>243</v>
      </c>
      <c r="H35" s="93"/>
      <c r="I35" s="135"/>
    </row>
    <row r="36" spans="1:488">
      <c r="A36" s="117" t="str">
        <f t="shared" si="0"/>
        <v>blank</v>
      </c>
      <c r="B36" s="105"/>
      <c r="C36" s="94"/>
      <c r="D36" s="93"/>
      <c r="F36" s="105" t="s">
        <v>10</v>
      </c>
      <c r="G36" s="94" t="s">
        <v>244</v>
      </c>
      <c r="H36" s="93"/>
      <c r="I36" s="135" t="s">
        <v>8</v>
      </c>
    </row>
    <row r="37" spans="1:488">
      <c r="A37" s="117" t="str">
        <f t="shared" si="0"/>
        <v>blank</v>
      </c>
      <c r="B37" s="105"/>
      <c r="C37" s="94"/>
      <c r="D37" s="93"/>
      <c r="F37" s="105" t="s">
        <v>10</v>
      </c>
      <c r="G37" s="94" t="s">
        <v>245</v>
      </c>
      <c r="H37" s="93"/>
      <c r="I37" s="135"/>
    </row>
    <row r="38" spans="1:488">
      <c r="A38" s="117" t="str">
        <f t="shared" si="0"/>
        <v>blank</v>
      </c>
      <c r="B38" s="105"/>
      <c r="C38" s="94"/>
      <c r="D38" s="93"/>
      <c r="F38" s="105" t="s">
        <v>10</v>
      </c>
      <c r="G38" s="94" t="s">
        <v>344</v>
      </c>
      <c r="H38" s="93"/>
      <c r="I38" s="135"/>
    </row>
    <row r="39" spans="1:488">
      <c r="A39" s="117" t="str">
        <f t="shared" si="0"/>
        <v>blank</v>
      </c>
      <c r="B39" s="105"/>
      <c r="C39" s="94"/>
      <c r="D39" s="93"/>
      <c r="F39" s="105" t="s">
        <v>10</v>
      </c>
      <c r="G39" s="94" t="s">
        <v>345</v>
      </c>
      <c r="H39" s="93"/>
      <c r="I39" s="135"/>
    </row>
    <row r="40" spans="1:488">
      <c r="A40" s="117" t="str">
        <f t="shared" si="0"/>
        <v>blank</v>
      </c>
      <c r="B40" s="105"/>
      <c r="C40" s="94"/>
      <c r="D40" s="93"/>
      <c r="F40" s="105" t="s">
        <v>10</v>
      </c>
      <c r="G40" s="94" t="s">
        <v>995</v>
      </c>
      <c r="H40" s="93"/>
      <c r="I40" s="135" t="s">
        <v>308</v>
      </c>
    </row>
    <row r="41" spans="1:488">
      <c r="A41" s="117" t="str">
        <f t="shared" si="0"/>
        <v>blank</v>
      </c>
      <c r="B41" s="105"/>
      <c r="C41" s="94"/>
      <c r="D41" s="93"/>
      <c r="F41" s="105" t="s">
        <v>10</v>
      </c>
      <c r="G41" s="94" t="s">
        <v>237</v>
      </c>
      <c r="H41" s="93"/>
      <c r="I41" s="135"/>
    </row>
    <row r="42" spans="1:488">
      <c r="A42" s="117" t="str">
        <f t="shared" si="0"/>
        <v>blank</v>
      </c>
      <c r="B42" s="105"/>
      <c r="C42" s="94"/>
      <c r="D42" s="93"/>
      <c r="F42" s="105" t="s">
        <v>10</v>
      </c>
      <c r="G42" s="94" t="s">
        <v>238</v>
      </c>
      <c r="H42" s="93"/>
      <c r="I42" s="135"/>
    </row>
    <row r="43" spans="1:488">
      <c r="A43" s="117" t="str">
        <f t="shared" si="0"/>
        <v>blank</v>
      </c>
      <c r="B43" s="105"/>
      <c r="C43" s="94"/>
      <c r="D43" s="93"/>
      <c r="F43" s="105" t="s">
        <v>10</v>
      </c>
      <c r="G43" s="94" t="s">
        <v>35</v>
      </c>
      <c r="H43" s="93"/>
      <c r="I43" s="135" t="s">
        <v>6</v>
      </c>
      <c r="J43" s="135" t="s">
        <v>7</v>
      </c>
      <c r="K43" s="135" t="s">
        <v>8</v>
      </c>
      <c r="L43" s="135" t="s">
        <v>172</v>
      </c>
      <c r="M43" s="135" t="s">
        <v>187</v>
      </c>
      <c r="N43" s="135" t="s">
        <v>253</v>
      </c>
      <c r="O43" s="135" t="s">
        <v>255</v>
      </c>
      <c r="P43" s="135" t="s">
        <v>290</v>
      </c>
    </row>
    <row r="44" spans="1:488">
      <c r="A44" s="117" t="str">
        <f t="shared" si="0"/>
        <v>blank</v>
      </c>
      <c r="B44" s="105"/>
      <c r="C44" s="94"/>
      <c r="D44" s="93"/>
      <c r="F44" s="105" t="s">
        <v>10</v>
      </c>
      <c r="G44" s="94" t="s">
        <v>37</v>
      </c>
      <c r="H44" s="93"/>
      <c r="I44" s="135" t="s">
        <v>6</v>
      </c>
      <c r="J44" s="135" t="s">
        <v>7</v>
      </c>
      <c r="K44" s="135" t="s">
        <v>8</v>
      </c>
      <c r="L44" s="135" t="s">
        <v>172</v>
      </c>
      <c r="M44" s="135" t="s">
        <v>187</v>
      </c>
      <c r="N44" s="135" t="s">
        <v>253</v>
      </c>
    </row>
    <row r="45" spans="1:488">
      <c r="A45" s="117" t="str">
        <f t="shared" si="0"/>
        <v>blank</v>
      </c>
      <c r="B45" s="105"/>
      <c r="C45" s="94"/>
      <c r="D45" s="96"/>
      <c r="F45" s="105" t="s">
        <v>9</v>
      </c>
      <c r="G45" s="94" t="s">
        <v>529</v>
      </c>
      <c r="H45" s="96"/>
      <c r="I45" s="136" t="s">
        <v>308</v>
      </c>
    </row>
    <row r="46" spans="1:488">
      <c r="A46" s="117" t="str">
        <f t="shared" si="0"/>
        <v>blank</v>
      </c>
      <c r="B46" s="105"/>
      <c r="C46" s="94"/>
      <c r="D46" s="96"/>
      <c r="F46" s="105" t="s">
        <v>9</v>
      </c>
      <c r="G46" s="94" t="s">
        <v>528</v>
      </c>
      <c r="H46" s="96"/>
      <c r="I46" s="137" t="s">
        <v>1006</v>
      </c>
      <c r="J46" s="137" t="s">
        <v>1007</v>
      </c>
      <c r="K46" s="137" t="s">
        <v>1008</v>
      </c>
      <c r="L46" s="137" t="s">
        <v>1009</v>
      </c>
      <c r="M46" s="137" t="s">
        <v>1010</v>
      </c>
      <c r="N46" s="137" t="s">
        <v>1011</v>
      </c>
      <c r="O46" s="137" t="s">
        <v>1012</v>
      </c>
      <c r="P46" s="137" t="s">
        <v>1013</v>
      </c>
      <c r="Q46" s="137" t="s">
        <v>1014</v>
      </c>
      <c r="R46" s="137" t="s">
        <v>1015</v>
      </c>
      <c r="S46" s="137" t="s">
        <v>1016</v>
      </c>
      <c r="T46" s="137" t="s">
        <v>1017</v>
      </c>
      <c r="U46" s="137" t="s">
        <v>1018</v>
      </c>
      <c r="V46" s="137" t="s">
        <v>1019</v>
      </c>
      <c r="W46" s="137" t="s">
        <v>1020</v>
      </c>
      <c r="X46" s="137" t="s">
        <v>1021</v>
      </c>
      <c r="Y46" s="137" t="s">
        <v>1022</v>
      </c>
      <c r="Z46" s="137" t="s">
        <v>1023</v>
      </c>
      <c r="AA46" s="137" t="s">
        <v>1024</v>
      </c>
      <c r="AB46" s="137" t="s">
        <v>1025</v>
      </c>
      <c r="AC46" s="137" t="s">
        <v>1026</v>
      </c>
      <c r="AD46" s="137" t="s">
        <v>1027</v>
      </c>
      <c r="AE46" s="137" t="s">
        <v>1028</v>
      </c>
      <c r="AF46" s="137" t="s">
        <v>1029</v>
      </c>
      <c r="AG46" s="137" t="s">
        <v>1030</v>
      </c>
      <c r="AH46" s="137" t="s">
        <v>1031</v>
      </c>
      <c r="AI46" s="137" t="s">
        <v>1032</v>
      </c>
      <c r="AJ46" s="137" t="s">
        <v>1033</v>
      </c>
      <c r="AK46" s="137" t="s">
        <v>1034</v>
      </c>
      <c r="AL46" s="137" t="s">
        <v>1035</v>
      </c>
      <c r="AM46" s="137" t="s">
        <v>1036</v>
      </c>
      <c r="AN46" s="137" t="s">
        <v>1037</v>
      </c>
      <c r="AO46" s="137" t="s">
        <v>1038</v>
      </c>
      <c r="AP46" s="137" t="s">
        <v>1039</v>
      </c>
      <c r="AQ46" s="137" t="s">
        <v>1040</v>
      </c>
      <c r="AR46" s="137" t="s">
        <v>1041</v>
      </c>
      <c r="AS46" s="137" t="s">
        <v>1042</v>
      </c>
      <c r="AT46" s="137" t="s">
        <v>1043</v>
      </c>
      <c r="AU46" s="137" t="s">
        <v>1044</v>
      </c>
      <c r="AV46" s="137" t="s">
        <v>1045</v>
      </c>
      <c r="AW46" s="137" t="s">
        <v>1046</v>
      </c>
      <c r="AX46" s="137" t="s">
        <v>1047</v>
      </c>
      <c r="AY46" s="137" t="s">
        <v>1048</v>
      </c>
      <c r="AZ46" s="137" t="s">
        <v>1049</v>
      </c>
      <c r="BA46" s="137" t="s">
        <v>1050</v>
      </c>
      <c r="BB46" s="137" t="s">
        <v>1051</v>
      </c>
      <c r="BC46" s="137" t="s">
        <v>1052</v>
      </c>
      <c r="BD46" s="137" t="s">
        <v>1053</v>
      </c>
      <c r="BE46" s="137" t="s">
        <v>1054</v>
      </c>
      <c r="BF46" s="137" t="s">
        <v>1055</v>
      </c>
      <c r="BG46" s="137" t="s">
        <v>1056</v>
      </c>
      <c r="BH46" s="137" t="s">
        <v>1057</v>
      </c>
      <c r="BI46" s="137" t="s">
        <v>1058</v>
      </c>
      <c r="BJ46" s="137" t="s">
        <v>1059</v>
      </c>
      <c r="BK46" s="137" t="s">
        <v>1060</v>
      </c>
      <c r="BL46" s="137" t="s">
        <v>1061</v>
      </c>
      <c r="BM46" s="137" t="s">
        <v>1062</v>
      </c>
      <c r="BN46" s="137" t="s">
        <v>1063</v>
      </c>
      <c r="BO46" s="137" t="s">
        <v>1064</v>
      </c>
      <c r="BP46" s="137" t="s">
        <v>1065</v>
      </c>
      <c r="BQ46" s="137" t="s">
        <v>1066</v>
      </c>
      <c r="BR46" s="137" t="s">
        <v>1067</v>
      </c>
      <c r="BS46" s="137" t="s">
        <v>1068</v>
      </c>
      <c r="BT46" s="137" t="s">
        <v>1069</v>
      </c>
      <c r="BU46" s="137" t="s">
        <v>1070</v>
      </c>
      <c r="BV46" s="137" t="s">
        <v>1071</v>
      </c>
      <c r="BW46" s="137" t="s">
        <v>1072</v>
      </c>
      <c r="BX46" s="137" t="s">
        <v>1073</v>
      </c>
      <c r="BY46" s="137" t="s">
        <v>1074</v>
      </c>
      <c r="BZ46" s="137" t="s">
        <v>1075</v>
      </c>
      <c r="CA46" s="138" t="s">
        <v>1020</v>
      </c>
      <c r="CB46" s="138" t="s">
        <v>1021</v>
      </c>
      <c r="CC46" s="138" t="s">
        <v>1076</v>
      </c>
      <c r="CD46" s="138" t="s">
        <v>1077</v>
      </c>
      <c r="CE46" s="138" t="s">
        <v>1078</v>
      </c>
      <c r="CF46" s="138" t="s">
        <v>1079</v>
      </c>
      <c r="CG46" s="138" t="s">
        <v>1080</v>
      </c>
      <c r="CH46" s="138" t="s">
        <v>1081</v>
      </c>
      <c r="CI46" s="138" t="s">
        <v>1082</v>
      </c>
      <c r="CJ46" s="138" t="s">
        <v>1083</v>
      </c>
      <c r="CK46" s="138" t="s">
        <v>1084</v>
      </c>
      <c r="CL46" s="138" t="s">
        <v>1085</v>
      </c>
      <c r="CM46" s="138" t="s">
        <v>1086</v>
      </c>
      <c r="CN46" s="138" t="s">
        <v>1087</v>
      </c>
      <c r="CO46" s="138" t="s">
        <v>1088</v>
      </c>
      <c r="CP46" s="138" t="s">
        <v>1089</v>
      </c>
      <c r="CQ46" s="138" t="s">
        <v>1090</v>
      </c>
      <c r="CR46" s="138" t="s">
        <v>1091</v>
      </c>
      <c r="CS46" s="138" t="s">
        <v>1092</v>
      </c>
      <c r="CT46" s="138" t="s">
        <v>1093</v>
      </c>
      <c r="CU46" s="138" t="s">
        <v>1094</v>
      </c>
      <c r="CV46" s="138" t="s">
        <v>1095</v>
      </c>
      <c r="CW46" s="138" t="s">
        <v>1096</v>
      </c>
      <c r="CX46" s="138" t="s">
        <v>1097</v>
      </c>
      <c r="CY46" s="138" t="s">
        <v>1098</v>
      </c>
      <c r="CZ46" s="138" t="s">
        <v>1099</v>
      </c>
      <c r="DA46" s="138" t="s">
        <v>1100</v>
      </c>
      <c r="DB46" s="138" t="s">
        <v>1101</v>
      </c>
      <c r="DC46" s="138" t="s">
        <v>1102</v>
      </c>
      <c r="DD46" s="138" t="s">
        <v>1103</v>
      </c>
      <c r="DE46" s="138" t="s">
        <v>1104</v>
      </c>
      <c r="DF46" s="138" t="s">
        <v>1105</v>
      </c>
      <c r="DG46" s="138" t="s">
        <v>1106</v>
      </c>
      <c r="DH46" s="138" t="s">
        <v>1107</v>
      </c>
      <c r="DI46" s="138" t="s">
        <v>1108</v>
      </c>
      <c r="DJ46" s="138" t="s">
        <v>1109</v>
      </c>
      <c r="DK46" s="138" t="s">
        <v>1110</v>
      </c>
      <c r="DL46" s="138" t="s">
        <v>1111</v>
      </c>
      <c r="DM46" s="138" t="s">
        <v>1112</v>
      </c>
      <c r="DN46" s="138" t="s">
        <v>1113</v>
      </c>
      <c r="DO46" s="138" t="s">
        <v>1114</v>
      </c>
      <c r="DP46" s="138" t="s">
        <v>1115</v>
      </c>
      <c r="DQ46" s="138" t="s">
        <v>1116</v>
      </c>
      <c r="DR46" s="138" t="s">
        <v>1117</v>
      </c>
      <c r="DS46" s="138" t="s">
        <v>1118</v>
      </c>
      <c r="DT46" s="138" t="s">
        <v>1119</v>
      </c>
      <c r="DU46" s="138" t="s">
        <v>1120</v>
      </c>
      <c r="DV46" s="138" t="s">
        <v>1121</v>
      </c>
      <c r="DW46" s="138" t="s">
        <v>1122</v>
      </c>
      <c r="DX46" s="138" t="s">
        <v>1123</v>
      </c>
      <c r="DY46" s="138" t="s">
        <v>1124</v>
      </c>
      <c r="DZ46" s="138" t="s">
        <v>1125</v>
      </c>
      <c r="EA46" s="138" t="s">
        <v>1126</v>
      </c>
      <c r="EB46" s="138" t="s">
        <v>1127</v>
      </c>
      <c r="EC46" s="138" t="s">
        <v>1128</v>
      </c>
      <c r="ED46" s="138" t="s">
        <v>1129</v>
      </c>
      <c r="EE46" s="138" t="s">
        <v>1130</v>
      </c>
      <c r="EF46" s="138" t="s">
        <v>1131</v>
      </c>
      <c r="EG46" s="138" t="s">
        <v>1132</v>
      </c>
      <c r="EH46" s="138" t="s">
        <v>1133</v>
      </c>
      <c r="EI46" s="138" t="s">
        <v>1134</v>
      </c>
      <c r="EJ46" s="138" t="s">
        <v>1135</v>
      </c>
      <c r="EK46" s="138" t="s">
        <v>1136</v>
      </c>
      <c r="EL46" s="138" t="s">
        <v>1137</v>
      </c>
      <c r="EM46" s="138" t="s">
        <v>1138</v>
      </c>
      <c r="EN46" s="138" t="s">
        <v>1139</v>
      </c>
      <c r="EO46" s="138" t="s">
        <v>1140</v>
      </c>
      <c r="EP46" s="138" t="s">
        <v>1141</v>
      </c>
      <c r="EQ46" s="138" t="s">
        <v>1142</v>
      </c>
      <c r="ER46" s="138" t="s">
        <v>1143</v>
      </c>
      <c r="ES46" s="139" t="s">
        <v>1088</v>
      </c>
      <c r="ET46" s="139" t="s">
        <v>1089</v>
      </c>
      <c r="EU46" s="139" t="s">
        <v>1144</v>
      </c>
      <c r="EV46" s="139" t="s">
        <v>1145</v>
      </c>
      <c r="EW46" s="139" t="s">
        <v>1146</v>
      </c>
      <c r="EX46" s="139" t="s">
        <v>1147</v>
      </c>
      <c r="EY46" s="139" t="s">
        <v>1148</v>
      </c>
      <c r="EZ46" s="139" t="s">
        <v>1007</v>
      </c>
      <c r="FA46" s="139" t="s">
        <v>1149</v>
      </c>
      <c r="FB46" s="139" t="s">
        <v>1150</v>
      </c>
      <c r="FC46" s="139" t="s">
        <v>1151</v>
      </c>
      <c r="FD46" s="139" t="s">
        <v>1152</v>
      </c>
      <c r="FE46" s="139" t="s">
        <v>1153</v>
      </c>
      <c r="FF46" s="139" t="s">
        <v>1154</v>
      </c>
      <c r="FG46" s="139" t="s">
        <v>1155</v>
      </c>
      <c r="FH46" s="139" t="s">
        <v>1156</v>
      </c>
      <c r="FI46" s="139" t="s">
        <v>1157</v>
      </c>
      <c r="FJ46" s="139" t="s">
        <v>1158</v>
      </c>
      <c r="FK46" s="139" t="s">
        <v>1159</v>
      </c>
      <c r="FL46" s="139" t="s">
        <v>1160</v>
      </c>
      <c r="FM46" s="139" t="s">
        <v>1161</v>
      </c>
      <c r="FN46" s="139" t="s">
        <v>1162</v>
      </c>
      <c r="FO46" s="139" t="s">
        <v>1163</v>
      </c>
      <c r="FP46" s="139" t="s">
        <v>1164</v>
      </c>
      <c r="FQ46" s="139" t="s">
        <v>1165</v>
      </c>
      <c r="FR46" s="139" t="s">
        <v>1166</v>
      </c>
      <c r="FS46" s="139" t="s">
        <v>1167</v>
      </c>
      <c r="FT46" s="139" t="s">
        <v>1168</v>
      </c>
      <c r="FU46" s="139" t="s">
        <v>1169</v>
      </c>
      <c r="FV46" s="139" t="s">
        <v>1170</v>
      </c>
      <c r="FW46" s="139" t="s">
        <v>1171</v>
      </c>
      <c r="FX46" s="139" t="s">
        <v>1172</v>
      </c>
      <c r="FY46" s="139" t="s">
        <v>1173</v>
      </c>
      <c r="FZ46" s="139" t="s">
        <v>1174</v>
      </c>
      <c r="GA46" s="139" t="s">
        <v>1175</v>
      </c>
      <c r="GB46" s="139" t="s">
        <v>1176</v>
      </c>
      <c r="GC46" s="139" t="s">
        <v>1177</v>
      </c>
      <c r="GD46" s="139" t="s">
        <v>1178</v>
      </c>
      <c r="GE46" s="139" t="s">
        <v>1179</v>
      </c>
      <c r="GF46" s="139" t="s">
        <v>1180</v>
      </c>
      <c r="GG46" s="139" t="s">
        <v>1181</v>
      </c>
      <c r="GH46" s="139" t="s">
        <v>1182</v>
      </c>
      <c r="GI46" s="139" t="s">
        <v>1183</v>
      </c>
      <c r="GJ46" s="139" t="s">
        <v>1184</v>
      </c>
      <c r="GK46" s="139" t="s">
        <v>1185</v>
      </c>
      <c r="GL46" s="139" t="s">
        <v>1186</v>
      </c>
      <c r="GM46" s="139" t="s">
        <v>1187</v>
      </c>
      <c r="GN46" s="139" t="s">
        <v>1188</v>
      </c>
      <c r="GO46" s="139" t="s">
        <v>1189</v>
      </c>
      <c r="GP46" s="139" t="s">
        <v>1190</v>
      </c>
      <c r="GQ46" s="139" t="s">
        <v>1191</v>
      </c>
      <c r="GR46" s="139" t="s">
        <v>1192</v>
      </c>
      <c r="GS46" s="139" t="s">
        <v>1193</v>
      </c>
      <c r="GT46" s="139" t="s">
        <v>1194</v>
      </c>
      <c r="GU46" s="139" t="s">
        <v>1195</v>
      </c>
      <c r="GV46" s="139" t="s">
        <v>1196</v>
      </c>
      <c r="GW46" s="139" t="s">
        <v>1197</v>
      </c>
      <c r="GX46" s="139" t="s">
        <v>1198</v>
      </c>
      <c r="GY46" s="139" t="s">
        <v>1199</v>
      </c>
      <c r="GZ46" s="139" t="s">
        <v>1200</v>
      </c>
      <c r="HA46" s="139" t="s">
        <v>1201</v>
      </c>
      <c r="HB46" s="139" t="s">
        <v>1202</v>
      </c>
      <c r="HC46" s="139" t="s">
        <v>1203</v>
      </c>
      <c r="HD46" s="139" t="s">
        <v>1204</v>
      </c>
      <c r="HE46" s="139" t="s">
        <v>1205</v>
      </c>
      <c r="HF46" s="139" t="s">
        <v>1206</v>
      </c>
      <c r="HG46" s="139" t="s">
        <v>1207</v>
      </c>
      <c r="HH46" s="139" t="s">
        <v>1208</v>
      </c>
      <c r="HI46" s="139" t="s">
        <v>1209</v>
      </c>
      <c r="HJ46" s="139" t="s">
        <v>1210</v>
      </c>
      <c r="HK46" s="137" t="s">
        <v>1006</v>
      </c>
      <c r="HL46" s="137" t="s">
        <v>1007</v>
      </c>
      <c r="HM46" s="137" t="s">
        <v>1211</v>
      </c>
      <c r="HN46" s="137" t="s">
        <v>1212</v>
      </c>
      <c r="HO46" s="137" t="s">
        <v>1213</v>
      </c>
      <c r="HP46" s="137" t="s">
        <v>1214</v>
      </c>
      <c r="HQ46" s="137" t="s">
        <v>1215</v>
      </c>
      <c r="HR46" s="137" t="s">
        <v>1013</v>
      </c>
      <c r="HS46" s="137" t="s">
        <v>1014</v>
      </c>
      <c r="HT46" s="137" t="s">
        <v>1216</v>
      </c>
      <c r="HU46" s="137" t="s">
        <v>1217</v>
      </c>
      <c r="HV46" s="137" t="s">
        <v>1218</v>
      </c>
      <c r="HW46" s="137" t="s">
        <v>1219</v>
      </c>
      <c r="HX46" s="137" t="s">
        <v>1220</v>
      </c>
      <c r="HY46" s="137" t="s">
        <v>1020</v>
      </c>
      <c r="HZ46" s="137" t="s">
        <v>1021</v>
      </c>
      <c r="IA46" s="137" t="s">
        <v>1221</v>
      </c>
      <c r="IB46" s="137" t="s">
        <v>1222</v>
      </c>
      <c r="IC46" s="137" t="s">
        <v>1223</v>
      </c>
      <c r="ID46" s="137" t="s">
        <v>1224</v>
      </c>
      <c r="IE46" s="137" t="s">
        <v>1225</v>
      </c>
      <c r="IF46" s="137" t="s">
        <v>1027</v>
      </c>
      <c r="IG46" s="137" t="s">
        <v>1028</v>
      </c>
      <c r="IH46" s="137" t="s">
        <v>1226</v>
      </c>
      <c r="II46" s="137" t="s">
        <v>1227</v>
      </c>
      <c r="IJ46" s="137" t="s">
        <v>1228</v>
      </c>
      <c r="IK46" s="137" t="s">
        <v>1229</v>
      </c>
      <c r="IL46" s="137" t="s">
        <v>1230</v>
      </c>
      <c r="IM46" s="137" t="s">
        <v>1034</v>
      </c>
      <c r="IN46" s="137" t="s">
        <v>1035</v>
      </c>
      <c r="IO46" s="137" t="s">
        <v>1231</v>
      </c>
      <c r="IP46" s="137" t="s">
        <v>1232</v>
      </c>
      <c r="IQ46" s="137" t="s">
        <v>1233</v>
      </c>
      <c r="IR46" s="137" t="s">
        <v>1234</v>
      </c>
      <c r="IS46" s="137" t="s">
        <v>1235</v>
      </c>
      <c r="IT46" s="137" t="s">
        <v>1041</v>
      </c>
      <c r="IU46" s="137" t="s">
        <v>1042</v>
      </c>
      <c r="IV46" s="137" t="s">
        <v>1236</v>
      </c>
      <c r="IW46" s="137" t="s">
        <v>1237</v>
      </c>
      <c r="IX46" s="137" t="s">
        <v>1238</v>
      </c>
      <c r="IY46" s="137" t="s">
        <v>1239</v>
      </c>
      <c r="IZ46" s="137" t="s">
        <v>1240</v>
      </c>
      <c r="JA46" s="137" t="s">
        <v>1048</v>
      </c>
      <c r="JB46" s="137" t="s">
        <v>1049</v>
      </c>
      <c r="JC46" s="137" t="s">
        <v>1241</v>
      </c>
      <c r="JD46" s="137" t="s">
        <v>1242</v>
      </c>
      <c r="JE46" s="137" t="s">
        <v>1243</v>
      </c>
      <c r="JF46" s="137" t="s">
        <v>1244</v>
      </c>
      <c r="JG46" s="137" t="s">
        <v>1245</v>
      </c>
      <c r="JH46" s="137" t="s">
        <v>1055</v>
      </c>
      <c r="JI46" s="137" t="s">
        <v>1056</v>
      </c>
      <c r="JJ46" s="137" t="s">
        <v>1246</v>
      </c>
      <c r="JK46" s="137" t="s">
        <v>1247</v>
      </c>
      <c r="JL46" s="137" t="s">
        <v>1248</v>
      </c>
      <c r="JM46" s="137" t="s">
        <v>1249</v>
      </c>
      <c r="JN46" s="137" t="s">
        <v>1250</v>
      </c>
      <c r="JO46" s="137" t="s">
        <v>1062</v>
      </c>
      <c r="JP46" s="137" t="s">
        <v>1063</v>
      </c>
      <c r="JQ46" s="137" t="s">
        <v>1251</v>
      </c>
      <c r="JR46" s="137" t="s">
        <v>1252</v>
      </c>
      <c r="JS46" s="137" t="s">
        <v>1253</v>
      </c>
      <c r="JT46" s="137" t="s">
        <v>1254</v>
      </c>
      <c r="JU46" s="137" t="s">
        <v>1255</v>
      </c>
      <c r="JV46" s="137" t="s">
        <v>1069</v>
      </c>
      <c r="JW46" s="137" t="s">
        <v>1070</v>
      </c>
      <c r="JX46" s="137" t="s">
        <v>1256</v>
      </c>
      <c r="JY46" s="137" t="s">
        <v>1257</v>
      </c>
      <c r="JZ46" s="137" t="s">
        <v>1258</v>
      </c>
      <c r="KA46" s="137" t="s">
        <v>1259</v>
      </c>
      <c r="KB46" s="137" t="s">
        <v>1260</v>
      </c>
      <c r="KC46" s="138" t="s">
        <v>1020</v>
      </c>
      <c r="KD46" s="138" t="s">
        <v>1021</v>
      </c>
      <c r="KE46" s="138" t="s">
        <v>1261</v>
      </c>
      <c r="KF46" s="138" t="s">
        <v>1262</v>
      </c>
      <c r="KG46" s="138" t="s">
        <v>1263</v>
      </c>
      <c r="KH46" s="138" t="s">
        <v>1264</v>
      </c>
      <c r="KI46" s="138" t="s">
        <v>1265</v>
      </c>
      <c r="KJ46" s="138" t="s">
        <v>1081</v>
      </c>
      <c r="KK46" s="138" t="s">
        <v>1082</v>
      </c>
      <c r="KL46" s="138" t="s">
        <v>1266</v>
      </c>
      <c r="KM46" s="138" t="s">
        <v>1267</v>
      </c>
      <c r="KN46" s="138" t="s">
        <v>1268</v>
      </c>
      <c r="KO46" s="138" t="s">
        <v>1269</v>
      </c>
      <c r="KP46" s="138" t="s">
        <v>1270</v>
      </c>
      <c r="KQ46" s="138" t="s">
        <v>1088</v>
      </c>
      <c r="KR46" s="138" t="s">
        <v>1089</v>
      </c>
      <c r="KS46" s="138" t="s">
        <v>1271</v>
      </c>
      <c r="KT46" s="138" t="s">
        <v>1272</v>
      </c>
      <c r="KU46" s="138" t="s">
        <v>1273</v>
      </c>
      <c r="KV46" s="138" t="s">
        <v>1274</v>
      </c>
      <c r="KW46" s="138" t="s">
        <v>1275</v>
      </c>
      <c r="KX46" s="138" t="s">
        <v>1095</v>
      </c>
      <c r="KY46" s="138" t="s">
        <v>1096</v>
      </c>
      <c r="KZ46" s="138" t="s">
        <v>1276</v>
      </c>
      <c r="LA46" s="138" t="s">
        <v>1277</v>
      </c>
      <c r="LB46" s="138" t="s">
        <v>1278</v>
      </c>
      <c r="LC46" s="138" t="s">
        <v>1279</v>
      </c>
      <c r="LD46" s="138" t="s">
        <v>1280</v>
      </c>
      <c r="LE46" s="138" t="s">
        <v>1102</v>
      </c>
      <c r="LF46" s="138" t="s">
        <v>1103</v>
      </c>
      <c r="LG46" s="138" t="s">
        <v>1281</v>
      </c>
      <c r="LH46" s="138" t="s">
        <v>1282</v>
      </c>
      <c r="LI46" s="138" t="s">
        <v>1283</v>
      </c>
      <c r="LJ46" s="138" t="s">
        <v>1284</v>
      </c>
      <c r="LK46" s="138" t="s">
        <v>1285</v>
      </c>
      <c r="LL46" s="138" t="s">
        <v>1109</v>
      </c>
      <c r="LM46" s="138" t="s">
        <v>1110</v>
      </c>
      <c r="LN46" s="138" t="s">
        <v>1286</v>
      </c>
      <c r="LO46" s="138" t="s">
        <v>1287</v>
      </c>
      <c r="LP46" s="138" t="s">
        <v>1288</v>
      </c>
      <c r="LQ46" s="138" t="s">
        <v>1289</v>
      </c>
      <c r="LR46" s="138" t="s">
        <v>1290</v>
      </c>
      <c r="LS46" s="138" t="s">
        <v>1116</v>
      </c>
      <c r="LT46" s="138" t="s">
        <v>1117</v>
      </c>
      <c r="LU46" s="138" t="s">
        <v>1291</v>
      </c>
      <c r="LV46" s="138" t="s">
        <v>1292</v>
      </c>
      <c r="LW46" s="138" t="s">
        <v>1293</v>
      </c>
      <c r="LX46" s="138" t="s">
        <v>1294</v>
      </c>
      <c r="LY46" s="138" t="s">
        <v>1295</v>
      </c>
      <c r="LZ46" s="138" t="s">
        <v>1123</v>
      </c>
      <c r="MA46" s="138" t="s">
        <v>1124</v>
      </c>
      <c r="MB46" s="138" t="s">
        <v>1296</v>
      </c>
      <c r="MC46" s="138" t="s">
        <v>1297</v>
      </c>
      <c r="MD46" s="138" t="s">
        <v>1298</v>
      </c>
      <c r="ME46" s="138" t="s">
        <v>1299</v>
      </c>
      <c r="MF46" s="138" t="s">
        <v>1300</v>
      </c>
      <c r="MG46" s="138" t="s">
        <v>1130</v>
      </c>
      <c r="MH46" s="138" t="s">
        <v>1131</v>
      </c>
      <c r="MI46" s="138" t="s">
        <v>1301</v>
      </c>
      <c r="MJ46" s="138" t="s">
        <v>1302</v>
      </c>
      <c r="MK46" s="138" t="s">
        <v>1303</v>
      </c>
      <c r="ML46" s="138" t="s">
        <v>1304</v>
      </c>
      <c r="MM46" s="138" t="s">
        <v>1305</v>
      </c>
      <c r="MN46" s="138" t="s">
        <v>1137</v>
      </c>
      <c r="MO46" s="138" t="s">
        <v>1138</v>
      </c>
      <c r="MP46" s="138" t="s">
        <v>1306</v>
      </c>
      <c r="MQ46" s="138" t="s">
        <v>1307</v>
      </c>
      <c r="MR46" s="138" t="s">
        <v>1308</v>
      </c>
      <c r="MS46" s="138" t="s">
        <v>1309</v>
      </c>
      <c r="MT46" s="138" t="s">
        <v>1310</v>
      </c>
      <c r="MU46" s="139" t="s">
        <v>1088</v>
      </c>
      <c r="MV46" s="139" t="s">
        <v>1089</v>
      </c>
      <c r="MW46" s="139" t="s">
        <v>1311</v>
      </c>
      <c r="MX46" s="139" t="s">
        <v>1312</v>
      </c>
      <c r="MY46" s="139" t="s">
        <v>1313</v>
      </c>
      <c r="MZ46" s="139" t="s">
        <v>1314</v>
      </c>
      <c r="NA46" s="139" t="s">
        <v>1315</v>
      </c>
      <c r="NB46" s="139" t="s">
        <v>1007</v>
      </c>
      <c r="NC46" s="139" t="s">
        <v>1149</v>
      </c>
      <c r="ND46" s="139" t="s">
        <v>1316</v>
      </c>
      <c r="NE46" s="139" t="s">
        <v>1317</v>
      </c>
      <c r="NF46" s="139" t="s">
        <v>1318</v>
      </c>
      <c r="NG46" s="139" t="s">
        <v>1319</v>
      </c>
      <c r="NH46" s="139" t="s">
        <v>1320</v>
      </c>
      <c r="NI46" s="139" t="s">
        <v>1155</v>
      </c>
      <c r="NJ46" s="139" t="s">
        <v>1156</v>
      </c>
      <c r="NK46" s="139" t="s">
        <v>1321</v>
      </c>
      <c r="NL46" s="139" t="s">
        <v>1322</v>
      </c>
      <c r="NM46" s="139" t="s">
        <v>1323</v>
      </c>
      <c r="NN46" s="139" t="s">
        <v>1324</v>
      </c>
      <c r="NO46" s="139" t="s">
        <v>1325</v>
      </c>
      <c r="NP46" s="139" t="s">
        <v>1162</v>
      </c>
      <c r="NQ46" s="139" t="s">
        <v>1163</v>
      </c>
      <c r="NR46" s="139" t="s">
        <v>1326</v>
      </c>
      <c r="NS46" s="139" t="s">
        <v>1327</v>
      </c>
      <c r="NT46" s="139" t="s">
        <v>1328</v>
      </c>
      <c r="NU46" s="139" t="s">
        <v>1329</v>
      </c>
      <c r="NV46" s="139" t="s">
        <v>1330</v>
      </c>
      <c r="NW46" s="139" t="s">
        <v>1169</v>
      </c>
      <c r="NX46" s="139" t="s">
        <v>1170</v>
      </c>
      <c r="NY46" s="139" t="s">
        <v>1331</v>
      </c>
      <c r="NZ46" s="139" t="s">
        <v>1332</v>
      </c>
      <c r="OA46" s="139" t="s">
        <v>1333</v>
      </c>
      <c r="OB46" s="139" t="s">
        <v>1334</v>
      </c>
      <c r="OC46" s="139" t="s">
        <v>1335</v>
      </c>
      <c r="OD46" s="139" t="s">
        <v>1176</v>
      </c>
      <c r="OE46" s="139" t="s">
        <v>1177</v>
      </c>
      <c r="OF46" s="139" t="s">
        <v>1336</v>
      </c>
      <c r="OG46" s="139" t="s">
        <v>1337</v>
      </c>
      <c r="OH46" s="139" t="s">
        <v>1338</v>
      </c>
      <c r="OI46" s="139" t="s">
        <v>1339</v>
      </c>
      <c r="OJ46" s="139" t="s">
        <v>1340</v>
      </c>
      <c r="OK46" s="139" t="s">
        <v>1183</v>
      </c>
      <c r="OL46" s="139" t="s">
        <v>1184</v>
      </c>
      <c r="OM46" s="139" t="s">
        <v>1341</v>
      </c>
      <c r="ON46" s="139" t="s">
        <v>1342</v>
      </c>
      <c r="OO46" s="139" t="s">
        <v>1343</v>
      </c>
      <c r="OP46" s="139" t="s">
        <v>1344</v>
      </c>
      <c r="OQ46" s="139" t="s">
        <v>1345</v>
      </c>
      <c r="OR46" s="139" t="s">
        <v>1190</v>
      </c>
      <c r="OS46" s="139" t="s">
        <v>1191</v>
      </c>
      <c r="OT46" s="139" t="s">
        <v>1346</v>
      </c>
      <c r="OU46" s="139" t="s">
        <v>1347</v>
      </c>
      <c r="OV46" s="139" t="s">
        <v>1348</v>
      </c>
      <c r="OW46" s="139" t="s">
        <v>1349</v>
      </c>
      <c r="OX46" s="139" t="s">
        <v>1350</v>
      </c>
      <c r="OY46" s="139" t="s">
        <v>1197</v>
      </c>
      <c r="OZ46" s="139" t="s">
        <v>1198</v>
      </c>
      <c r="PA46" s="139" t="s">
        <v>1351</v>
      </c>
      <c r="PB46" s="139" t="s">
        <v>1352</v>
      </c>
      <c r="PC46" s="139" t="s">
        <v>1353</v>
      </c>
      <c r="PD46" s="139" t="s">
        <v>1354</v>
      </c>
      <c r="PE46" s="139" t="s">
        <v>1355</v>
      </c>
      <c r="PF46" s="139" t="s">
        <v>1204</v>
      </c>
      <c r="PG46" s="139" t="s">
        <v>1205</v>
      </c>
      <c r="PH46" s="139" t="s">
        <v>1356</v>
      </c>
      <c r="PI46" s="139" t="s">
        <v>1357</v>
      </c>
      <c r="PJ46" s="139" t="s">
        <v>1358</v>
      </c>
      <c r="PK46" s="139" t="s">
        <v>1359</v>
      </c>
      <c r="PL46" s="139" t="s">
        <v>1360</v>
      </c>
      <c r="PM46" s="140" t="s">
        <v>1361</v>
      </c>
      <c r="PN46" s="140" t="s">
        <v>1362</v>
      </c>
      <c r="PO46" s="140" t="s">
        <v>1363</v>
      </c>
      <c r="PP46" s="140" t="s">
        <v>1364</v>
      </c>
      <c r="PQ46" s="140" t="s">
        <v>1365</v>
      </c>
      <c r="PR46" s="140" t="s">
        <v>1366</v>
      </c>
      <c r="PS46" s="140" t="s">
        <v>1367</v>
      </c>
      <c r="PT46" s="140" t="s">
        <v>1368</v>
      </c>
      <c r="PU46" s="140" t="s">
        <v>1369</v>
      </c>
      <c r="PV46" s="140" t="s">
        <v>1370</v>
      </c>
      <c r="PW46" s="140" t="s">
        <v>1371</v>
      </c>
      <c r="PX46" s="140" t="s">
        <v>1372</v>
      </c>
      <c r="PY46" s="140" t="s">
        <v>1373</v>
      </c>
      <c r="PZ46" s="140" t="s">
        <v>1374</v>
      </c>
      <c r="QA46" s="140" t="s">
        <v>1375</v>
      </c>
      <c r="QB46" s="140" t="s">
        <v>1376</v>
      </c>
      <c r="QC46" s="140" t="s">
        <v>1377</v>
      </c>
      <c r="QD46" s="140" t="s">
        <v>1378</v>
      </c>
      <c r="QE46" s="140" t="s">
        <v>1379</v>
      </c>
      <c r="QF46" s="140" t="s">
        <v>1380</v>
      </c>
      <c r="QG46" s="140" t="s">
        <v>1381</v>
      </c>
      <c r="QH46" s="140" t="s">
        <v>1382</v>
      </c>
      <c r="QI46" s="140" t="s">
        <v>1383</v>
      </c>
      <c r="QJ46" s="140" t="s">
        <v>1384</v>
      </c>
      <c r="QK46" s="140" t="s">
        <v>1385</v>
      </c>
      <c r="QL46" s="140" t="s">
        <v>1386</v>
      </c>
      <c r="QM46" s="140" t="s">
        <v>1387</v>
      </c>
      <c r="QN46" s="140" t="s">
        <v>1388</v>
      </c>
      <c r="QO46" s="140" t="s">
        <v>1389</v>
      </c>
      <c r="QP46" s="140" t="s">
        <v>1390</v>
      </c>
      <c r="QQ46" s="140" t="s">
        <v>1391</v>
      </c>
      <c r="QR46" s="140" t="s">
        <v>1392</v>
      </c>
      <c r="QS46" s="140" t="s">
        <v>1393</v>
      </c>
      <c r="QT46" s="140" t="s">
        <v>1394</v>
      </c>
      <c r="QU46" s="140" t="s">
        <v>1395</v>
      </c>
      <c r="QV46" s="140" t="s">
        <v>1396</v>
      </c>
      <c r="QW46" s="140" t="s">
        <v>1397</v>
      </c>
      <c r="QX46" s="140" t="s">
        <v>1398</v>
      </c>
      <c r="QY46" s="140" t="s">
        <v>1399</v>
      </c>
      <c r="QZ46" s="140" t="s">
        <v>1400</v>
      </c>
      <c r="RA46" s="140" t="s">
        <v>1401</v>
      </c>
      <c r="RB46" s="140" t="s">
        <v>1402</v>
      </c>
      <c r="RC46" s="140" t="s">
        <v>1403</v>
      </c>
      <c r="RD46" s="140" t="s">
        <v>1404</v>
      </c>
      <c r="RE46" s="140" t="s">
        <v>1405</v>
      </c>
      <c r="RF46" s="140" t="s">
        <v>1406</v>
      </c>
      <c r="RG46" s="140" t="s">
        <v>1407</v>
      </c>
      <c r="RH46" s="140" t="s">
        <v>1408</v>
      </c>
      <c r="RI46" s="140" t="s">
        <v>1409</v>
      </c>
      <c r="RJ46" s="140" t="s">
        <v>1410</v>
      </c>
      <c r="RK46" s="140" t="s">
        <v>1411</v>
      </c>
      <c r="RL46" s="140" t="s">
        <v>1412</v>
      </c>
      <c r="RM46" s="140" t="s">
        <v>1413</v>
      </c>
      <c r="RN46" s="140" t="s">
        <v>1414</v>
      </c>
      <c r="RO46" s="140" t="s">
        <v>1415</v>
      </c>
      <c r="RP46" s="140" t="s">
        <v>1416</v>
      </c>
      <c r="RQ46" s="140" t="s">
        <v>1417</v>
      </c>
      <c r="RR46" s="140" t="s">
        <v>1418</v>
      </c>
      <c r="RS46" s="140" t="s">
        <v>1419</v>
      </c>
      <c r="RT46" s="140" t="s">
        <v>1420</v>
      </c>
    </row>
    <row r="47" spans="1:488">
      <c r="A47" s="117" t="str">
        <f t="shared" si="0"/>
        <v>blank</v>
      </c>
      <c r="B47" s="105"/>
      <c r="F47" s="105" t="s">
        <v>9</v>
      </c>
      <c r="G47" s="94" t="s">
        <v>251</v>
      </c>
      <c r="H47" s="96"/>
      <c r="I47" s="135" t="s">
        <v>308</v>
      </c>
    </row>
    <row r="48" spans="1:488">
      <c r="A48" s="117" t="str">
        <f t="shared" si="0"/>
        <v>blank</v>
      </c>
      <c r="B48" s="105"/>
      <c r="F48" s="105" t="s">
        <v>9</v>
      </c>
      <c r="G48" s="94" t="s">
        <v>313</v>
      </c>
      <c r="H48" s="96"/>
      <c r="I48" s="135" t="s">
        <v>308</v>
      </c>
    </row>
    <row r="49" spans="1:15">
      <c r="A49" s="117" t="str">
        <f t="shared" si="0"/>
        <v>blank</v>
      </c>
      <c r="B49" s="105"/>
      <c r="F49" s="105" t="s">
        <v>9</v>
      </c>
      <c r="G49" s="94" t="s">
        <v>510</v>
      </c>
      <c r="H49" s="96"/>
      <c r="I49" s="135" t="s">
        <v>697</v>
      </c>
    </row>
    <row r="50" spans="1:15">
      <c r="A50" s="117" t="str">
        <f t="shared" si="0"/>
        <v>blank</v>
      </c>
      <c r="B50" s="105"/>
      <c r="F50" s="105" t="s">
        <v>9</v>
      </c>
      <c r="G50" s="94" t="s">
        <v>696</v>
      </c>
      <c r="H50" s="96"/>
      <c r="I50" s="135" t="s">
        <v>308</v>
      </c>
    </row>
    <row r="51" spans="1:15">
      <c r="A51" s="117" t="str">
        <f t="shared" si="0"/>
        <v>blank</v>
      </c>
      <c r="B51" s="105"/>
      <c r="F51" s="105" t="s">
        <v>10</v>
      </c>
      <c r="G51" s="94" t="s">
        <v>251</v>
      </c>
      <c r="H51" s="96"/>
      <c r="I51" s="135" t="s">
        <v>308</v>
      </c>
    </row>
    <row r="52" spans="1:15">
      <c r="A52" s="117" t="str">
        <f t="shared" si="0"/>
        <v>blank</v>
      </c>
      <c r="B52" s="105"/>
      <c r="F52" s="105" t="s">
        <v>10</v>
      </c>
      <c r="G52" s="94" t="s">
        <v>313</v>
      </c>
      <c r="H52" s="96"/>
      <c r="I52" s="135" t="s">
        <v>308</v>
      </c>
    </row>
    <row r="53" spans="1:15">
      <c r="A53" s="117" t="str">
        <f t="shared" si="0"/>
        <v>blank</v>
      </c>
      <c r="B53" s="105"/>
      <c r="F53" s="105" t="s">
        <v>10</v>
      </c>
      <c r="G53" s="94" t="s">
        <v>841</v>
      </c>
      <c r="H53" s="96"/>
      <c r="I53" s="135" t="s">
        <v>842</v>
      </c>
    </row>
    <row r="54" spans="1:15">
      <c r="A54" s="117" t="str">
        <f t="shared" si="0"/>
        <v>blank</v>
      </c>
      <c r="B54" s="105"/>
      <c r="F54" s="105" t="s">
        <v>10</v>
      </c>
      <c r="G54" s="94" t="s">
        <v>843</v>
      </c>
      <c r="H54" s="96"/>
      <c r="I54" s="135" t="s">
        <v>842</v>
      </c>
    </row>
    <row r="55" spans="1:15">
      <c r="A55" s="117" t="str">
        <f t="shared" si="0"/>
        <v>blank</v>
      </c>
      <c r="B55" s="105"/>
      <c r="F55" s="105" t="s">
        <v>10</v>
      </c>
      <c r="G55" s="94" t="s">
        <v>510</v>
      </c>
      <c r="H55" s="96"/>
      <c r="I55" s="135" t="s">
        <v>611</v>
      </c>
      <c r="J55" s="135" t="s">
        <v>513</v>
      </c>
      <c r="K55" s="135" t="s">
        <v>514</v>
      </c>
      <c r="L55" s="135" t="s">
        <v>613</v>
      </c>
      <c r="M55" s="135" t="s">
        <v>614</v>
      </c>
      <c r="N55" s="135" t="s">
        <v>638</v>
      </c>
      <c r="O55" s="135" t="s">
        <v>639</v>
      </c>
    </row>
    <row r="56" spans="1:15">
      <c r="A56" s="117" t="str">
        <f t="shared" si="0"/>
        <v>blank</v>
      </c>
      <c r="B56" s="105"/>
      <c r="F56" s="105" t="s">
        <v>10</v>
      </c>
      <c r="G56" s="94" t="s">
        <v>34</v>
      </c>
      <c r="H56" s="93"/>
      <c r="I56" s="135" t="s">
        <v>6</v>
      </c>
      <c r="J56" s="135" t="s">
        <v>7</v>
      </c>
      <c r="K56" s="135" t="s">
        <v>8</v>
      </c>
    </row>
    <row r="57" spans="1:15">
      <c r="A57" s="117" t="str">
        <f t="shared" si="0"/>
        <v>blank</v>
      </c>
      <c r="B57" s="105"/>
      <c r="F57" s="105" t="s">
        <v>10</v>
      </c>
      <c r="G57" s="94" t="s">
        <v>15</v>
      </c>
      <c r="H57" s="93"/>
      <c r="I57" s="135" t="s">
        <v>6</v>
      </c>
      <c r="J57" s="135" t="s">
        <v>7</v>
      </c>
      <c r="K57" s="135" t="s">
        <v>8</v>
      </c>
      <c r="L57" s="135" t="s">
        <v>172</v>
      </c>
    </row>
    <row r="58" spans="1:15">
      <c r="A58" s="117" t="str">
        <f t="shared" si="0"/>
        <v>blank</v>
      </c>
      <c r="B58" s="105"/>
      <c r="F58" s="105" t="s">
        <v>9</v>
      </c>
      <c r="G58" s="94" t="s">
        <v>213</v>
      </c>
      <c r="H58" s="93"/>
      <c r="I58" s="135"/>
    </row>
    <row r="59" spans="1:15">
      <c r="A59" s="117" t="str">
        <f t="shared" si="0"/>
        <v>blank</v>
      </c>
      <c r="B59" s="105"/>
      <c r="F59" s="105" t="s">
        <v>9</v>
      </c>
      <c r="G59" s="94" t="s">
        <v>1001</v>
      </c>
      <c r="H59" s="93"/>
      <c r="I59" s="135"/>
    </row>
    <row r="60" spans="1:15">
      <c r="A60" s="117" t="str">
        <f t="shared" si="0"/>
        <v>blank</v>
      </c>
      <c r="B60" s="105"/>
      <c r="F60" s="105" t="s">
        <v>10</v>
      </c>
      <c r="G60" s="94" t="s">
        <v>27</v>
      </c>
      <c r="H60" s="93"/>
      <c r="I60" s="135"/>
    </row>
    <row r="61" spans="1:15">
      <c r="A61" s="117" t="str">
        <f t="shared" si="0"/>
        <v>blank</v>
      </c>
      <c r="B61" s="105"/>
      <c r="F61" s="105" t="s">
        <v>0</v>
      </c>
      <c r="G61" s="94" t="s">
        <v>168</v>
      </c>
      <c r="H61" s="93"/>
      <c r="I61" s="135"/>
    </row>
    <row r="62" spans="1:15">
      <c r="A62" s="117" t="str">
        <f t="shared" si="0"/>
        <v>blank</v>
      </c>
      <c r="B62" s="105"/>
      <c r="F62" s="105" t="s">
        <v>11</v>
      </c>
      <c r="G62" s="94" t="s">
        <v>75</v>
      </c>
      <c r="H62" s="93"/>
      <c r="I62" s="135"/>
    </row>
    <row r="63" spans="1:15">
      <c r="A63" s="117" t="str">
        <f t="shared" si="0"/>
        <v>blank</v>
      </c>
      <c r="B63" s="105"/>
      <c r="F63" s="105" t="s">
        <v>0</v>
      </c>
      <c r="G63" s="94" t="s">
        <v>31</v>
      </c>
      <c r="H63" s="93"/>
      <c r="I63" s="135"/>
    </row>
    <row r="64" spans="1:15">
      <c r="A64" s="117" t="str">
        <f t="shared" si="0"/>
        <v>blank</v>
      </c>
      <c r="B64" s="105"/>
      <c r="F64" s="105" t="s">
        <v>0</v>
      </c>
      <c r="G64" s="94" t="s">
        <v>165</v>
      </c>
      <c r="H64" s="93"/>
      <c r="I64" s="135"/>
    </row>
    <row r="65" spans="1:14">
      <c r="A65" s="117" t="str">
        <f t="shared" si="0"/>
        <v>blank</v>
      </c>
      <c r="B65" s="105"/>
      <c r="F65" s="105" t="s">
        <v>0</v>
      </c>
      <c r="G65" s="94" t="s">
        <v>246</v>
      </c>
      <c r="H65" s="93"/>
      <c r="I65" s="135"/>
    </row>
    <row r="66" spans="1:14">
      <c r="A66" s="117" t="str">
        <f t="shared" si="0"/>
        <v>blank</v>
      </c>
      <c r="B66" s="105"/>
      <c r="F66" s="105" t="s">
        <v>11</v>
      </c>
      <c r="G66" s="94" t="s">
        <v>247</v>
      </c>
      <c r="H66" s="93"/>
      <c r="I66" s="135"/>
    </row>
    <row r="67" spans="1:14">
      <c r="A67" s="117" t="str">
        <f t="shared" si="0"/>
        <v>blank</v>
      </c>
      <c r="B67" s="105"/>
      <c r="F67" s="105" t="s">
        <v>11</v>
      </c>
      <c r="G67" s="94" t="s">
        <v>248</v>
      </c>
      <c r="H67" s="93"/>
      <c r="I67" s="135"/>
    </row>
    <row r="68" spans="1:14">
      <c r="A68" s="117" t="str">
        <f t="shared" si="0"/>
        <v>blank</v>
      </c>
      <c r="B68" s="105"/>
      <c r="F68" s="105" t="s">
        <v>9</v>
      </c>
      <c r="G68" s="94" t="s">
        <v>28</v>
      </c>
      <c r="H68" s="93"/>
      <c r="I68" s="135" t="s">
        <v>658</v>
      </c>
      <c r="J68" s="135" t="s">
        <v>657</v>
      </c>
    </row>
    <row r="69" spans="1:14">
      <c r="A69" s="117" t="str">
        <f t="shared" ref="A69:A132" si="1">IF($C69="","blank",MATCH($C69,$G$5:$G$130,0))</f>
        <v>blank</v>
      </c>
      <c r="B69" s="105"/>
      <c r="F69" s="105" t="s">
        <v>0</v>
      </c>
      <c r="G69" s="94" t="s">
        <v>29</v>
      </c>
      <c r="H69" s="93"/>
      <c r="I69" s="135"/>
    </row>
    <row r="70" spans="1:14">
      <c r="A70" s="117" t="str">
        <f t="shared" si="1"/>
        <v>blank</v>
      </c>
      <c r="B70" s="105"/>
      <c r="F70" s="105" t="s">
        <v>9</v>
      </c>
      <c r="G70" s="94" t="s">
        <v>30</v>
      </c>
      <c r="H70" s="93"/>
      <c r="I70" s="135"/>
    </row>
    <row r="71" spans="1:14">
      <c r="A71" s="117" t="str">
        <f t="shared" si="1"/>
        <v>blank</v>
      </c>
      <c r="B71" s="105"/>
      <c r="F71" s="105" t="s">
        <v>9</v>
      </c>
      <c r="G71" s="94" t="s">
        <v>28</v>
      </c>
      <c r="H71" s="93"/>
      <c r="I71" s="135" t="s">
        <v>786</v>
      </c>
      <c r="J71" s="135" t="s">
        <v>787</v>
      </c>
      <c r="K71" s="135" t="s">
        <v>33</v>
      </c>
      <c r="L71" s="135" t="s">
        <v>95</v>
      </c>
    </row>
    <row r="72" spans="1:14">
      <c r="A72" s="117" t="str">
        <f t="shared" si="1"/>
        <v>blank</v>
      </c>
      <c r="B72" s="105"/>
      <c r="F72" s="105" t="s">
        <v>11</v>
      </c>
      <c r="G72" s="94" t="s">
        <v>32</v>
      </c>
      <c r="H72" s="93"/>
      <c r="I72" s="135"/>
    </row>
    <row r="73" spans="1:14">
      <c r="A73" s="117" t="str">
        <f t="shared" si="1"/>
        <v>blank</v>
      </c>
      <c r="B73" s="105"/>
      <c r="F73" s="105" t="s">
        <v>11</v>
      </c>
      <c r="G73" s="94" t="s">
        <v>205</v>
      </c>
      <c r="H73" s="93"/>
      <c r="I73" s="135"/>
    </row>
    <row r="74" spans="1:14">
      <c r="A74" s="117" t="str">
        <f t="shared" si="1"/>
        <v>blank</v>
      </c>
      <c r="B74" s="105"/>
      <c r="F74" s="105" t="s">
        <v>0</v>
      </c>
      <c r="G74" s="94" t="s">
        <v>385</v>
      </c>
      <c r="H74" s="96"/>
      <c r="I74" s="135"/>
    </row>
    <row r="75" spans="1:14">
      <c r="A75" s="117" t="str">
        <f t="shared" si="1"/>
        <v>blank</v>
      </c>
      <c r="B75" s="105"/>
      <c r="F75" s="105" t="s">
        <v>9</v>
      </c>
      <c r="G75" s="94" t="s">
        <v>385</v>
      </c>
      <c r="H75" s="96"/>
      <c r="I75" s="135"/>
    </row>
    <row r="76" spans="1:14">
      <c r="A76" s="117" t="str">
        <f t="shared" si="1"/>
        <v>blank</v>
      </c>
      <c r="B76" s="105"/>
      <c r="F76" s="105" t="s">
        <v>9</v>
      </c>
      <c r="G76" s="94" t="s">
        <v>414</v>
      </c>
      <c r="H76" s="96"/>
      <c r="I76" s="135" t="s">
        <v>826</v>
      </c>
      <c r="J76" s="135" t="s">
        <v>392</v>
      </c>
      <c r="K76" s="135" t="s">
        <v>914</v>
      </c>
      <c r="L76" s="135" t="s">
        <v>390</v>
      </c>
      <c r="M76" s="135" t="s">
        <v>604</v>
      </c>
      <c r="N76" s="135" t="s">
        <v>415</v>
      </c>
    </row>
    <row r="77" spans="1:14">
      <c r="A77" s="117" t="str">
        <f t="shared" si="1"/>
        <v>blank</v>
      </c>
      <c r="B77" s="105"/>
      <c r="F77" s="105" t="s">
        <v>9</v>
      </c>
      <c r="G77" s="94" t="s">
        <v>380</v>
      </c>
      <c r="H77" s="96"/>
      <c r="I77" s="135" t="s">
        <v>7</v>
      </c>
      <c r="J77" s="135" t="s">
        <v>570</v>
      </c>
    </row>
    <row r="78" spans="1:14">
      <c r="A78" s="117" t="str">
        <f t="shared" si="1"/>
        <v>blank</v>
      </c>
      <c r="B78" s="105"/>
      <c r="F78" s="105" t="s">
        <v>10</v>
      </c>
      <c r="G78" s="94" t="s">
        <v>17</v>
      </c>
      <c r="H78" s="93"/>
      <c r="I78" s="135"/>
    </row>
    <row r="79" spans="1:14">
      <c r="A79" s="117" t="str">
        <f t="shared" si="1"/>
        <v>blank</v>
      </c>
      <c r="B79" s="105"/>
      <c r="F79" s="105" t="s">
        <v>10</v>
      </c>
      <c r="G79" s="94" t="s">
        <v>16</v>
      </c>
      <c r="H79" s="93"/>
      <c r="I79" s="135"/>
    </row>
    <row r="80" spans="1:14">
      <c r="A80" s="117" t="str">
        <f t="shared" si="1"/>
        <v>blank</v>
      </c>
      <c r="B80" s="105"/>
      <c r="F80" s="105" t="s">
        <v>10</v>
      </c>
      <c r="G80" s="94" t="s">
        <v>293</v>
      </c>
      <c r="H80" s="96"/>
      <c r="I80" s="135"/>
    </row>
    <row r="81" spans="1:23">
      <c r="A81" s="117" t="str">
        <f t="shared" si="1"/>
        <v>blank</v>
      </c>
      <c r="B81" s="105"/>
      <c r="F81" s="105" t="s">
        <v>10</v>
      </c>
      <c r="G81" s="94" t="s">
        <v>294</v>
      </c>
      <c r="H81" s="96"/>
      <c r="I81" s="135"/>
    </row>
    <row r="82" spans="1:23">
      <c r="A82" s="117" t="str">
        <f t="shared" si="1"/>
        <v>blank</v>
      </c>
      <c r="B82" s="105"/>
      <c r="F82" s="105" t="s">
        <v>10</v>
      </c>
      <c r="G82" s="94" t="s">
        <v>14</v>
      </c>
      <c r="H82" s="93"/>
      <c r="I82" s="135" t="s">
        <v>6</v>
      </c>
    </row>
    <row r="83" spans="1:23">
      <c r="A83" s="117" t="str">
        <f t="shared" si="1"/>
        <v>blank</v>
      </c>
      <c r="B83" s="105"/>
      <c r="F83" s="105" t="s">
        <v>10</v>
      </c>
      <c r="G83" s="94" t="s">
        <v>14</v>
      </c>
      <c r="H83" s="93"/>
      <c r="I83" s="135" t="s">
        <v>7</v>
      </c>
      <c r="J83" s="135" t="s">
        <v>8</v>
      </c>
    </row>
    <row r="84" spans="1:23">
      <c r="A84" s="117" t="str">
        <f t="shared" si="1"/>
        <v>blank</v>
      </c>
      <c r="B84" s="105"/>
      <c r="F84" s="105" t="s">
        <v>9</v>
      </c>
      <c r="G84" s="94" t="s">
        <v>864</v>
      </c>
      <c r="H84" s="96"/>
      <c r="I84" s="135" t="s">
        <v>863</v>
      </c>
    </row>
    <row r="85" spans="1:23">
      <c r="A85" s="117" t="str">
        <f t="shared" si="1"/>
        <v>blank</v>
      </c>
      <c r="B85" s="105"/>
      <c r="F85" s="105" t="s">
        <v>10</v>
      </c>
      <c r="G85" s="94" t="s">
        <v>19</v>
      </c>
      <c r="H85" s="93"/>
      <c r="I85" s="135" t="s">
        <v>826</v>
      </c>
      <c r="J85" s="135" t="s">
        <v>579</v>
      </c>
    </row>
    <row r="86" spans="1:23">
      <c r="A86" s="117" t="str">
        <f t="shared" si="1"/>
        <v>blank</v>
      </c>
      <c r="B86" s="105"/>
      <c r="F86" s="105" t="s">
        <v>10</v>
      </c>
      <c r="G86" s="94" t="s">
        <v>706</v>
      </c>
      <c r="H86" s="93"/>
      <c r="I86" s="135" t="s">
        <v>6</v>
      </c>
    </row>
    <row r="87" spans="1:23">
      <c r="A87" s="117" t="str">
        <f t="shared" si="1"/>
        <v>blank</v>
      </c>
      <c r="B87" s="105"/>
      <c r="F87" s="105" t="s">
        <v>10</v>
      </c>
      <c r="G87" s="94" t="s">
        <v>816</v>
      </c>
      <c r="H87" s="93"/>
      <c r="I87" s="135" t="s">
        <v>6</v>
      </c>
    </row>
    <row r="88" spans="1:23">
      <c r="A88" s="117" t="str">
        <f t="shared" si="1"/>
        <v>blank</v>
      </c>
      <c r="B88" s="105"/>
      <c r="F88" s="105" t="s">
        <v>10</v>
      </c>
      <c r="G88" s="94" t="s">
        <v>706</v>
      </c>
      <c r="H88" s="93"/>
      <c r="I88" s="135" t="s">
        <v>707</v>
      </c>
    </row>
    <row r="89" spans="1:23">
      <c r="A89" s="117" t="str">
        <f t="shared" si="1"/>
        <v>blank</v>
      </c>
      <c r="B89" s="105"/>
      <c r="F89" s="105" t="s">
        <v>10</v>
      </c>
      <c r="G89" s="94" t="s">
        <v>816</v>
      </c>
      <c r="H89" s="93"/>
      <c r="I89" s="135" t="s">
        <v>707</v>
      </c>
    </row>
    <row r="90" spans="1:23">
      <c r="A90" s="117" t="str">
        <f t="shared" si="1"/>
        <v>blank</v>
      </c>
      <c r="B90" s="105"/>
      <c r="F90" s="105" t="s">
        <v>10</v>
      </c>
      <c r="G90" s="94" t="s">
        <v>872</v>
      </c>
      <c r="H90" s="93"/>
      <c r="I90" s="135" t="s">
        <v>6</v>
      </c>
    </row>
    <row r="91" spans="1:23">
      <c r="A91" s="117" t="str">
        <f t="shared" si="1"/>
        <v>blank</v>
      </c>
      <c r="B91" s="105"/>
      <c r="F91" s="105" t="s">
        <v>10</v>
      </c>
      <c r="G91" s="94" t="s">
        <v>369</v>
      </c>
      <c r="H91" s="93"/>
      <c r="I91" s="135"/>
    </row>
    <row r="92" spans="1:23">
      <c r="A92" s="117" t="str">
        <f t="shared" si="1"/>
        <v>blank</v>
      </c>
      <c r="B92" s="105"/>
      <c r="F92" s="105" t="s">
        <v>10</v>
      </c>
      <c r="G92" s="94" t="s">
        <v>370</v>
      </c>
      <c r="H92" s="93"/>
      <c r="I92" s="135"/>
    </row>
    <row r="93" spans="1:23">
      <c r="A93" s="117" t="str">
        <f t="shared" si="1"/>
        <v>blank</v>
      </c>
      <c r="B93" s="105"/>
      <c r="F93" s="105" t="s">
        <v>10</v>
      </c>
      <c r="G93" s="94" t="s">
        <v>814</v>
      </c>
      <c r="H93" s="93"/>
      <c r="I93" s="135"/>
    </row>
    <row r="94" spans="1:23">
      <c r="A94" s="117" t="str">
        <f t="shared" si="1"/>
        <v>blank</v>
      </c>
      <c r="B94" s="105"/>
      <c r="F94" s="105" t="s">
        <v>10</v>
      </c>
      <c r="G94" s="94" t="s">
        <v>851</v>
      </c>
      <c r="H94" s="93"/>
      <c r="I94" s="141" t="s">
        <v>308</v>
      </c>
      <c r="J94" s="141" t="s">
        <v>1421</v>
      </c>
      <c r="K94" s="135" t="s">
        <v>1422</v>
      </c>
      <c r="L94" s="135" t="s">
        <v>1423</v>
      </c>
      <c r="M94" s="135" t="s">
        <v>1424</v>
      </c>
      <c r="N94" s="135" t="s">
        <v>1425</v>
      </c>
      <c r="O94" s="135" t="s">
        <v>1426</v>
      </c>
      <c r="P94" s="135" t="s">
        <v>1427</v>
      </c>
      <c r="Q94" s="141" t="s">
        <v>1428</v>
      </c>
      <c r="R94" s="135" t="s">
        <v>1429</v>
      </c>
      <c r="S94" s="135" t="s">
        <v>1430</v>
      </c>
      <c r="T94" s="135" t="s">
        <v>1431</v>
      </c>
      <c r="U94" s="135" t="s">
        <v>1432</v>
      </c>
      <c r="V94" s="135" t="s">
        <v>1433</v>
      </c>
      <c r="W94" s="135" t="s">
        <v>1434</v>
      </c>
    </row>
    <row r="95" spans="1:23">
      <c r="A95" s="117" t="str">
        <f t="shared" si="1"/>
        <v>blank</v>
      </c>
      <c r="B95" s="105"/>
      <c r="F95" s="105" t="s">
        <v>10</v>
      </c>
      <c r="G95" s="94" t="s">
        <v>815</v>
      </c>
      <c r="H95" s="93"/>
      <c r="I95" s="135"/>
    </row>
    <row r="96" spans="1:23">
      <c r="A96" s="117" t="str">
        <f t="shared" si="1"/>
        <v>blank</v>
      </c>
      <c r="B96" s="105"/>
      <c r="F96" s="105" t="s">
        <v>10</v>
      </c>
      <c r="G96" s="94" t="s">
        <v>852</v>
      </c>
      <c r="H96" s="93"/>
      <c r="I96" s="135" t="s">
        <v>853</v>
      </c>
      <c r="J96" s="141" t="s">
        <v>1421</v>
      </c>
      <c r="K96" s="141" t="s">
        <v>1422</v>
      </c>
      <c r="L96" s="141" t="s">
        <v>1423</v>
      </c>
      <c r="M96" s="141" t="s">
        <v>1424</v>
      </c>
      <c r="N96" s="141" t="s">
        <v>1425</v>
      </c>
      <c r="O96" s="141" t="s">
        <v>1426</v>
      </c>
      <c r="P96" s="141" t="s">
        <v>1427</v>
      </c>
      <c r="Q96" s="141" t="s">
        <v>1428</v>
      </c>
      <c r="R96" s="141" t="s">
        <v>1429</v>
      </c>
      <c r="S96" s="141" t="s">
        <v>1430</v>
      </c>
      <c r="T96" s="141" t="s">
        <v>1431</v>
      </c>
      <c r="U96" s="141" t="s">
        <v>1432</v>
      </c>
      <c r="V96" s="141" t="s">
        <v>1433</v>
      </c>
      <c r="W96" s="141" t="s">
        <v>1434</v>
      </c>
    </row>
    <row r="97" spans="1:128">
      <c r="A97" s="117" t="str">
        <f t="shared" si="1"/>
        <v>blank</v>
      </c>
      <c r="B97" s="105"/>
      <c r="F97" s="105" t="s">
        <v>10</v>
      </c>
      <c r="G97" s="94" t="s">
        <v>817</v>
      </c>
      <c r="H97" s="93"/>
      <c r="I97" s="135"/>
    </row>
    <row r="98" spans="1:128">
      <c r="A98" s="117" t="str">
        <f t="shared" si="1"/>
        <v>blank</v>
      </c>
      <c r="B98" s="105"/>
      <c r="F98" s="105" t="s">
        <v>10</v>
      </c>
      <c r="G98" s="94" t="s">
        <v>821</v>
      </c>
      <c r="H98" s="93"/>
      <c r="I98" s="135" t="s">
        <v>822</v>
      </c>
    </row>
    <row r="99" spans="1:128">
      <c r="A99" s="117" t="str">
        <f t="shared" si="1"/>
        <v>blank</v>
      </c>
      <c r="B99" s="105"/>
      <c r="F99" s="105" t="s">
        <v>10</v>
      </c>
      <c r="G99" s="94" t="s">
        <v>818</v>
      </c>
      <c r="H99" s="93"/>
      <c r="I99" s="135"/>
    </row>
    <row r="100" spans="1:128">
      <c r="A100" s="117" t="str">
        <f t="shared" si="1"/>
        <v>blank</v>
      </c>
      <c r="B100" s="105"/>
      <c r="F100" s="105" t="s">
        <v>10</v>
      </c>
      <c r="G100" s="94" t="s">
        <v>820</v>
      </c>
      <c r="H100" s="93"/>
      <c r="I100" s="135" t="s">
        <v>855</v>
      </c>
      <c r="J100" s="135" t="s">
        <v>893</v>
      </c>
      <c r="K100" s="135" t="s">
        <v>894</v>
      </c>
      <c r="L100" s="135" t="s">
        <v>895</v>
      </c>
      <c r="M100" s="135" t="s">
        <v>892</v>
      </c>
    </row>
    <row r="101" spans="1:128">
      <c r="A101" s="117" t="str">
        <f t="shared" si="1"/>
        <v>blank</v>
      </c>
      <c r="B101" s="105"/>
      <c r="F101" s="105" t="s">
        <v>10</v>
      </c>
      <c r="G101" s="94" t="s">
        <v>402</v>
      </c>
      <c r="H101" s="93"/>
      <c r="I101" s="135"/>
    </row>
    <row r="102" spans="1:128">
      <c r="A102" s="117" t="str">
        <f t="shared" si="1"/>
        <v>blank</v>
      </c>
      <c r="B102" s="105"/>
      <c r="F102" s="105" t="s">
        <v>10</v>
      </c>
      <c r="G102" s="94" t="s">
        <v>318</v>
      </c>
      <c r="H102" s="93"/>
      <c r="I102" s="135" t="s">
        <v>359</v>
      </c>
      <c r="J102" s="135" t="s">
        <v>392</v>
      </c>
    </row>
    <row r="103" spans="1:128">
      <c r="A103" s="117" t="str">
        <f t="shared" si="1"/>
        <v>blank</v>
      </c>
      <c r="B103" s="105"/>
      <c r="F103" s="105" t="s">
        <v>10</v>
      </c>
      <c r="G103" s="94" t="s">
        <v>871</v>
      </c>
      <c r="H103" s="93"/>
      <c r="I103" s="135" t="s">
        <v>359</v>
      </c>
    </row>
    <row r="104" spans="1:128">
      <c r="A104" s="117" t="str">
        <f t="shared" si="1"/>
        <v>blank</v>
      </c>
      <c r="B104" s="105"/>
      <c r="F104" s="105" t="s">
        <v>10</v>
      </c>
      <c r="G104" s="94" t="s">
        <v>403</v>
      </c>
      <c r="H104" s="96"/>
      <c r="I104" s="135"/>
    </row>
    <row r="105" spans="1:128">
      <c r="A105" s="117" t="str">
        <f t="shared" si="1"/>
        <v>blank</v>
      </c>
      <c r="B105" s="105"/>
      <c r="F105" s="105" t="s">
        <v>10</v>
      </c>
      <c r="G105" s="94" t="s">
        <v>360</v>
      </c>
      <c r="H105" s="96"/>
      <c r="I105" s="135" t="s">
        <v>361</v>
      </c>
    </row>
    <row r="106" spans="1:128">
      <c r="A106" s="117" t="str">
        <f t="shared" si="1"/>
        <v>blank</v>
      </c>
      <c r="B106" s="105"/>
      <c r="F106" s="105" t="s">
        <v>10</v>
      </c>
      <c r="G106" s="94" t="s">
        <v>823</v>
      </c>
      <c r="H106" s="96"/>
      <c r="I106" s="135" t="s">
        <v>824</v>
      </c>
    </row>
    <row r="107" spans="1:128">
      <c r="A107" s="117" t="str">
        <f t="shared" si="1"/>
        <v>blank</v>
      </c>
      <c r="B107" s="105"/>
      <c r="F107" s="105" t="s">
        <v>10</v>
      </c>
      <c r="G107" s="94" t="s">
        <v>948</v>
      </c>
      <c r="H107" s="96"/>
      <c r="I107" s="135" t="s">
        <v>6</v>
      </c>
    </row>
    <row r="108" spans="1:128">
      <c r="A108" s="117" t="str">
        <f t="shared" si="1"/>
        <v>blank</v>
      </c>
      <c r="B108" s="105"/>
      <c r="F108" s="105" t="s">
        <v>10</v>
      </c>
      <c r="G108" s="94" t="s">
        <v>295</v>
      </c>
      <c r="H108" s="96"/>
      <c r="I108" s="135" t="s">
        <v>6</v>
      </c>
    </row>
    <row r="109" spans="1:128">
      <c r="A109" s="117" t="str">
        <f t="shared" si="1"/>
        <v>blank</v>
      </c>
      <c r="B109" s="105"/>
      <c r="F109" s="105" t="s">
        <v>10</v>
      </c>
      <c r="G109" s="94" t="s">
        <v>296</v>
      </c>
      <c r="H109" s="96"/>
      <c r="I109" s="135" t="s">
        <v>6</v>
      </c>
    </row>
    <row r="110" spans="1:128">
      <c r="A110" s="117" t="str">
        <f t="shared" si="1"/>
        <v>blank</v>
      </c>
      <c r="B110" s="105"/>
      <c r="F110" s="105" t="s">
        <v>10</v>
      </c>
      <c r="G110" s="94" t="s">
        <v>860</v>
      </c>
      <c r="H110" s="96"/>
      <c r="I110" s="135"/>
    </row>
    <row r="111" spans="1:128">
      <c r="A111" s="117" t="str">
        <f t="shared" si="1"/>
        <v>blank</v>
      </c>
      <c r="B111" s="105"/>
      <c r="F111" s="105" t="s">
        <v>10</v>
      </c>
      <c r="G111" s="94" t="s">
        <v>857</v>
      </c>
      <c r="H111" s="96"/>
      <c r="I111" s="141" t="s">
        <v>1435</v>
      </c>
      <c r="J111" s="141" t="s">
        <v>1436</v>
      </c>
      <c r="K111" s="141" t="s">
        <v>1437</v>
      </c>
      <c r="L111" s="141" t="s">
        <v>1438</v>
      </c>
      <c r="M111" s="141" t="s">
        <v>1439</v>
      </c>
      <c r="N111" s="141" t="s">
        <v>1440</v>
      </c>
      <c r="O111" s="141" t="s">
        <v>1441</v>
      </c>
      <c r="P111" s="141" t="s">
        <v>1442</v>
      </c>
      <c r="Q111" s="141" t="s">
        <v>1443</v>
      </c>
      <c r="R111" s="141" t="s">
        <v>1444</v>
      </c>
      <c r="S111" s="141" t="s">
        <v>1445</v>
      </c>
      <c r="T111" s="141" t="s">
        <v>1446</v>
      </c>
      <c r="U111" s="141" t="s">
        <v>1447</v>
      </c>
      <c r="V111" s="141" t="s">
        <v>1448</v>
      </c>
      <c r="W111" s="141" t="s">
        <v>1449</v>
      </c>
      <c r="X111" s="141" t="s">
        <v>1450</v>
      </c>
      <c r="Y111" s="141" t="s">
        <v>1451</v>
      </c>
      <c r="Z111" s="141" t="s">
        <v>1452</v>
      </c>
      <c r="AA111" s="141" t="s">
        <v>1453</v>
      </c>
      <c r="AB111" s="141" t="s">
        <v>1454</v>
      </c>
      <c r="AC111" s="141" t="s">
        <v>1455</v>
      </c>
      <c r="AD111" s="141" t="s">
        <v>1456</v>
      </c>
      <c r="AE111" s="141" t="s">
        <v>1457</v>
      </c>
      <c r="AF111" s="141" t="s">
        <v>1458</v>
      </c>
      <c r="AG111" s="141" t="s">
        <v>1459</v>
      </c>
      <c r="AH111" s="141" t="s">
        <v>1460</v>
      </c>
      <c r="AI111" s="141" t="s">
        <v>1461</v>
      </c>
      <c r="AJ111" s="141" t="s">
        <v>1462</v>
      </c>
      <c r="AK111" s="141" t="s">
        <v>1463</v>
      </c>
      <c r="AL111" s="141" t="s">
        <v>1464</v>
      </c>
      <c r="AM111" s="141" t="s">
        <v>1465</v>
      </c>
      <c r="AN111" s="141" t="s">
        <v>1466</v>
      </c>
      <c r="AO111" s="141" t="s">
        <v>1467</v>
      </c>
      <c r="AP111" s="141" t="s">
        <v>1468</v>
      </c>
      <c r="AQ111" s="141" t="s">
        <v>1469</v>
      </c>
      <c r="AR111" s="141" t="s">
        <v>1470</v>
      </c>
      <c r="AS111" s="141" t="s">
        <v>1471</v>
      </c>
      <c r="AT111" s="141" t="s">
        <v>1472</v>
      </c>
      <c r="AU111" s="141" t="s">
        <v>1473</v>
      </c>
      <c r="AV111" s="141" t="s">
        <v>1474</v>
      </c>
      <c r="AW111" s="141" t="s">
        <v>1475</v>
      </c>
      <c r="AX111" s="141" t="s">
        <v>1476</v>
      </c>
      <c r="AY111" s="141" t="s">
        <v>1477</v>
      </c>
      <c r="AZ111" s="141" t="s">
        <v>1478</v>
      </c>
      <c r="BA111" s="141" t="s">
        <v>1479</v>
      </c>
      <c r="BB111" s="141" t="s">
        <v>1480</v>
      </c>
      <c r="BC111" s="141" t="s">
        <v>1480</v>
      </c>
      <c r="BD111" s="141" t="s">
        <v>1480</v>
      </c>
      <c r="BE111" s="141" t="s">
        <v>1480</v>
      </c>
      <c r="BF111" s="141" t="s">
        <v>1480</v>
      </c>
      <c r="BG111" s="141" t="s">
        <v>1480</v>
      </c>
      <c r="BH111" s="141" t="s">
        <v>1480</v>
      </c>
      <c r="BI111" s="141" t="s">
        <v>1480</v>
      </c>
      <c r="BJ111" s="141" t="s">
        <v>1480</v>
      </c>
      <c r="BK111" s="141" t="s">
        <v>1480</v>
      </c>
      <c r="BL111" s="141" t="s">
        <v>1480</v>
      </c>
      <c r="BM111" s="141" t="s">
        <v>1480</v>
      </c>
      <c r="BN111" s="141" t="s">
        <v>1480</v>
      </c>
      <c r="BO111" s="141" t="s">
        <v>1480</v>
      </c>
      <c r="BP111" s="141" t="s">
        <v>1480</v>
      </c>
      <c r="BQ111" s="141" t="s">
        <v>1481</v>
      </c>
      <c r="BR111" s="141" t="s">
        <v>1481</v>
      </c>
      <c r="BS111" s="141" t="s">
        <v>1481</v>
      </c>
      <c r="BT111" s="141" t="s">
        <v>1481</v>
      </c>
      <c r="BU111" s="141" t="s">
        <v>1481</v>
      </c>
      <c r="BV111" s="141" t="s">
        <v>1481</v>
      </c>
      <c r="BW111" s="141" t="s">
        <v>1481</v>
      </c>
      <c r="BX111" s="141" t="s">
        <v>1481</v>
      </c>
      <c r="BY111" s="141" t="s">
        <v>1481</v>
      </c>
      <c r="BZ111" s="141" t="s">
        <v>1481</v>
      </c>
      <c r="CA111" s="141" t="s">
        <v>1481</v>
      </c>
      <c r="CB111" s="141" t="s">
        <v>1481</v>
      </c>
      <c r="CC111" s="141" t="s">
        <v>1481</v>
      </c>
      <c r="CD111" s="141" t="s">
        <v>1481</v>
      </c>
      <c r="CE111" s="141" t="s">
        <v>1481</v>
      </c>
      <c r="CF111" s="141" t="s">
        <v>1482</v>
      </c>
      <c r="CG111" s="141" t="s">
        <v>1482</v>
      </c>
      <c r="CH111" s="141" t="s">
        <v>1482</v>
      </c>
      <c r="CI111" s="141" t="s">
        <v>1482</v>
      </c>
      <c r="CJ111" s="141" t="s">
        <v>1482</v>
      </c>
      <c r="CK111" s="141" t="s">
        <v>1482</v>
      </c>
      <c r="CL111" s="141" t="s">
        <v>1482</v>
      </c>
      <c r="CM111" s="141" t="s">
        <v>1482</v>
      </c>
      <c r="CN111" s="141" t="s">
        <v>1482</v>
      </c>
      <c r="CO111" s="141" t="s">
        <v>1482</v>
      </c>
      <c r="CP111" s="141" t="s">
        <v>1482</v>
      </c>
      <c r="CQ111" s="141" t="s">
        <v>1482</v>
      </c>
      <c r="CR111" s="141" t="s">
        <v>1482</v>
      </c>
      <c r="CS111" s="141" t="s">
        <v>1482</v>
      </c>
      <c r="CT111" s="141" t="s">
        <v>1482</v>
      </c>
      <c r="CU111" s="141" t="s">
        <v>1483</v>
      </c>
      <c r="CV111" s="141" t="s">
        <v>1483</v>
      </c>
      <c r="CW111" s="141" t="s">
        <v>1483</v>
      </c>
      <c r="CX111" s="141" t="s">
        <v>1483</v>
      </c>
      <c r="CY111" s="141" t="s">
        <v>1483</v>
      </c>
      <c r="CZ111" s="141" t="s">
        <v>1483</v>
      </c>
      <c r="DA111" s="141" t="s">
        <v>1483</v>
      </c>
      <c r="DB111" s="141" t="s">
        <v>1483</v>
      </c>
      <c r="DC111" s="141" t="s">
        <v>1483</v>
      </c>
      <c r="DD111" s="141" t="s">
        <v>1483</v>
      </c>
      <c r="DE111" s="141" t="s">
        <v>1483</v>
      </c>
      <c r="DF111" s="141" t="s">
        <v>1483</v>
      </c>
      <c r="DG111" s="141" t="s">
        <v>1483</v>
      </c>
      <c r="DH111" s="141" t="s">
        <v>1483</v>
      </c>
      <c r="DI111" s="141" t="s">
        <v>1483</v>
      </c>
      <c r="DJ111" s="141" t="s">
        <v>1484</v>
      </c>
      <c r="DK111" s="141" t="s">
        <v>1484</v>
      </c>
      <c r="DL111" s="141" t="s">
        <v>1484</v>
      </c>
      <c r="DM111" s="141" t="s">
        <v>1484</v>
      </c>
      <c r="DN111" s="141" t="s">
        <v>1484</v>
      </c>
      <c r="DO111" s="141" t="s">
        <v>1484</v>
      </c>
      <c r="DP111" s="141" t="s">
        <v>1484</v>
      </c>
      <c r="DQ111" s="141" t="s">
        <v>1484</v>
      </c>
      <c r="DR111" s="141" t="s">
        <v>1484</v>
      </c>
      <c r="DS111" s="141" t="s">
        <v>1484</v>
      </c>
      <c r="DT111" s="141" t="s">
        <v>1484</v>
      </c>
      <c r="DU111" s="141" t="s">
        <v>1484</v>
      </c>
      <c r="DV111" s="141" t="s">
        <v>1484</v>
      </c>
      <c r="DW111" s="141" t="s">
        <v>1484</v>
      </c>
      <c r="DX111" s="141" t="s">
        <v>1484</v>
      </c>
    </row>
    <row r="112" spans="1:128">
      <c r="A112" s="117" t="str">
        <f t="shared" si="1"/>
        <v>blank</v>
      </c>
      <c r="B112" s="105"/>
      <c r="F112" s="105" t="s">
        <v>0</v>
      </c>
      <c r="G112" s="94" t="s">
        <v>215</v>
      </c>
      <c r="H112" s="93"/>
      <c r="I112" s="135" t="s">
        <v>412</v>
      </c>
    </row>
    <row r="113" spans="1:68">
      <c r="A113" s="117" t="str">
        <f t="shared" si="1"/>
        <v>blank</v>
      </c>
      <c r="B113" s="105"/>
      <c r="F113" s="105" t="s">
        <v>9</v>
      </c>
      <c r="G113" s="94" t="s">
        <v>215</v>
      </c>
      <c r="H113" s="93"/>
      <c r="I113" s="135" t="s">
        <v>417</v>
      </c>
    </row>
    <row r="114" spans="1:68">
      <c r="A114" s="117" t="str">
        <f t="shared" si="1"/>
        <v>blank</v>
      </c>
      <c r="B114" s="105"/>
      <c r="F114" s="105" t="s">
        <v>0</v>
      </c>
      <c r="G114" s="94" t="s">
        <v>582</v>
      </c>
      <c r="H114" s="93"/>
      <c r="I114" s="135" t="s">
        <v>412</v>
      </c>
    </row>
    <row r="115" spans="1:68">
      <c r="A115" s="117" t="str">
        <f t="shared" si="1"/>
        <v>blank</v>
      </c>
      <c r="B115" s="105"/>
      <c r="F115" s="105" t="s">
        <v>0</v>
      </c>
      <c r="G115" s="94" t="s">
        <v>214</v>
      </c>
      <c r="H115" s="93"/>
      <c r="I115" s="135" t="s">
        <v>424</v>
      </c>
    </row>
    <row r="116" spans="1:68">
      <c r="A116" s="117" t="str">
        <f t="shared" si="1"/>
        <v>blank</v>
      </c>
      <c r="B116" s="105"/>
      <c r="F116" s="105" t="s">
        <v>9</v>
      </c>
      <c r="G116" s="94" t="s">
        <v>214</v>
      </c>
      <c r="H116" s="93"/>
      <c r="I116" s="135" t="s">
        <v>418</v>
      </c>
    </row>
    <row r="117" spans="1:68">
      <c r="A117" s="117" t="str">
        <f t="shared" si="1"/>
        <v>blank</v>
      </c>
      <c r="B117" s="105"/>
      <c r="F117" s="105" t="s">
        <v>10</v>
      </c>
      <c r="G117" s="94" t="s">
        <v>78</v>
      </c>
      <c r="H117" s="93"/>
      <c r="I117" s="135"/>
    </row>
    <row r="118" spans="1:68">
      <c r="A118" s="117" t="str">
        <f t="shared" si="1"/>
        <v>blank</v>
      </c>
      <c r="B118" s="105"/>
      <c r="F118" s="105" t="s">
        <v>10</v>
      </c>
      <c r="G118" s="94" t="s">
        <v>117</v>
      </c>
      <c r="H118" s="93"/>
      <c r="I118" s="135"/>
    </row>
    <row r="119" spans="1:68">
      <c r="A119" s="117" t="str">
        <f t="shared" si="1"/>
        <v>blank</v>
      </c>
      <c r="B119" s="105"/>
      <c r="F119" s="105" t="s">
        <v>10</v>
      </c>
      <c r="G119" s="94" t="s">
        <v>79</v>
      </c>
      <c r="H119" s="93"/>
      <c r="I119" s="135"/>
    </row>
    <row r="120" spans="1:68">
      <c r="A120" s="117" t="str">
        <f t="shared" si="1"/>
        <v>blank</v>
      </c>
      <c r="B120" s="105"/>
      <c r="F120" s="105" t="s">
        <v>10</v>
      </c>
      <c r="G120" s="94" t="s">
        <v>374</v>
      </c>
      <c r="H120" s="93"/>
      <c r="I120" s="135"/>
    </row>
    <row r="121" spans="1:68">
      <c r="A121" s="117" t="str">
        <f t="shared" si="1"/>
        <v>blank</v>
      </c>
      <c r="B121" s="105"/>
      <c r="F121" s="105" t="s">
        <v>0</v>
      </c>
      <c r="G121" s="94" t="s">
        <v>827</v>
      </c>
      <c r="H121" s="96"/>
      <c r="I121" s="135"/>
    </row>
    <row r="122" spans="1:68">
      <c r="A122" s="117" t="str">
        <f t="shared" si="1"/>
        <v>blank</v>
      </c>
      <c r="B122" s="105"/>
      <c r="F122" s="105" t="s">
        <v>0</v>
      </c>
      <c r="G122" s="94" t="s">
        <v>828</v>
      </c>
      <c r="H122" s="96"/>
      <c r="I122" s="135"/>
    </row>
    <row r="123" spans="1:68">
      <c r="A123" s="117" t="str">
        <f t="shared" si="1"/>
        <v>blank</v>
      </c>
      <c r="B123" s="105"/>
      <c r="F123" s="105" t="s">
        <v>0</v>
      </c>
      <c r="G123" s="94" t="s">
        <v>829</v>
      </c>
      <c r="H123" s="96"/>
      <c r="I123" s="135"/>
    </row>
    <row r="124" spans="1:68">
      <c r="A124" s="117" t="str">
        <f t="shared" si="1"/>
        <v>blank</v>
      </c>
      <c r="B124" s="105"/>
      <c r="F124" s="105" t="s">
        <v>0</v>
      </c>
      <c r="G124" s="94" t="s">
        <v>644</v>
      </c>
      <c r="H124" s="93"/>
      <c r="I124" s="135" t="s">
        <v>532</v>
      </c>
    </row>
    <row r="125" spans="1:68">
      <c r="A125" s="117" t="str">
        <f t="shared" si="1"/>
        <v>blank</v>
      </c>
      <c r="B125" s="105"/>
      <c r="F125" s="105" t="s">
        <v>0</v>
      </c>
      <c r="G125" s="94" t="s">
        <v>371</v>
      </c>
      <c r="H125" s="93"/>
      <c r="I125" s="135"/>
    </row>
    <row r="126" spans="1:68">
      <c r="A126" s="117" t="str">
        <f t="shared" si="1"/>
        <v>blank</v>
      </c>
      <c r="B126" s="105"/>
      <c r="F126" s="105" t="s">
        <v>0</v>
      </c>
      <c r="G126" s="94" t="s">
        <v>272</v>
      </c>
      <c r="H126" s="96" t="s">
        <v>275</v>
      </c>
      <c r="I126" s="135" t="s">
        <v>7</v>
      </c>
      <c r="J126" s="135" t="s">
        <v>187</v>
      </c>
      <c r="K126" s="135" t="s">
        <v>253</v>
      </c>
      <c r="L126" s="135" t="s">
        <v>255</v>
      </c>
    </row>
    <row r="127" spans="1:68">
      <c r="A127" s="117" t="str">
        <f t="shared" si="1"/>
        <v>blank</v>
      </c>
      <c r="B127" s="105"/>
      <c r="F127" s="105" t="s">
        <v>0</v>
      </c>
      <c r="G127" s="94" t="s">
        <v>782</v>
      </c>
      <c r="H127" s="96" t="s">
        <v>275</v>
      </c>
      <c r="I127" s="135"/>
    </row>
    <row r="128" spans="1:68">
      <c r="A128" s="117" t="str">
        <f t="shared" si="1"/>
        <v>blank</v>
      </c>
      <c r="B128" s="105"/>
      <c r="F128" s="105" t="s">
        <v>10</v>
      </c>
      <c r="G128" s="94" t="s">
        <v>1497</v>
      </c>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c r="AF128" s="96"/>
      <c r="AG128" s="96"/>
      <c r="AH128" s="96"/>
      <c r="AI128" s="96"/>
      <c r="AJ128" s="96"/>
      <c r="AK128" s="96"/>
      <c r="AL128" s="96"/>
      <c r="AM128" s="96"/>
      <c r="AN128" s="96"/>
      <c r="AO128" s="96"/>
      <c r="AP128" s="96"/>
      <c r="AQ128" s="96"/>
      <c r="AR128" s="96"/>
      <c r="AS128" s="96"/>
      <c r="AT128" s="96"/>
      <c r="AU128" s="96"/>
      <c r="AV128" s="96"/>
      <c r="AW128" s="96"/>
      <c r="AX128" s="96"/>
      <c r="AY128" s="96"/>
      <c r="AZ128" s="96"/>
      <c r="BA128" s="96"/>
      <c r="BB128" s="96"/>
      <c r="BC128" s="96"/>
      <c r="BD128" s="96"/>
      <c r="BE128" s="96"/>
      <c r="BF128" s="96"/>
      <c r="BG128" s="96"/>
      <c r="BH128" s="96"/>
      <c r="BI128" s="96"/>
      <c r="BJ128" s="96"/>
      <c r="BK128" s="96"/>
      <c r="BL128" s="96"/>
      <c r="BM128" s="96"/>
      <c r="BN128" s="96"/>
      <c r="BO128" s="96"/>
      <c r="BP128" s="96"/>
    </row>
    <row r="129" spans="1:9">
      <c r="A129" s="117" t="str">
        <f t="shared" si="1"/>
        <v>blank</v>
      </c>
      <c r="B129" s="105"/>
      <c r="F129" s="105" t="s">
        <v>0</v>
      </c>
      <c r="G129" s="94" t="s">
        <v>496</v>
      </c>
      <c r="H129" s="96"/>
      <c r="I129" s="135"/>
    </row>
    <row r="130" spans="1:9">
      <c r="A130" s="117" t="str">
        <f t="shared" si="1"/>
        <v>blank</v>
      </c>
      <c r="B130" s="105"/>
      <c r="F130" s="91" t="s">
        <v>18</v>
      </c>
      <c r="G130" s="97" t="s">
        <v>194</v>
      </c>
      <c r="H130" s="98" t="s">
        <v>194</v>
      </c>
    </row>
    <row r="131" spans="1:9">
      <c r="A131" s="117" t="str">
        <f t="shared" si="1"/>
        <v>blank</v>
      </c>
      <c r="B131" s="105"/>
    </row>
    <row r="132" spans="1:9">
      <c r="A132" s="117" t="str">
        <f t="shared" si="1"/>
        <v>blank</v>
      </c>
      <c r="B132" s="105"/>
    </row>
    <row r="133" spans="1:9">
      <c r="A133" s="117" t="str">
        <f t="shared" ref="A133:A196" si="2">IF($C133="","blank",MATCH($C133,$G$5:$G$130,0))</f>
        <v>blank</v>
      </c>
      <c r="B133" s="105"/>
    </row>
    <row r="134" spans="1:9">
      <c r="A134" s="117" t="str">
        <f t="shared" si="2"/>
        <v>blank</v>
      </c>
      <c r="B134" s="105"/>
    </row>
    <row r="135" spans="1:9">
      <c r="A135" s="117" t="str">
        <f t="shared" si="2"/>
        <v>blank</v>
      </c>
      <c r="B135" s="105"/>
    </row>
    <row r="136" spans="1:9">
      <c r="A136" s="117" t="str">
        <f t="shared" si="2"/>
        <v>blank</v>
      </c>
      <c r="B136" s="105"/>
    </row>
    <row r="137" spans="1:9">
      <c r="A137" s="117" t="str">
        <f t="shared" si="2"/>
        <v>blank</v>
      </c>
      <c r="B137" s="105"/>
    </row>
    <row r="138" spans="1:9">
      <c r="A138" s="117" t="str">
        <f t="shared" si="2"/>
        <v>blank</v>
      </c>
      <c r="B138" s="105"/>
    </row>
    <row r="139" spans="1:9">
      <c r="A139" s="117" t="str">
        <f t="shared" si="2"/>
        <v>blank</v>
      </c>
      <c r="B139" s="105"/>
    </row>
    <row r="140" spans="1:9">
      <c r="A140" s="117" t="str">
        <f t="shared" si="2"/>
        <v>blank</v>
      </c>
      <c r="B140" s="105"/>
    </row>
    <row r="141" spans="1:9">
      <c r="A141" s="117" t="str">
        <f t="shared" si="2"/>
        <v>blank</v>
      </c>
      <c r="B141" s="105"/>
    </row>
    <row r="142" spans="1:9">
      <c r="A142" s="117" t="str">
        <f t="shared" si="2"/>
        <v>blank</v>
      </c>
      <c r="B142" s="105"/>
    </row>
    <row r="143" spans="1:9">
      <c r="A143" s="117" t="str">
        <f t="shared" si="2"/>
        <v>blank</v>
      </c>
      <c r="B143" s="105"/>
    </row>
    <row r="144" spans="1:9">
      <c r="A144" s="117" t="str">
        <f t="shared" si="2"/>
        <v>blank</v>
      </c>
      <c r="B144" s="105"/>
    </row>
    <row r="145" spans="1:2">
      <c r="A145" s="117" t="str">
        <f t="shared" si="2"/>
        <v>blank</v>
      </c>
      <c r="B145" s="105"/>
    </row>
    <row r="146" spans="1:2">
      <c r="A146" s="117" t="str">
        <f t="shared" si="2"/>
        <v>blank</v>
      </c>
      <c r="B146" s="105"/>
    </row>
    <row r="147" spans="1:2">
      <c r="A147" s="117" t="str">
        <f t="shared" si="2"/>
        <v>blank</v>
      </c>
      <c r="B147" s="105"/>
    </row>
    <row r="148" spans="1:2">
      <c r="A148" s="117" t="str">
        <f t="shared" si="2"/>
        <v>blank</v>
      </c>
      <c r="B148" s="105"/>
    </row>
    <row r="149" spans="1:2">
      <c r="A149" s="117" t="str">
        <f t="shared" si="2"/>
        <v>blank</v>
      </c>
      <c r="B149" s="105"/>
    </row>
    <row r="150" spans="1:2">
      <c r="A150" s="117" t="str">
        <f t="shared" si="2"/>
        <v>blank</v>
      </c>
      <c r="B150" s="105"/>
    </row>
    <row r="151" spans="1:2">
      <c r="A151" s="117" t="str">
        <f t="shared" si="2"/>
        <v>blank</v>
      </c>
      <c r="B151" s="105"/>
    </row>
    <row r="152" spans="1:2">
      <c r="A152" s="117" t="str">
        <f t="shared" si="2"/>
        <v>blank</v>
      </c>
      <c r="B152" s="105"/>
    </row>
    <row r="153" spans="1:2">
      <c r="A153" s="117" t="str">
        <f t="shared" si="2"/>
        <v>blank</v>
      </c>
      <c r="B153" s="105"/>
    </row>
    <row r="154" spans="1:2">
      <c r="A154" s="117" t="str">
        <f t="shared" si="2"/>
        <v>blank</v>
      </c>
      <c r="B154" s="105"/>
    </row>
    <row r="155" spans="1:2">
      <c r="A155" s="117" t="str">
        <f t="shared" si="2"/>
        <v>blank</v>
      </c>
      <c r="B155" s="105"/>
    </row>
    <row r="156" spans="1:2">
      <c r="A156" s="117" t="str">
        <f t="shared" si="2"/>
        <v>blank</v>
      </c>
      <c r="B156" s="105"/>
    </row>
    <row r="157" spans="1:2">
      <c r="A157" s="117" t="str">
        <f t="shared" si="2"/>
        <v>blank</v>
      </c>
      <c r="B157" s="105"/>
    </row>
    <row r="158" spans="1:2">
      <c r="A158" s="117" t="str">
        <f t="shared" si="2"/>
        <v>blank</v>
      </c>
      <c r="B158" s="105"/>
    </row>
    <row r="159" spans="1:2">
      <c r="A159" s="117" t="str">
        <f t="shared" si="2"/>
        <v>blank</v>
      </c>
      <c r="B159" s="105"/>
    </row>
    <row r="160" spans="1:2">
      <c r="A160" s="117" t="str">
        <f t="shared" si="2"/>
        <v>blank</v>
      </c>
      <c r="B160" s="105"/>
    </row>
    <row r="161" spans="1:2">
      <c r="A161" s="117" t="str">
        <f t="shared" si="2"/>
        <v>blank</v>
      </c>
      <c r="B161" s="105"/>
    </row>
    <row r="162" spans="1:2">
      <c r="A162" s="117" t="str">
        <f t="shared" si="2"/>
        <v>blank</v>
      </c>
      <c r="B162" s="105"/>
    </row>
    <row r="163" spans="1:2">
      <c r="A163" s="117" t="str">
        <f t="shared" si="2"/>
        <v>blank</v>
      </c>
      <c r="B163" s="105"/>
    </row>
    <row r="164" spans="1:2">
      <c r="A164" s="117" t="str">
        <f t="shared" si="2"/>
        <v>blank</v>
      </c>
      <c r="B164" s="105"/>
    </row>
    <row r="165" spans="1:2">
      <c r="A165" s="117" t="str">
        <f t="shared" si="2"/>
        <v>blank</v>
      </c>
      <c r="B165" s="105"/>
    </row>
    <row r="166" spans="1:2">
      <c r="A166" s="117" t="str">
        <f t="shared" si="2"/>
        <v>blank</v>
      </c>
      <c r="B166" s="105"/>
    </row>
    <row r="167" spans="1:2">
      <c r="A167" s="117" t="str">
        <f t="shared" si="2"/>
        <v>blank</v>
      </c>
      <c r="B167" s="105"/>
    </row>
    <row r="168" spans="1:2">
      <c r="A168" s="117" t="str">
        <f t="shared" si="2"/>
        <v>blank</v>
      </c>
      <c r="B168" s="105"/>
    </row>
    <row r="169" spans="1:2">
      <c r="A169" s="117" t="str">
        <f t="shared" si="2"/>
        <v>blank</v>
      </c>
      <c r="B169" s="105"/>
    </row>
    <row r="170" spans="1:2">
      <c r="A170" s="117" t="str">
        <f t="shared" si="2"/>
        <v>blank</v>
      </c>
      <c r="B170" s="105"/>
    </row>
    <row r="171" spans="1:2">
      <c r="A171" s="117" t="str">
        <f t="shared" si="2"/>
        <v>blank</v>
      </c>
      <c r="B171" s="105"/>
    </row>
    <row r="172" spans="1:2">
      <c r="A172" s="117" t="str">
        <f t="shared" si="2"/>
        <v>blank</v>
      </c>
      <c r="B172" s="105"/>
    </row>
    <row r="173" spans="1:2">
      <c r="A173" s="117" t="str">
        <f t="shared" si="2"/>
        <v>blank</v>
      </c>
      <c r="B173" s="105"/>
    </row>
    <row r="174" spans="1:2">
      <c r="A174" s="117" t="str">
        <f t="shared" si="2"/>
        <v>blank</v>
      </c>
      <c r="B174" s="105"/>
    </row>
    <row r="175" spans="1:2">
      <c r="A175" s="117" t="str">
        <f t="shared" si="2"/>
        <v>blank</v>
      </c>
      <c r="B175" s="105"/>
    </row>
    <row r="176" spans="1:2">
      <c r="A176" s="117" t="str">
        <f t="shared" si="2"/>
        <v>blank</v>
      </c>
      <c r="B176" s="105"/>
    </row>
    <row r="177" spans="1:2">
      <c r="A177" s="117" t="str">
        <f t="shared" si="2"/>
        <v>blank</v>
      </c>
      <c r="B177" s="105"/>
    </row>
    <row r="178" spans="1:2">
      <c r="A178" s="117" t="str">
        <f t="shared" si="2"/>
        <v>blank</v>
      </c>
      <c r="B178" s="105"/>
    </row>
    <row r="179" spans="1:2">
      <c r="A179" s="117" t="str">
        <f t="shared" si="2"/>
        <v>blank</v>
      </c>
      <c r="B179" s="105"/>
    </row>
    <row r="180" spans="1:2">
      <c r="A180" s="117" t="str">
        <f t="shared" si="2"/>
        <v>blank</v>
      </c>
      <c r="B180" s="105"/>
    </row>
    <row r="181" spans="1:2">
      <c r="A181" s="117" t="str">
        <f t="shared" si="2"/>
        <v>blank</v>
      </c>
      <c r="B181" s="105"/>
    </row>
    <row r="182" spans="1:2">
      <c r="A182" s="117" t="str">
        <f t="shared" si="2"/>
        <v>blank</v>
      </c>
      <c r="B182" s="105"/>
    </row>
    <row r="183" spans="1:2">
      <c r="A183" s="117" t="str">
        <f t="shared" si="2"/>
        <v>blank</v>
      </c>
      <c r="B183" s="105"/>
    </row>
    <row r="184" spans="1:2">
      <c r="A184" s="117" t="str">
        <f t="shared" si="2"/>
        <v>blank</v>
      </c>
      <c r="B184" s="105"/>
    </row>
    <row r="185" spans="1:2">
      <c r="A185" s="117" t="str">
        <f t="shared" si="2"/>
        <v>blank</v>
      </c>
      <c r="B185" s="105"/>
    </row>
    <row r="186" spans="1:2">
      <c r="A186" s="117" t="str">
        <f t="shared" si="2"/>
        <v>blank</v>
      </c>
      <c r="B186" s="105"/>
    </row>
    <row r="187" spans="1:2">
      <c r="A187" s="117" t="str">
        <f t="shared" si="2"/>
        <v>blank</v>
      </c>
      <c r="B187" s="105"/>
    </row>
    <row r="188" spans="1:2">
      <c r="A188" s="117" t="str">
        <f t="shared" si="2"/>
        <v>blank</v>
      </c>
      <c r="B188" s="105"/>
    </row>
    <row r="189" spans="1:2">
      <c r="A189" s="117" t="str">
        <f t="shared" si="2"/>
        <v>blank</v>
      </c>
      <c r="B189" s="105"/>
    </row>
    <row r="190" spans="1:2">
      <c r="A190" s="117" t="str">
        <f t="shared" si="2"/>
        <v>blank</v>
      </c>
      <c r="B190" s="105"/>
    </row>
    <row r="191" spans="1:2">
      <c r="A191" s="117" t="str">
        <f t="shared" si="2"/>
        <v>blank</v>
      </c>
      <c r="B191" s="105"/>
    </row>
    <row r="192" spans="1:2">
      <c r="A192" s="117" t="str">
        <f t="shared" si="2"/>
        <v>blank</v>
      </c>
      <c r="B192" s="105"/>
    </row>
    <row r="193" spans="1:2">
      <c r="A193" s="117" t="str">
        <f t="shared" si="2"/>
        <v>blank</v>
      </c>
      <c r="B193" s="105"/>
    </row>
    <row r="194" spans="1:2">
      <c r="A194" s="117" t="str">
        <f t="shared" si="2"/>
        <v>blank</v>
      </c>
      <c r="B194" s="105"/>
    </row>
    <row r="195" spans="1:2">
      <c r="A195" s="117" t="str">
        <f t="shared" si="2"/>
        <v>blank</v>
      </c>
      <c r="B195" s="105"/>
    </row>
    <row r="196" spans="1:2">
      <c r="A196" s="117" t="str">
        <f t="shared" si="2"/>
        <v>blank</v>
      </c>
      <c r="B196" s="105"/>
    </row>
    <row r="197" spans="1:2">
      <c r="A197" s="117" t="str">
        <f t="shared" ref="A197:A260" si="3">IF($C197="","blank",MATCH($C197,$G$5:$G$130,0))</f>
        <v>blank</v>
      </c>
      <c r="B197" s="105"/>
    </row>
    <row r="198" spans="1:2">
      <c r="A198" s="117" t="str">
        <f t="shared" si="3"/>
        <v>blank</v>
      </c>
      <c r="B198" s="105"/>
    </row>
    <row r="199" spans="1:2">
      <c r="A199" s="117" t="str">
        <f t="shared" si="3"/>
        <v>blank</v>
      </c>
      <c r="B199" s="105"/>
    </row>
    <row r="200" spans="1:2">
      <c r="A200" s="117" t="str">
        <f t="shared" si="3"/>
        <v>blank</v>
      </c>
      <c r="B200" s="105"/>
    </row>
    <row r="201" spans="1:2">
      <c r="A201" s="117" t="str">
        <f t="shared" si="3"/>
        <v>blank</v>
      </c>
      <c r="B201" s="105"/>
    </row>
    <row r="202" spans="1:2">
      <c r="A202" s="117" t="str">
        <f t="shared" si="3"/>
        <v>blank</v>
      </c>
      <c r="B202" s="105"/>
    </row>
    <row r="203" spans="1:2">
      <c r="A203" s="117" t="str">
        <f t="shared" si="3"/>
        <v>blank</v>
      </c>
      <c r="B203" s="105"/>
    </row>
    <row r="204" spans="1:2">
      <c r="A204" s="117" t="str">
        <f t="shared" si="3"/>
        <v>blank</v>
      </c>
      <c r="B204" s="105"/>
    </row>
    <row r="205" spans="1:2">
      <c r="A205" s="117" t="str">
        <f t="shared" si="3"/>
        <v>blank</v>
      </c>
      <c r="B205" s="105"/>
    </row>
    <row r="206" spans="1:2">
      <c r="A206" s="117" t="str">
        <f t="shared" si="3"/>
        <v>blank</v>
      </c>
      <c r="B206" s="105"/>
    </row>
    <row r="207" spans="1:2">
      <c r="A207" s="117" t="str">
        <f t="shared" si="3"/>
        <v>blank</v>
      </c>
      <c r="B207" s="105"/>
    </row>
    <row r="208" spans="1:2">
      <c r="A208" s="117" t="str">
        <f t="shared" si="3"/>
        <v>blank</v>
      </c>
      <c r="B208" s="105"/>
    </row>
    <row r="209" spans="1:2">
      <c r="A209" s="117" t="str">
        <f t="shared" si="3"/>
        <v>blank</v>
      </c>
      <c r="B209" s="105"/>
    </row>
    <row r="210" spans="1:2">
      <c r="A210" s="117" t="str">
        <f t="shared" si="3"/>
        <v>blank</v>
      </c>
      <c r="B210" s="105"/>
    </row>
    <row r="211" spans="1:2">
      <c r="A211" s="117" t="str">
        <f t="shared" si="3"/>
        <v>blank</v>
      </c>
      <c r="B211" s="105"/>
    </row>
    <row r="212" spans="1:2">
      <c r="A212" s="117" t="str">
        <f t="shared" si="3"/>
        <v>blank</v>
      </c>
      <c r="B212" s="105"/>
    </row>
    <row r="213" spans="1:2">
      <c r="A213" s="117" t="str">
        <f t="shared" si="3"/>
        <v>blank</v>
      </c>
      <c r="B213" s="105"/>
    </row>
    <row r="214" spans="1:2">
      <c r="A214" s="117" t="str">
        <f t="shared" si="3"/>
        <v>blank</v>
      </c>
      <c r="B214" s="105"/>
    </row>
    <row r="215" spans="1:2">
      <c r="A215" s="117" t="str">
        <f t="shared" si="3"/>
        <v>blank</v>
      </c>
      <c r="B215" s="105"/>
    </row>
    <row r="216" spans="1:2">
      <c r="A216" s="117" t="str">
        <f t="shared" si="3"/>
        <v>blank</v>
      </c>
      <c r="B216" s="105"/>
    </row>
    <row r="217" spans="1:2">
      <c r="A217" s="117" t="str">
        <f t="shared" si="3"/>
        <v>blank</v>
      </c>
      <c r="B217" s="105"/>
    </row>
    <row r="218" spans="1:2">
      <c r="A218" s="117" t="str">
        <f t="shared" si="3"/>
        <v>blank</v>
      </c>
      <c r="B218" s="105"/>
    </row>
    <row r="219" spans="1:2">
      <c r="A219" s="117" t="str">
        <f t="shared" si="3"/>
        <v>blank</v>
      </c>
      <c r="B219" s="105"/>
    </row>
    <row r="220" spans="1:2">
      <c r="A220" s="117" t="str">
        <f t="shared" si="3"/>
        <v>blank</v>
      </c>
      <c r="B220" s="105"/>
    </row>
    <row r="221" spans="1:2">
      <c r="A221" s="117" t="str">
        <f t="shared" si="3"/>
        <v>blank</v>
      </c>
      <c r="B221" s="105"/>
    </row>
    <row r="222" spans="1:2">
      <c r="A222" s="117" t="str">
        <f t="shared" si="3"/>
        <v>blank</v>
      </c>
      <c r="B222" s="105"/>
    </row>
    <row r="223" spans="1:2">
      <c r="A223" s="117" t="str">
        <f t="shared" si="3"/>
        <v>blank</v>
      </c>
      <c r="B223" s="105"/>
    </row>
    <row r="224" spans="1:2">
      <c r="A224" s="117" t="str">
        <f t="shared" si="3"/>
        <v>blank</v>
      </c>
      <c r="B224" s="105"/>
    </row>
    <row r="225" spans="1:2">
      <c r="A225" s="117" t="str">
        <f t="shared" si="3"/>
        <v>blank</v>
      </c>
      <c r="B225" s="105"/>
    </row>
    <row r="226" spans="1:2">
      <c r="A226" s="117" t="str">
        <f t="shared" si="3"/>
        <v>blank</v>
      </c>
      <c r="B226" s="105"/>
    </row>
    <row r="227" spans="1:2">
      <c r="A227" s="117" t="str">
        <f t="shared" si="3"/>
        <v>blank</v>
      </c>
      <c r="B227" s="105"/>
    </row>
    <row r="228" spans="1:2">
      <c r="A228" s="117" t="str">
        <f t="shared" si="3"/>
        <v>blank</v>
      </c>
      <c r="B228" s="105"/>
    </row>
    <row r="229" spans="1:2">
      <c r="A229" s="117" t="str">
        <f t="shared" si="3"/>
        <v>blank</v>
      </c>
      <c r="B229" s="105"/>
    </row>
    <row r="230" spans="1:2">
      <c r="A230" s="117" t="str">
        <f t="shared" si="3"/>
        <v>blank</v>
      </c>
      <c r="B230" s="105"/>
    </row>
    <row r="231" spans="1:2">
      <c r="A231" s="117" t="str">
        <f t="shared" si="3"/>
        <v>blank</v>
      </c>
      <c r="B231" s="105"/>
    </row>
    <row r="232" spans="1:2">
      <c r="A232" s="117" t="str">
        <f t="shared" si="3"/>
        <v>blank</v>
      </c>
      <c r="B232" s="105"/>
    </row>
    <row r="233" spans="1:2">
      <c r="A233" s="117" t="str">
        <f t="shared" si="3"/>
        <v>blank</v>
      </c>
      <c r="B233" s="105"/>
    </row>
    <row r="234" spans="1:2">
      <c r="A234" s="117" t="str">
        <f t="shared" si="3"/>
        <v>blank</v>
      </c>
      <c r="B234" s="105"/>
    </row>
    <row r="235" spans="1:2">
      <c r="A235" s="117" t="str">
        <f t="shared" si="3"/>
        <v>blank</v>
      </c>
      <c r="B235" s="105"/>
    </row>
    <row r="236" spans="1:2">
      <c r="A236" s="117" t="str">
        <f t="shared" si="3"/>
        <v>blank</v>
      </c>
      <c r="B236" s="105"/>
    </row>
    <row r="237" spans="1:2">
      <c r="A237" s="117" t="str">
        <f t="shared" si="3"/>
        <v>blank</v>
      </c>
      <c r="B237" s="105"/>
    </row>
    <row r="238" spans="1:2">
      <c r="A238" s="117" t="str">
        <f t="shared" si="3"/>
        <v>blank</v>
      </c>
      <c r="B238" s="105"/>
    </row>
    <row r="239" spans="1:2">
      <c r="A239" s="117" t="str">
        <f t="shared" si="3"/>
        <v>blank</v>
      </c>
      <c r="B239" s="105"/>
    </row>
    <row r="240" spans="1:2">
      <c r="A240" s="117" t="str">
        <f t="shared" si="3"/>
        <v>blank</v>
      </c>
      <c r="B240" s="105"/>
    </row>
    <row r="241" spans="1:2">
      <c r="A241" s="117" t="str">
        <f t="shared" si="3"/>
        <v>blank</v>
      </c>
      <c r="B241" s="105"/>
    </row>
    <row r="242" spans="1:2">
      <c r="A242" s="117" t="str">
        <f t="shared" si="3"/>
        <v>blank</v>
      </c>
      <c r="B242" s="105"/>
    </row>
    <row r="243" spans="1:2">
      <c r="A243" s="117" t="str">
        <f t="shared" si="3"/>
        <v>blank</v>
      </c>
      <c r="B243" s="105"/>
    </row>
    <row r="244" spans="1:2">
      <c r="A244" s="117" t="str">
        <f t="shared" si="3"/>
        <v>blank</v>
      </c>
      <c r="B244" s="105"/>
    </row>
    <row r="245" spans="1:2">
      <c r="A245" s="117" t="str">
        <f t="shared" si="3"/>
        <v>blank</v>
      </c>
      <c r="B245" s="105"/>
    </row>
    <row r="246" spans="1:2">
      <c r="A246" s="117" t="str">
        <f t="shared" si="3"/>
        <v>blank</v>
      </c>
      <c r="B246" s="105"/>
    </row>
    <row r="247" spans="1:2">
      <c r="A247" s="117" t="str">
        <f t="shared" si="3"/>
        <v>blank</v>
      </c>
      <c r="B247" s="105"/>
    </row>
    <row r="248" spans="1:2">
      <c r="A248" s="117" t="str">
        <f t="shared" si="3"/>
        <v>blank</v>
      </c>
      <c r="B248" s="105"/>
    </row>
    <row r="249" spans="1:2">
      <c r="A249" s="117" t="str">
        <f t="shared" si="3"/>
        <v>blank</v>
      </c>
      <c r="B249" s="105"/>
    </row>
    <row r="250" spans="1:2">
      <c r="A250" s="117" t="str">
        <f t="shared" si="3"/>
        <v>blank</v>
      </c>
      <c r="B250" s="105"/>
    </row>
    <row r="251" spans="1:2">
      <c r="A251" s="117" t="str">
        <f t="shared" si="3"/>
        <v>blank</v>
      </c>
      <c r="B251" s="105"/>
    </row>
    <row r="252" spans="1:2">
      <c r="A252" s="117" t="str">
        <f t="shared" si="3"/>
        <v>blank</v>
      </c>
      <c r="B252" s="105"/>
    </row>
    <row r="253" spans="1:2">
      <c r="A253" s="117" t="str">
        <f t="shared" si="3"/>
        <v>blank</v>
      </c>
      <c r="B253" s="105"/>
    </row>
    <row r="254" spans="1:2">
      <c r="A254" s="117" t="str">
        <f t="shared" si="3"/>
        <v>blank</v>
      </c>
      <c r="B254" s="105"/>
    </row>
    <row r="255" spans="1:2">
      <c r="A255" s="117" t="str">
        <f t="shared" si="3"/>
        <v>blank</v>
      </c>
      <c r="B255" s="105"/>
    </row>
    <row r="256" spans="1:2">
      <c r="A256" s="117" t="str">
        <f t="shared" si="3"/>
        <v>blank</v>
      </c>
      <c r="B256" s="105"/>
    </row>
    <row r="257" spans="1:2">
      <c r="A257" s="117" t="str">
        <f t="shared" si="3"/>
        <v>blank</v>
      </c>
      <c r="B257" s="105"/>
    </row>
    <row r="258" spans="1:2">
      <c r="A258" s="117" t="str">
        <f t="shared" si="3"/>
        <v>blank</v>
      </c>
      <c r="B258" s="105"/>
    </row>
    <row r="259" spans="1:2">
      <c r="A259" s="117" t="str">
        <f t="shared" si="3"/>
        <v>blank</v>
      </c>
      <c r="B259" s="105"/>
    </row>
    <row r="260" spans="1:2">
      <c r="A260" s="117" t="str">
        <f t="shared" si="3"/>
        <v>blank</v>
      </c>
      <c r="B260" s="105"/>
    </row>
    <row r="261" spans="1:2">
      <c r="A261" s="117" t="str">
        <f t="shared" ref="A261:A324" si="4">IF($C261="","blank",MATCH($C261,$G$5:$G$130,0))</f>
        <v>blank</v>
      </c>
      <c r="B261" s="105"/>
    </row>
    <row r="262" spans="1:2">
      <c r="A262" s="117" t="str">
        <f t="shared" si="4"/>
        <v>blank</v>
      </c>
      <c r="B262" s="105"/>
    </row>
    <row r="263" spans="1:2">
      <c r="A263" s="117" t="str">
        <f t="shared" si="4"/>
        <v>blank</v>
      </c>
      <c r="B263" s="105"/>
    </row>
    <row r="264" spans="1:2">
      <c r="A264" s="117" t="str">
        <f t="shared" si="4"/>
        <v>blank</v>
      </c>
      <c r="B264" s="105"/>
    </row>
    <row r="265" spans="1:2">
      <c r="A265" s="117" t="str">
        <f t="shared" si="4"/>
        <v>blank</v>
      </c>
      <c r="B265" s="105"/>
    </row>
    <row r="266" spans="1:2">
      <c r="A266" s="117" t="str">
        <f t="shared" si="4"/>
        <v>blank</v>
      </c>
      <c r="B266" s="105"/>
    </row>
    <row r="267" spans="1:2">
      <c r="A267" s="117" t="str">
        <f t="shared" si="4"/>
        <v>blank</v>
      </c>
      <c r="B267" s="105"/>
    </row>
    <row r="268" spans="1:2">
      <c r="A268" s="117" t="str">
        <f t="shared" si="4"/>
        <v>blank</v>
      </c>
      <c r="B268" s="105"/>
    </row>
    <row r="269" spans="1:2">
      <c r="A269" s="117" t="str">
        <f t="shared" si="4"/>
        <v>blank</v>
      </c>
      <c r="B269" s="105"/>
    </row>
    <row r="270" spans="1:2">
      <c r="A270" s="117" t="str">
        <f t="shared" si="4"/>
        <v>blank</v>
      </c>
      <c r="B270" s="105"/>
    </row>
    <row r="271" spans="1:2">
      <c r="A271" s="117" t="str">
        <f t="shared" si="4"/>
        <v>blank</v>
      </c>
      <c r="B271" s="105"/>
    </row>
    <row r="272" spans="1:2">
      <c r="A272" s="117" t="str">
        <f t="shared" si="4"/>
        <v>blank</v>
      </c>
      <c r="B272" s="105"/>
    </row>
    <row r="273" spans="1:2">
      <c r="A273" s="117" t="str">
        <f t="shared" si="4"/>
        <v>blank</v>
      </c>
      <c r="B273" s="105"/>
    </row>
    <row r="274" spans="1:2">
      <c r="A274" s="117" t="str">
        <f t="shared" si="4"/>
        <v>blank</v>
      </c>
      <c r="B274" s="105"/>
    </row>
    <row r="275" spans="1:2">
      <c r="A275" s="117" t="str">
        <f t="shared" si="4"/>
        <v>blank</v>
      </c>
      <c r="B275" s="105"/>
    </row>
    <row r="276" spans="1:2">
      <c r="A276" s="117" t="str">
        <f t="shared" si="4"/>
        <v>blank</v>
      </c>
      <c r="B276" s="105"/>
    </row>
    <row r="277" spans="1:2">
      <c r="A277" s="117" t="str">
        <f t="shared" si="4"/>
        <v>blank</v>
      </c>
      <c r="B277" s="105"/>
    </row>
    <row r="278" spans="1:2">
      <c r="A278" s="117" t="str">
        <f t="shared" si="4"/>
        <v>blank</v>
      </c>
      <c r="B278" s="105"/>
    </row>
    <row r="279" spans="1:2">
      <c r="A279" s="117" t="str">
        <f t="shared" si="4"/>
        <v>blank</v>
      </c>
      <c r="B279" s="105"/>
    </row>
    <row r="280" spans="1:2">
      <c r="A280" s="117" t="str">
        <f t="shared" si="4"/>
        <v>blank</v>
      </c>
      <c r="B280" s="105"/>
    </row>
    <row r="281" spans="1:2">
      <c r="A281" s="117" t="str">
        <f t="shared" si="4"/>
        <v>blank</v>
      </c>
      <c r="B281" s="105"/>
    </row>
    <row r="282" spans="1:2">
      <c r="A282" s="117" t="str">
        <f t="shared" si="4"/>
        <v>blank</v>
      </c>
      <c r="B282" s="105"/>
    </row>
    <row r="283" spans="1:2">
      <c r="A283" s="117" t="str">
        <f t="shared" si="4"/>
        <v>blank</v>
      </c>
      <c r="B283" s="105"/>
    </row>
    <row r="284" spans="1:2">
      <c r="A284" s="117" t="str">
        <f t="shared" si="4"/>
        <v>blank</v>
      </c>
      <c r="B284" s="105"/>
    </row>
    <row r="285" spans="1:2">
      <c r="A285" s="117" t="str">
        <f t="shared" si="4"/>
        <v>blank</v>
      </c>
      <c r="B285" s="105"/>
    </row>
    <row r="286" spans="1:2">
      <c r="A286" s="117" t="str">
        <f t="shared" si="4"/>
        <v>blank</v>
      </c>
      <c r="B286" s="105"/>
    </row>
    <row r="287" spans="1:2">
      <c r="A287" s="117" t="str">
        <f t="shared" si="4"/>
        <v>blank</v>
      </c>
      <c r="B287" s="105"/>
    </row>
    <row r="288" spans="1:2">
      <c r="A288" s="117" t="str">
        <f t="shared" si="4"/>
        <v>blank</v>
      </c>
      <c r="B288" s="105"/>
    </row>
    <row r="289" spans="1:2">
      <c r="A289" s="117" t="str">
        <f t="shared" si="4"/>
        <v>blank</v>
      </c>
      <c r="B289" s="105"/>
    </row>
    <row r="290" spans="1:2">
      <c r="A290" s="117" t="str">
        <f t="shared" si="4"/>
        <v>blank</v>
      </c>
      <c r="B290" s="105"/>
    </row>
    <row r="291" spans="1:2">
      <c r="A291" s="117" t="str">
        <f t="shared" si="4"/>
        <v>blank</v>
      </c>
      <c r="B291" s="105"/>
    </row>
    <row r="292" spans="1:2">
      <c r="A292" s="117" t="str">
        <f t="shared" si="4"/>
        <v>blank</v>
      </c>
      <c r="B292" s="105"/>
    </row>
    <row r="293" spans="1:2">
      <c r="A293" s="117" t="str">
        <f t="shared" si="4"/>
        <v>blank</v>
      </c>
      <c r="B293" s="105"/>
    </row>
    <row r="294" spans="1:2">
      <c r="A294" s="117" t="str">
        <f t="shared" si="4"/>
        <v>blank</v>
      </c>
      <c r="B294" s="105"/>
    </row>
    <row r="295" spans="1:2">
      <c r="A295" s="117" t="str">
        <f t="shared" si="4"/>
        <v>blank</v>
      </c>
      <c r="B295" s="105"/>
    </row>
    <row r="296" spans="1:2">
      <c r="A296" s="117" t="str">
        <f t="shared" si="4"/>
        <v>blank</v>
      </c>
      <c r="B296" s="105"/>
    </row>
    <row r="297" spans="1:2">
      <c r="A297" s="117" t="str">
        <f t="shared" si="4"/>
        <v>blank</v>
      </c>
      <c r="B297" s="105"/>
    </row>
    <row r="298" spans="1:2">
      <c r="A298" s="117" t="str">
        <f t="shared" si="4"/>
        <v>blank</v>
      </c>
      <c r="B298" s="105"/>
    </row>
    <row r="299" spans="1:2">
      <c r="A299" s="117" t="str">
        <f t="shared" si="4"/>
        <v>blank</v>
      </c>
      <c r="B299" s="105"/>
    </row>
    <row r="300" spans="1:2">
      <c r="A300" s="117" t="str">
        <f t="shared" si="4"/>
        <v>blank</v>
      </c>
      <c r="B300" s="105"/>
    </row>
    <row r="301" spans="1:2">
      <c r="A301" s="117" t="str">
        <f t="shared" si="4"/>
        <v>blank</v>
      </c>
      <c r="B301" s="105"/>
    </row>
    <row r="302" spans="1:2">
      <c r="A302" s="117" t="str">
        <f t="shared" si="4"/>
        <v>blank</v>
      </c>
      <c r="B302" s="105"/>
    </row>
    <row r="303" spans="1:2">
      <c r="A303" s="117" t="str">
        <f t="shared" si="4"/>
        <v>blank</v>
      </c>
      <c r="B303" s="105"/>
    </row>
    <row r="304" spans="1:2">
      <c r="A304" s="117" t="str">
        <f t="shared" si="4"/>
        <v>blank</v>
      </c>
      <c r="B304" s="105"/>
    </row>
    <row r="305" spans="1:2">
      <c r="A305" s="117" t="str">
        <f t="shared" si="4"/>
        <v>blank</v>
      </c>
      <c r="B305" s="105"/>
    </row>
    <row r="306" spans="1:2">
      <c r="A306" s="117" t="str">
        <f t="shared" si="4"/>
        <v>blank</v>
      </c>
      <c r="B306" s="105"/>
    </row>
    <row r="307" spans="1:2">
      <c r="A307" s="117" t="str">
        <f t="shared" si="4"/>
        <v>blank</v>
      </c>
      <c r="B307" s="105"/>
    </row>
    <row r="308" spans="1:2">
      <c r="A308" s="117" t="str">
        <f t="shared" si="4"/>
        <v>blank</v>
      </c>
      <c r="B308" s="105"/>
    </row>
    <row r="309" spans="1:2">
      <c r="A309" s="117" t="str">
        <f t="shared" si="4"/>
        <v>blank</v>
      </c>
      <c r="B309" s="105"/>
    </row>
    <row r="310" spans="1:2">
      <c r="A310" s="117" t="str">
        <f t="shared" si="4"/>
        <v>blank</v>
      </c>
      <c r="B310" s="105"/>
    </row>
    <row r="311" spans="1:2">
      <c r="A311" s="117" t="str">
        <f t="shared" si="4"/>
        <v>blank</v>
      </c>
      <c r="B311" s="105"/>
    </row>
    <row r="312" spans="1:2">
      <c r="A312" s="117" t="str">
        <f t="shared" si="4"/>
        <v>blank</v>
      </c>
      <c r="B312" s="105"/>
    </row>
    <row r="313" spans="1:2">
      <c r="A313" s="117" t="str">
        <f t="shared" si="4"/>
        <v>blank</v>
      </c>
      <c r="B313" s="105"/>
    </row>
    <row r="314" spans="1:2">
      <c r="A314" s="117" t="str">
        <f t="shared" si="4"/>
        <v>blank</v>
      </c>
      <c r="B314" s="105"/>
    </row>
    <row r="315" spans="1:2">
      <c r="A315" s="117" t="str">
        <f t="shared" si="4"/>
        <v>blank</v>
      </c>
      <c r="B315" s="105"/>
    </row>
    <row r="316" spans="1:2">
      <c r="A316" s="117" t="str">
        <f t="shared" si="4"/>
        <v>blank</v>
      </c>
      <c r="B316" s="105"/>
    </row>
    <row r="317" spans="1:2">
      <c r="A317" s="117" t="str">
        <f t="shared" si="4"/>
        <v>blank</v>
      </c>
      <c r="B317" s="105"/>
    </row>
    <row r="318" spans="1:2">
      <c r="A318" s="117" t="str">
        <f t="shared" si="4"/>
        <v>blank</v>
      </c>
      <c r="B318" s="105"/>
    </row>
    <row r="319" spans="1:2">
      <c r="A319" s="117" t="str">
        <f t="shared" si="4"/>
        <v>blank</v>
      </c>
      <c r="B319" s="105"/>
    </row>
    <row r="320" spans="1:2">
      <c r="A320" s="117" t="str">
        <f t="shared" si="4"/>
        <v>blank</v>
      </c>
      <c r="B320" s="105"/>
    </row>
    <row r="321" spans="1:2">
      <c r="A321" s="117" t="str">
        <f t="shared" si="4"/>
        <v>blank</v>
      </c>
      <c r="B321" s="105"/>
    </row>
    <row r="322" spans="1:2">
      <c r="A322" s="117" t="str">
        <f t="shared" si="4"/>
        <v>blank</v>
      </c>
      <c r="B322" s="105"/>
    </row>
    <row r="323" spans="1:2">
      <c r="A323" s="117" t="str">
        <f t="shared" si="4"/>
        <v>blank</v>
      </c>
      <c r="B323" s="105"/>
    </row>
    <row r="324" spans="1:2">
      <c r="A324" s="117" t="str">
        <f t="shared" si="4"/>
        <v>blank</v>
      </c>
      <c r="B324" s="105"/>
    </row>
    <row r="325" spans="1:2">
      <c r="A325" s="117" t="str">
        <f t="shared" ref="A325:A331" si="5">IF($C325="","blank",MATCH($C325,$G$5:$G$130,0))</f>
        <v>blank</v>
      </c>
      <c r="B325" s="105"/>
    </row>
    <row r="326" spans="1:2">
      <c r="A326" s="117" t="str">
        <f t="shared" si="5"/>
        <v>blank</v>
      </c>
      <c r="B326" s="105"/>
    </row>
    <row r="327" spans="1:2">
      <c r="A327" s="117" t="str">
        <f t="shared" si="5"/>
        <v>blank</v>
      </c>
      <c r="B327" s="105"/>
    </row>
    <row r="328" spans="1:2">
      <c r="A328" s="117" t="str">
        <f t="shared" si="5"/>
        <v>blank</v>
      </c>
      <c r="B328" s="105"/>
    </row>
    <row r="329" spans="1:2">
      <c r="A329" s="117" t="str">
        <f t="shared" si="5"/>
        <v>blank</v>
      </c>
      <c r="B329" s="105"/>
    </row>
    <row r="330" spans="1:2">
      <c r="A330" s="117" t="str">
        <f t="shared" si="5"/>
        <v>blank</v>
      </c>
      <c r="B330" s="105"/>
    </row>
    <row r="331" spans="1:2">
      <c r="A331" s="117" t="str">
        <f t="shared" si="5"/>
        <v>blank</v>
      </c>
      <c r="B331" s="105"/>
    </row>
    <row r="332" spans="1:2">
      <c r="A332" s="117"/>
    </row>
    <row r="333" spans="1:2">
      <c r="A333" s="117"/>
    </row>
    <row r="334" spans="1:2">
      <c r="A334" s="117"/>
    </row>
  </sheetData>
  <autoFilter ref="A4:M130" xr:uid="{C886271F-DDC4-42AD-ABEE-7C9C7FC23386}"/>
  <conditionalFormatting sqref="F130 B11:B24 B3:B9 B27:B331">
    <cfRule type="cellIs" dxfId="30" priority="104" stopIfTrue="1" operator="equal">
      <formula>"sar"</formula>
    </cfRule>
    <cfRule type="cellIs" dxfId="29" priority="105" stopIfTrue="1" operator="equal">
      <formula>"sat"</formula>
    </cfRule>
    <cfRule type="cellIs" dxfId="28" priority="106" stopIfTrue="1" operator="equal">
      <formula>"sav"</formula>
    </cfRule>
    <cfRule type="containsText" dxfId="27" priority="107" stopIfTrue="1" operator="containsText" text="sam">
      <formula>NOT(ISERROR(SEARCH("sam",B3)))</formula>
    </cfRule>
    <cfRule type="containsText" dxfId="26" priority="108" stopIfTrue="1" operator="containsText" text="sap">
      <formula>NOT(ISERROR(SEARCH("sap",B3)))</formula>
    </cfRule>
    <cfRule type="containsText" dxfId="25" priority="109" stopIfTrue="1" operator="containsText" text="saa">
      <formula>NOT(ISERROR(SEARCH("saa",B3)))</formula>
    </cfRule>
  </conditionalFormatting>
  <conditionalFormatting sqref="B10">
    <cfRule type="cellIs" dxfId="24" priority="98" stopIfTrue="1" operator="equal">
      <formula>"sar"</formula>
    </cfRule>
    <cfRule type="cellIs" dxfId="23" priority="99" stopIfTrue="1" operator="equal">
      <formula>"sat"</formula>
    </cfRule>
    <cfRule type="cellIs" dxfId="22" priority="100" stopIfTrue="1" operator="equal">
      <formula>"sav"</formula>
    </cfRule>
    <cfRule type="containsText" dxfId="21" priority="101" stopIfTrue="1" operator="containsText" text="sam">
      <formula>NOT(ISERROR(SEARCH("sam",B10)))</formula>
    </cfRule>
    <cfRule type="containsText" dxfId="20" priority="102" stopIfTrue="1" operator="containsText" text="sap">
      <formula>NOT(ISERROR(SEARCH("sap",B10)))</formula>
    </cfRule>
    <cfRule type="containsText" dxfId="19" priority="103" stopIfTrue="1" operator="containsText" text="saa">
      <formula>NOT(ISERROR(SEARCH("saa",B10)))</formula>
    </cfRule>
  </conditionalFormatting>
  <conditionalFormatting sqref="B25">
    <cfRule type="cellIs" dxfId="18" priority="92" stopIfTrue="1" operator="equal">
      <formula>"sar"</formula>
    </cfRule>
    <cfRule type="cellIs" dxfId="17" priority="93" stopIfTrue="1" operator="equal">
      <formula>"sat"</formula>
    </cfRule>
    <cfRule type="cellIs" dxfId="16" priority="94" stopIfTrue="1" operator="equal">
      <formula>"sav"</formula>
    </cfRule>
    <cfRule type="containsText" dxfId="15" priority="95" stopIfTrue="1" operator="containsText" text="sam">
      <formula>NOT(ISERROR(SEARCH("sam",B25)))</formula>
    </cfRule>
    <cfRule type="containsText" dxfId="14" priority="96" stopIfTrue="1" operator="containsText" text="sap">
      <formula>NOT(ISERROR(SEARCH("sap",B25)))</formula>
    </cfRule>
    <cfRule type="containsText" dxfId="13" priority="97" stopIfTrue="1" operator="containsText" text="saa">
      <formula>NOT(ISERROR(SEARCH("saa",B25)))</formula>
    </cfRule>
  </conditionalFormatting>
  <conditionalFormatting sqref="B26">
    <cfRule type="cellIs" dxfId="12" priority="86" stopIfTrue="1" operator="equal">
      <formula>"sar"</formula>
    </cfRule>
    <cfRule type="cellIs" dxfId="11" priority="87" stopIfTrue="1" operator="equal">
      <formula>"sat"</formula>
    </cfRule>
    <cfRule type="cellIs" dxfId="10" priority="88" stopIfTrue="1" operator="equal">
      <formula>"sav"</formula>
    </cfRule>
    <cfRule type="containsText" dxfId="9" priority="89" stopIfTrue="1" operator="containsText" text="sam">
      <formula>NOT(ISERROR(SEARCH("sam",B26)))</formula>
    </cfRule>
    <cfRule type="containsText" dxfId="8" priority="90" stopIfTrue="1" operator="containsText" text="sap">
      <formula>NOT(ISERROR(SEARCH("sap",B26)))</formula>
    </cfRule>
    <cfRule type="containsText" dxfId="7" priority="91" stopIfTrue="1" operator="containsText" text="saa">
      <formula>NOT(ISERROR(SEARCH("saa",B26)))</formula>
    </cfRule>
  </conditionalFormatting>
  <conditionalFormatting sqref="F3:F129">
    <cfRule type="cellIs" dxfId="6" priority="14" stopIfTrue="1" operator="equal">
      <formula>"sam"</formula>
    </cfRule>
    <cfRule type="cellIs" dxfId="5" priority="15" stopIfTrue="1" operator="equal">
      <formula>"sap"</formula>
    </cfRule>
    <cfRule type="cellIs" dxfId="4" priority="16" stopIfTrue="1" operator="equal">
      <formula>"saa"</formula>
    </cfRule>
    <cfRule type="cellIs" dxfId="3" priority="17" stopIfTrue="1" operator="equal">
      <formula>"sar"</formula>
    </cfRule>
    <cfRule type="cellIs" dxfId="2" priority="18" stopIfTrue="1" operator="equal">
      <formula>"sat"</formula>
    </cfRule>
    <cfRule type="cellIs" dxfId="1" priority="19" stopIfTrue="1" operator="equal">
      <formula>"sav"</formula>
    </cfRule>
  </conditionalFormatting>
  <conditionalFormatting sqref="G3:G27 G29:G129">
    <cfRule type="expression" dxfId="0" priority="1">
      <formula>(G3=OFFSET(G3,-1,0))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29</vt:i4>
      </vt:variant>
    </vt:vector>
  </HeadingPairs>
  <TitlesOfParts>
    <vt:vector size="34" baseType="lpstr">
      <vt:lpstr>Experiment</vt:lpstr>
      <vt:lpstr>DataMaster</vt:lpstr>
      <vt:lpstr>Change log</vt:lpstr>
      <vt:lpstr>Run Report</vt:lpstr>
      <vt:lpstr>SA variables</vt:lpstr>
      <vt:lpstr>d.Region</vt:lpstr>
      <vt:lpstr>d.RegionName</vt:lpstr>
      <vt:lpstr>DataMaster!d.TOL</vt:lpstr>
      <vt:lpstr>DataMaster!D.TOLDesc</vt:lpstr>
      <vt:lpstr>ExpData</vt:lpstr>
      <vt:lpstr>i.all_rot_yield</vt:lpstr>
      <vt:lpstr>i.casual_ub</vt:lpstr>
      <vt:lpstr>i.cropgraze_inc</vt:lpstr>
      <vt:lpstr>i.DOY</vt:lpstr>
      <vt:lpstr>i.GrainPrices</vt:lpstr>
      <vt:lpstr>i.GrainPrices_k</vt:lpstr>
      <vt:lpstr>i.interest_rate</vt:lpstr>
      <vt:lpstr>i.mach_option</vt:lpstr>
      <vt:lpstr>i.MeatPrices</vt:lpstr>
      <vt:lpstr>i.opp_cost_capital</vt:lpstr>
      <vt:lpstr>i.pasture_prod</vt:lpstr>
      <vt:lpstr>i.rev</vt:lpstr>
      <vt:lpstr>i.risk_aversion</vt:lpstr>
      <vt:lpstr>i.scan</vt:lpstr>
      <vt:lpstr>i.seedharv_casual_ub</vt:lpstr>
      <vt:lpstr>i.std_prices</vt:lpstr>
      <vt:lpstr>i.TOL</vt:lpstr>
      <vt:lpstr>i.TOL_indices</vt:lpstr>
      <vt:lpstr>i.WoolPrices</vt:lpstr>
      <vt:lpstr>i_ProdnCal_Mat</vt:lpstr>
      <vt:lpstr>i_ProdnCal_Mer</vt:lpstr>
      <vt:lpstr>minroe</vt:lpstr>
      <vt:lpstr>model_structure</vt:lpstr>
      <vt:lpstr>overdraw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cp:lastPrinted>2022-03-01T06:37:48Z</cp:lastPrinted>
  <dcterms:created xsi:type="dcterms:W3CDTF">2019-11-05T07:30:33Z</dcterms:created>
  <dcterms:modified xsi:type="dcterms:W3CDTF">2023-03-02T00:24:48Z</dcterms:modified>
</cp:coreProperties>
</file>